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Cache/pivotCacheDefinition29.xml" ContentType="application/vnd.openxmlformats-officedocument.spreadsheetml.pivotCacheDefinition+xml"/>
  <Override PartName="/xl/pivotCache/pivotCacheDefinition30.xml" ContentType="application/vnd.openxmlformats-officedocument.spreadsheetml.pivotCacheDefinition+xml"/>
  <Override PartName="/xl/pivotCache/pivotCacheDefinition31.xml" ContentType="application/vnd.openxmlformats-officedocument.spreadsheetml.pivotCacheDefinition+xml"/>
  <Override PartName="/xl/pivotCache/pivotCacheDefinition32.xml" ContentType="application/vnd.openxmlformats-officedocument.spreadsheetml.pivotCacheDefinition+xml"/>
  <Override PartName="/xl/pivotCache/pivotCacheDefinition33.xml" ContentType="application/vnd.openxmlformats-officedocument.spreadsheetml.pivotCacheDefinition+xml"/>
  <Override PartName="/xl/pivotCache/pivotCacheDefinition34.xml" ContentType="application/vnd.openxmlformats-officedocument.spreadsheetml.pivotCacheDefinition+xml"/>
  <Override PartName="/xl/pivotCache/pivotCacheDefinition35.xml" ContentType="application/vnd.openxmlformats-officedocument.spreadsheetml.pivotCacheDefinition+xml"/>
  <Override PartName="/xl/pivotCache/pivotCacheDefinition36.xml" ContentType="application/vnd.openxmlformats-officedocument.spreadsheetml.pivotCacheDefinition+xml"/>
  <Override PartName="/xl/pivotCache/pivotCacheDefinition37.xml" ContentType="application/vnd.openxmlformats-officedocument.spreadsheetml.pivotCacheDefinition+xml"/>
  <Override PartName="/xl/pivotCache/pivotCacheDefinition38.xml" ContentType="application/vnd.openxmlformats-officedocument.spreadsheetml.pivotCacheDefinition+xml"/>
  <Override PartName="/xl/pivotCache/pivotCacheDefinition39.xml" ContentType="application/vnd.openxmlformats-officedocument.spreadsheetml.pivotCacheDefinition+xml"/>
  <Override PartName="/xl/pivotCache/pivotCacheDefinition40.xml" ContentType="application/vnd.openxmlformats-officedocument.spreadsheetml.pivotCacheDefinition+xml"/>
  <Override PartName="/xl/pivotCache/pivotCacheDefinition41.xml" ContentType="application/vnd.openxmlformats-officedocument.spreadsheetml.pivotCacheDefinition+xml"/>
  <Override PartName="/xl/pivotCache/pivotCacheDefinition42.xml" ContentType="application/vnd.openxmlformats-officedocument.spreadsheetml.pivotCacheDefinition+xml"/>
  <Override PartName="/xl/pivotCache/pivotCacheDefinition43.xml" ContentType="application/vnd.openxmlformats-officedocument.spreadsheetml.pivotCacheDefinition+xml"/>
  <Override PartName="/xl/pivotCache/pivotCacheDefinition44.xml" ContentType="application/vnd.openxmlformats-officedocument.spreadsheetml.pivotCacheDefinition+xml"/>
  <Override PartName="/xl/pivotCache/pivotCacheDefinition45.xml" ContentType="application/vnd.openxmlformats-officedocument.spreadsheetml.pivotCacheDefinition+xml"/>
  <Override PartName="/xl/pivotCache/pivotCacheDefinition46.xml" ContentType="application/vnd.openxmlformats-officedocument.spreadsheetml.pivotCacheDefinition+xml"/>
  <Override PartName="/xl/pivotCache/pivotCacheDefinition47.xml" ContentType="application/vnd.openxmlformats-officedocument.spreadsheetml.pivotCacheDefinition+xml"/>
  <Override PartName="/xl/pivotCache/pivotCacheDefinition48.xml" ContentType="application/vnd.openxmlformats-officedocument.spreadsheetml.pivotCacheDefinition+xml"/>
  <Override PartName="/xl/pivotCache/pivotCacheDefinition49.xml" ContentType="application/vnd.openxmlformats-officedocument.spreadsheetml.pivotCacheDefinition+xml"/>
  <Override PartName="/xl/pivotCache/pivotCacheDefinition50.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51.xml" ContentType="application/vnd.openxmlformats-officedocument.spreadsheetml.pivotCacheDefinition+xml"/>
  <Override PartName="/xl/pivotCache/pivotCacheDefinition52.xml" ContentType="application/vnd.openxmlformats-officedocument.spreadsheetml.pivotCacheDefinition+xml"/>
  <Override PartName="/xl/pivotCache/pivotCacheDefinition53.xml" ContentType="application/vnd.openxmlformats-officedocument.spreadsheetml.pivotCacheDefinition+xml"/>
  <Override PartName="/xl/pivotCache/pivotCacheDefinition54.xml" ContentType="application/vnd.openxmlformats-officedocument.spreadsheetml.pivotCacheDefinition+xml"/>
  <Override PartName="/xl/pivotCache/pivotCacheDefinition55.xml" ContentType="application/vnd.openxmlformats-officedocument.spreadsheetml.pivotCacheDefinition+xml"/>
  <Override PartName="/xl/pivotCache/pivotCacheDefinition56.xml" ContentType="application/vnd.openxmlformats-officedocument.spreadsheetml.pivotCacheDefinition+xml"/>
  <Override PartName="/xl/pivotCache/pivotCacheDefinition57.xml" ContentType="application/vnd.openxmlformats-officedocument.spreadsheetml.pivotCacheDefinition+xml"/>
  <Override PartName="/xl/pivotCache/pivotCacheDefinition58.xml" ContentType="application/vnd.openxmlformats-officedocument.spreadsheetml.pivotCacheDefinition+xml"/>
  <Override PartName="/xl/pivotCache/pivotCacheDefinition59.xml" ContentType="application/vnd.openxmlformats-officedocument.spreadsheetml.pivotCacheDefinition+xml"/>
  <Override PartName="/xl/pivotCache/pivotCacheDefinition60.xml" ContentType="application/vnd.openxmlformats-officedocument.spreadsheetml.pivotCacheDefinition+xml"/>
  <Override PartName="/xl/pivotCache/pivotCacheDefinition61.xml" ContentType="application/vnd.openxmlformats-officedocument.spreadsheetml.pivotCacheDefinition+xml"/>
  <Override PartName="/xl/pivotCache/pivotCacheDefinition62.xml" ContentType="application/vnd.openxmlformats-officedocument.spreadsheetml.pivotCacheDefinition+xml"/>
  <Override PartName="/xl/pivotCache/pivotCacheDefinition63.xml" ContentType="application/vnd.openxmlformats-officedocument.spreadsheetml.pivotCacheDefinition+xml"/>
  <Override PartName="/xl/pivotCache/pivotCacheDefinition64.xml" ContentType="application/vnd.openxmlformats-officedocument.spreadsheetml.pivotCacheDefinition+xml"/>
  <Override PartName="/xl/pivotCache/pivotCacheDefinition65.xml" ContentType="application/vnd.openxmlformats-officedocument.spreadsheetml.pivotCacheDefinition+xml"/>
  <Override PartName="/xl/pivotCache/pivotCacheDefinition66.xml" ContentType="application/vnd.openxmlformats-officedocument.spreadsheetml.pivotCacheDefinition+xml"/>
  <Override PartName="/xl/pivotCache/pivotCacheDefinition67.xml" ContentType="application/vnd.openxmlformats-officedocument.spreadsheetml.pivotCacheDefinition+xml"/>
  <Override PartName="/xl/pivotCache/pivotCacheDefinition68.xml" ContentType="application/vnd.openxmlformats-officedocument.spreadsheetml.pivotCacheDefinition+xml"/>
  <Override PartName="/xl/pivotCache/pivotCacheDefinition69.xml" ContentType="application/vnd.openxmlformats-officedocument.spreadsheetml.pivotCacheDefinition+xml"/>
  <Override PartName="/xl/pivotCache/pivotCacheDefinition70.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slicers/slicer2.xml" ContentType="application/vnd.ms-excel.slicer+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slicers/slicer3.xml" ContentType="application/vnd.ms-excel.slicer+xml"/>
  <Override PartName="/xl/drawings/drawing9.xml" ContentType="application/vnd.openxmlformats-officedocument.drawing+xml"/>
  <Override PartName="/xl/slicers/slicer4.xml" ContentType="application/vnd.ms-excel.slicer+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slicers/slicer5.xml" ContentType="application/vnd.ms-excel.slicer+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slicers/slicer6.xml" ContentType="application/vnd.ms-excel.slicer+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ml.chartshape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ml.chartsha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16.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17.xml" ContentType="application/vnd.openxmlformats-officedocument.drawing+xml"/>
  <Override PartName="/xl/slicers/slicer7.xml" ContentType="application/vnd.ms-excel.slicer+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18.xml" ContentType="application/vnd.openxmlformats-officedocument.drawing+xml"/>
  <Override PartName="/xl/slicers/slicer8.xml" ContentType="application/vnd.ms-excel.slicer+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drawings/drawing19.xml" ContentType="application/vnd.openxmlformats-officedocument.drawing+xml"/>
  <Override PartName="/xl/slicers/slicer9.xml" ContentType="application/vnd.ms-excel.slicer+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ml.chartshapes+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ml.chartshapes+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drawings/drawing22.xml" ContentType="application/vnd.openxmlformats-officedocument.drawing+xml"/>
  <Override PartName="/xl/slicers/slicer10.xml" ContentType="application/vnd.ms-excel.slicer+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drawings/drawing23.xml" ContentType="application/vnd.openxmlformats-officedocument.drawing+xml"/>
  <Override PartName="/xl/tables/table1.xml" ContentType="application/vnd.openxmlformats-officedocument.spreadsheetml.table+xml"/>
  <Override PartName="/xl/slicers/slicer11.xml" ContentType="application/vnd.ms-excel.slicer+xml"/>
  <Override PartName="/xl/pivotTables/pivotTable4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drawings/drawing24.xml" ContentType="application/vnd.openxmlformats-officedocument.drawing+xml"/>
  <Override PartName="/xl/slicers/slicer12.xml" ContentType="application/vnd.ms-excel.slicer+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ml.chartshapes+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7.xml" ContentType="application/vnd.openxmlformats-officedocument.drawingml.chartshapes+xml"/>
  <Override PartName="/xl/charts/chart16.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slicers/slicer13.xml" ContentType="application/vnd.ms-excel.slicer+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0.xml" ContentType="application/vnd.openxmlformats-officedocument.drawingml.chartshapes+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1.xml" ContentType="application/vnd.openxmlformats-officedocument.drawingml.chartshapes+xml"/>
  <Override PartName="/xl/charts/chart19.xml" ContentType="application/vnd.openxmlformats-officedocument.drawingml.chart+xml"/>
  <Override PartName="/xl/drawings/drawing32.xml" ContentType="application/vnd.openxmlformats-officedocument.drawingml.chartshapes+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drawings/drawing33.xml" ContentType="application/vnd.openxmlformats-officedocument.drawing+xml"/>
  <Override PartName="/xl/slicers/slicer14.xml" ContentType="application/vnd.ms-excel.slicer+xml"/>
  <Override PartName="/xl/tables/table4.xml" ContentType="application/vnd.openxmlformats-officedocument.spreadsheetml.table+xml"/>
  <Override PartName="/xl/queryTables/queryTable1.xml" ContentType="application/vnd.openxmlformats-officedocument.spreadsheetml.query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drawings/drawing34.xml" ContentType="application/vnd.openxmlformats-officedocument.drawing+xml"/>
  <Override PartName="/xl/slicers/slicer15.xml" ContentType="application/vnd.ms-excel.slicer+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5.xml" ContentType="application/vnd.openxmlformats-officedocument.drawing+xml"/>
  <Override PartName="/xl/slicers/slicer16.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66925"/>
  <mc:AlternateContent xmlns:mc="http://schemas.openxmlformats.org/markup-compatibility/2006">
    <mc:Choice Requires="x15">
      <x15ac:absPath xmlns:x15ac="http://schemas.microsoft.com/office/spreadsheetml/2010/11/ac" url="C:\Users\Johan\OneDrive\Statistikk\Slakteleveranser\Tall_2024\"/>
    </mc:Choice>
  </mc:AlternateContent>
  <xr:revisionPtr revIDLastSave="0" documentId="13_ncr:1_{42144704-E1F3-4DF0-ABBF-F71EBD98111F}" xr6:coauthVersionLast="47" xr6:coauthVersionMax="47" xr10:uidLastSave="{00000000-0000-0000-0000-000000000000}"/>
  <workbookProtection workbookAlgorithmName="SHA-512" workbookHashValue="30hovdcS0fYHqF1oArh07voJqw8L3vM7ivKvLZ3WNeNJF7s0ebVYUOJcBc+v3f19lYbIHbz+G7ycQzmEc4Qvmg==" workbookSaltValue="TNNRT6Ddbv4LAWwjZEUYZg==" workbookSpinCount="100000" lockStructure="1"/>
  <bookViews>
    <workbookView xWindow="38400" yWindow="2850" windowWidth="28800" windowHeight="15345" tabRatio="879" activeTab="1" xr2:uid="{B2131CAF-1C14-4C3B-82F4-8D6B506F6063}"/>
  </bookViews>
  <sheets>
    <sheet name="Om talla" sheetId="23" r:id="rId1"/>
    <sheet name="Fylker 1" sheetId="29" r:id="rId2"/>
    <sheet name="Fylker 2" sheetId="39" r:id="rId3"/>
    <sheet name="Tab_kommune" sheetId="14" r:id="rId4"/>
    <sheet name="Kommuner 1" sheetId="17" r:id="rId5"/>
    <sheet name="Kommuner 2" sheetId="19" r:id="rId6"/>
    <sheet name="Endring_" sheetId="12" r:id="rId7"/>
    <sheet name="PT_komm" sheetId="9" state="hidden" r:id="rId8"/>
    <sheet name="P_endring" sheetId="10" state="hidden" r:id="rId9"/>
    <sheet name="P_ranger" sheetId="7" state="hidden" r:id="rId10"/>
    <sheet name="Løpende sum" sheetId="35" r:id="rId11"/>
    <sheet name="P-fylke 1 + 2" sheetId="28" state="hidden" r:id="rId12"/>
    <sheet name="P_løpende (2)" sheetId="11" state="hidden" r:id="rId13"/>
    <sheet name="P_kommun 2" sheetId="15" state="hidden" r:id="rId14"/>
    <sheet name="alle år" sheetId="20" r:id="rId15"/>
    <sheet name="P alle år" sheetId="8" state="hidden" r:id="rId16"/>
    <sheet name="Endr_kommuner" sheetId="32" r:id="rId17"/>
    <sheet name="PT_endr-kom" sheetId="31" state="hidden" r:id="rId18"/>
    <sheet name="Bas_kode" sheetId="3" state="hidden" r:id="rId19"/>
    <sheet name="Enkelt komm" sheetId="22" r:id="rId20"/>
    <sheet name="Alle dyreslag" sheetId="21" r:id="rId21"/>
    <sheet name="P_andel_X" sheetId="4" state="hidden" r:id="rId22"/>
    <sheet name="T_kommune" sheetId="37" state="hidden" r:id="rId23"/>
    <sheet name="PT_alle grupper" sheetId="33" state="hidden" r:id="rId24"/>
    <sheet name="P_alle dyr" sheetId="6" state="hidden" r:id="rId25"/>
    <sheet name="Tab_alle grupper" sheetId="34" state="hidden" r:id="rId26"/>
  </sheets>
  <definedNames>
    <definedName name="_xlcn.WorksheetConnection_Slakteleveranser_2005_2021_kommune_v9.xlsxT_kjøttkoder1" hidden="1">T_kjøttkoder[]</definedName>
    <definedName name="_xlcn.WorksheetConnection_Slakteleveranser_2015_2024_v1.xlsxT_kommune1" hidden="1">T_kommune[]</definedName>
    <definedName name="EksterneData_1" localSheetId="22" hidden="1">T_kommune!$A$1:$F$827</definedName>
    <definedName name="Slicer_fylke">#N/A</definedName>
    <definedName name="Slicer_fylke1">#N/A</definedName>
    <definedName name="Slicer_fylke2">#N/A</definedName>
    <definedName name="Slicer_fylke3">#N/A</definedName>
    <definedName name="Slicer_fylke31">#N/A</definedName>
    <definedName name="Slicer_fylke4">#N/A</definedName>
    <definedName name="Slicer_fylke5">#N/A</definedName>
    <definedName name="Slicer_fylke6">#N/A</definedName>
    <definedName name="Slicer_fylke7">#N/A</definedName>
    <definedName name="Slicer_fylke71">#N/A</definedName>
    <definedName name="Slicer_fylke72">#N/A</definedName>
    <definedName name="Slicer_fylke8">#N/A</definedName>
    <definedName name="Slicer_fylke9">#N/A</definedName>
    <definedName name="Slicer_hovedgrupper1">#N/A</definedName>
    <definedName name="Slicer_hovedgrupper2">#N/A</definedName>
    <definedName name="Slicer_hovedgrupper21">#N/A</definedName>
    <definedName name="Slicer_hovedgrupper3">#N/A</definedName>
    <definedName name="Slicer_hovedgrupper4">#N/A</definedName>
    <definedName name="Slicer_hovedgrupper5">#N/A</definedName>
    <definedName name="Slicer_hovedgrupper51">#N/A</definedName>
    <definedName name="Slicer_hovedgrupper52">#N/A</definedName>
    <definedName name="Slicer_kommune">#N/A</definedName>
    <definedName name="Slicer_kommune1">#N/A</definedName>
    <definedName name="Slicer_kommune11">#N/A</definedName>
    <definedName name="Slicer_kommune2">#N/A</definedName>
    <definedName name="Slicer_kommune3">#N/A</definedName>
    <definedName name="Slicer_kommune4">#N/A</definedName>
    <definedName name="Slicer_kommune5">#N/A</definedName>
    <definedName name="Slicer_aar">#N/A</definedName>
    <definedName name="Slicer_aar1">#N/A</definedName>
    <definedName name="Slicer_aar11">#N/A</definedName>
    <definedName name="Slicer_aar2">#N/A</definedName>
    <definedName name="Slicer_aar3">#N/A</definedName>
    <definedName name="Slicer_aar4">#N/A</definedName>
  </definedNames>
  <calcPr calcId="191029"/>
  <pivotCaches>
    <pivotCache cacheId="195" r:id="rId27"/>
    <pivotCache cacheId="196" r:id="rId28"/>
    <pivotCache cacheId="197" r:id="rId29"/>
    <pivotCache cacheId="198" r:id="rId30"/>
    <pivotCache cacheId="199" r:id="rId31"/>
    <pivotCache cacheId="200" r:id="rId32"/>
    <pivotCache cacheId="201" r:id="rId33"/>
    <pivotCache cacheId="202" r:id="rId34"/>
    <pivotCache cacheId="203" r:id="rId35"/>
    <pivotCache cacheId="204" r:id="rId36"/>
    <pivotCache cacheId="205" r:id="rId37"/>
    <pivotCache cacheId="206" r:id="rId38"/>
    <pivotCache cacheId="207" r:id="rId39"/>
    <pivotCache cacheId="208" r:id="rId40"/>
    <pivotCache cacheId="209" r:id="rId41"/>
    <pivotCache cacheId="210" r:id="rId42"/>
    <pivotCache cacheId="211" r:id="rId43"/>
    <pivotCache cacheId="212" r:id="rId44"/>
    <pivotCache cacheId="213" r:id="rId45"/>
    <pivotCache cacheId="214" r:id="rId46"/>
    <pivotCache cacheId="215" r:id="rId47"/>
    <pivotCache cacheId="216" r:id="rId48"/>
    <pivotCache cacheId="217" r:id="rId49"/>
    <pivotCache cacheId="218" r:id="rId50"/>
    <pivotCache cacheId="219" r:id="rId51"/>
    <pivotCache cacheId="220" r:id="rId52"/>
    <pivotCache cacheId="221" r:id="rId53"/>
    <pivotCache cacheId="222" r:id="rId54"/>
    <pivotCache cacheId="223" r:id="rId55"/>
    <pivotCache cacheId="224" r:id="rId56"/>
    <pivotCache cacheId="225" r:id="rId57"/>
    <pivotCache cacheId="226" r:id="rId58"/>
    <pivotCache cacheId="227" r:id="rId59"/>
    <pivotCache cacheId="228" r:id="rId60"/>
    <pivotCache cacheId="229" r:id="rId61"/>
    <pivotCache cacheId="230" r:id="rId62"/>
    <pivotCache cacheId="231" r:id="rId63"/>
    <pivotCache cacheId="232" r:id="rId64"/>
    <pivotCache cacheId="233" r:id="rId65"/>
    <pivotCache cacheId="234" r:id="rId66"/>
    <pivotCache cacheId="235" r:id="rId67"/>
    <pivotCache cacheId="236" r:id="rId68"/>
    <pivotCache cacheId="237" r:id="rId69"/>
    <pivotCache cacheId="238" r:id="rId70"/>
    <pivotCache cacheId="239" r:id="rId71"/>
    <pivotCache cacheId="240" r:id="rId72"/>
    <pivotCache cacheId="241" r:id="rId73"/>
    <pivotCache cacheId="242" r:id="rId74"/>
    <pivotCache cacheId="243" r:id="rId75"/>
    <pivotCache cacheId="244" r:id="rId76"/>
    <pivotCache cacheId="245" r:id="rId77"/>
    <pivotCache cacheId="246" r:id="rId78"/>
    <pivotCache cacheId="247" r:id="rId79"/>
    <pivotCache cacheId="248" r:id="rId80"/>
    <pivotCache cacheId="249" r:id="rId81"/>
    <pivotCache cacheId="250" r:id="rId82"/>
    <pivotCache cacheId="251" r:id="rId83"/>
    <pivotCache cacheId="252" r:id="rId84"/>
    <pivotCache cacheId="253" r:id="rId85"/>
    <pivotCache cacheId="254" r:id="rId86"/>
  </pivotCaches>
  <extLst>
    <ext xmlns:x14="http://schemas.microsoft.com/office/spreadsheetml/2009/9/main" uri="{876F7934-8845-4945-9796-88D515C7AA90}">
      <x14:pivotCaches>
        <pivotCache cacheId="255" r:id="rId87"/>
        <pivotCache cacheId="256" r:id="rId88"/>
        <pivotCache cacheId="257" r:id="rId89"/>
        <pivotCache cacheId="258" r:id="rId90"/>
        <pivotCache cacheId="259" r:id="rId91"/>
        <pivotCache cacheId="260" r:id="rId92"/>
        <pivotCache cacheId="261" r:id="rId93"/>
        <pivotCache cacheId="262" r:id="rId94"/>
        <pivotCache cacheId="263" r:id="rId95"/>
        <pivotCache cacheId="264" r:id="rId96"/>
      </x14:pivotCaches>
    </ext>
    <ext xmlns:x14="http://schemas.microsoft.com/office/spreadsheetml/2009/9/main" uri="{BBE1A952-AA13-448e-AADC-164F8A28A991}">
      <x14:slicerCaches>
        <x14:slicerCache r:id="rId97"/>
        <x14:slicerCache r:id="rId98"/>
        <x14:slicerCache r:id="rId99"/>
        <x14:slicerCache r:id="rId100"/>
        <x14:slicerCache r:id="rId101"/>
        <x14:slicerCache r:id="rId102"/>
        <x14:slicerCache r:id="rId103"/>
        <x14:slicerCache r:id="rId104"/>
        <x14:slicerCache r:id="rId105"/>
        <x14:slicerCache r:id="rId106"/>
        <x14:slicerCache r:id="rId107"/>
        <x14:slicerCache r:id="rId108"/>
        <x14:slicerCache r:id="rId109"/>
        <x14:slicerCache r:id="rId110"/>
        <x14:slicerCache r:id="rId111"/>
        <x14:slicerCache r:id="rId112"/>
        <x14:slicerCache r:id="rId113"/>
        <x14:slicerCache r:id="rId114"/>
        <x14:slicerCache r:id="rId115"/>
        <x14:slicerCache r:id="rId116"/>
        <x14:slicerCache r:id="rId117"/>
        <x14:slicerCache r:id="rId118"/>
        <x14:slicerCache r:id="rId119"/>
        <x14:slicerCache r:id="rId120"/>
        <x14:slicerCache r:id="rId121"/>
        <x14:slicerCache r:id="rId122"/>
        <x14:slicerCache r:id="rId123"/>
        <x14:slicerCache r:id="rId124"/>
        <x14:slicerCache r:id="rId125"/>
        <x14:slicerCache r:id="rId126"/>
        <x14:slicerCache r:id="rId127"/>
        <x14:slicerCache r:id="rId128"/>
        <x14:slicerCache r:id="rId129"/>
        <x14:slicerCache r:id="rId13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Kommunetall_CSV_72052d9a-fab4-4be2-bcf6-1ed13218973b" name="Kommunetall_CSV" connection="Spørring - Kommunetall_CSV"/>
          <x15:modelTable id="T_kommune_5688e8f1-afb8-464e-bb93-8f2953af5b32" name="T_kommune" connection="Spørring - T_kommune"/>
          <x15:modelTable id="T_kjøttkoder_0031c425-5c4d-4e48-b277-a27584c8b4a3" name="T_kjøttkoder" connection="Spørring - T_kjøttkoder"/>
          <x15:modelTable id="T_kommune 1" name="T_kommune 1" connection="WorksheetConnection_Slakteleveranser_2015_2024_v1.xlsx!T_kommune"/>
          <x15:modelTable id="T_kjøttkoder 1" name="T_kjøttkoder 1" connection="WorksheetConnection_Slakteleveranser_2005_2021_kommune_v9.xlsx!T_kjøttkoder"/>
        </x15:modelTables>
        <x15:modelRelationships>
          <x15:modelRelationship fromTable="Kommunetall_CSV" fromColumn="komnr" toTable="T_kommune" toColumn="Gamle_knr"/>
          <x15:modelRelationship fromTable="Kommunetall_CSV" fromColumn="Slakteslag" toTable="T_kjøttkoder" toColumn="kjøttslag_kg"/>
          <x15:modelRelationship fromTable="T_kjøttkoder" fromColumn="kjøttslag_kg" toTable="T_kjøttkoder 1" toColumn="kjøttslag_kg"/>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6" i="28" l="1"/>
  <c r="G22" i="39" s="1"/>
  <c r="G67" i="28"/>
  <c r="G23" i="39" s="1"/>
  <c r="G68" i="28"/>
  <c r="G24" i="39" s="1"/>
  <c r="G69" i="28"/>
  <c r="G25" i="39" s="1"/>
  <c r="G70" i="28"/>
  <c r="G71" i="28"/>
  <c r="G27" i="39" s="1"/>
  <c r="G72" i="28"/>
  <c r="G28" i="39" s="1"/>
  <c r="G73" i="28"/>
  <c r="G29" i="39" s="1"/>
  <c r="G74" i="28"/>
  <c r="G30" i="39" s="1"/>
  <c r="G65" i="28"/>
  <c r="G21" i="39" s="1"/>
  <c r="D9" i="32"/>
  <c r="E9" i="32"/>
  <c r="F9" i="32"/>
  <c r="G9" i="32"/>
  <c r="H9" i="32"/>
  <c r="D10" i="32"/>
  <c r="E10" i="32"/>
  <c r="F10" i="32"/>
  <c r="G10" i="32"/>
  <c r="H10" i="32"/>
  <c r="D11" i="32"/>
  <c r="E11" i="32"/>
  <c r="F11" i="32"/>
  <c r="G11" i="32"/>
  <c r="H11" i="32"/>
  <c r="D12" i="32"/>
  <c r="E12" i="32"/>
  <c r="F12" i="32"/>
  <c r="G12" i="32"/>
  <c r="H12" i="32"/>
  <c r="D13" i="32"/>
  <c r="E13" i="32"/>
  <c r="F13" i="32"/>
  <c r="G13" i="32"/>
  <c r="H13" i="32"/>
  <c r="D14" i="32"/>
  <c r="E14" i="32"/>
  <c r="F14" i="32"/>
  <c r="G14" i="32"/>
  <c r="H14" i="32"/>
  <c r="D15" i="32"/>
  <c r="E15" i="32"/>
  <c r="F15" i="32"/>
  <c r="G15" i="32"/>
  <c r="H15" i="32"/>
  <c r="D16" i="32"/>
  <c r="E16" i="32"/>
  <c r="F16" i="32"/>
  <c r="G16" i="32"/>
  <c r="H16" i="32"/>
  <c r="D17" i="32"/>
  <c r="E17" i="32"/>
  <c r="F17" i="32"/>
  <c r="G17" i="32"/>
  <c r="H17" i="32"/>
  <c r="D18" i="32"/>
  <c r="E18" i="32"/>
  <c r="F18" i="32"/>
  <c r="G18" i="32"/>
  <c r="H18" i="32"/>
  <c r="D19" i="32"/>
  <c r="E19" i="32"/>
  <c r="F19" i="32"/>
  <c r="G19" i="32"/>
  <c r="H19" i="32"/>
  <c r="D20" i="32"/>
  <c r="E20" i="32"/>
  <c r="F20" i="32"/>
  <c r="G20" i="32"/>
  <c r="H20" i="32"/>
  <c r="D21" i="32"/>
  <c r="E21" i="32"/>
  <c r="F21" i="32"/>
  <c r="G21" i="32"/>
  <c r="H21" i="32"/>
  <c r="D22" i="32"/>
  <c r="E22" i="32"/>
  <c r="F22" i="32"/>
  <c r="G22" i="32"/>
  <c r="H22" i="32"/>
  <c r="D23" i="32"/>
  <c r="E23" i="32"/>
  <c r="F23" i="32"/>
  <c r="G23" i="32"/>
  <c r="H23" i="32"/>
  <c r="D24" i="32"/>
  <c r="E24" i="32"/>
  <c r="F24" i="32"/>
  <c r="G24" i="32"/>
  <c r="H24" i="32"/>
  <c r="D25" i="32"/>
  <c r="E25" i="32"/>
  <c r="F25" i="32"/>
  <c r="G25" i="32"/>
  <c r="H25" i="32"/>
  <c r="D26" i="32"/>
  <c r="E26" i="32"/>
  <c r="F26" i="32"/>
  <c r="G26" i="32"/>
  <c r="H26" i="32"/>
  <c r="D27" i="32"/>
  <c r="E27" i="32"/>
  <c r="F27" i="32"/>
  <c r="G27" i="32"/>
  <c r="H27" i="32"/>
  <c r="D28" i="32"/>
  <c r="E28" i="32"/>
  <c r="F28" i="32"/>
  <c r="G28" i="32"/>
  <c r="H28" i="32"/>
  <c r="D29" i="32"/>
  <c r="E29" i="32"/>
  <c r="F29" i="32"/>
  <c r="G29" i="32"/>
  <c r="H29" i="32"/>
  <c r="D30" i="32"/>
  <c r="E30" i="32"/>
  <c r="F30" i="32"/>
  <c r="G30" i="32"/>
  <c r="H30" i="32"/>
  <c r="D31" i="32"/>
  <c r="E31" i="32"/>
  <c r="F31" i="32"/>
  <c r="G31" i="32"/>
  <c r="H31" i="32"/>
  <c r="D32" i="32"/>
  <c r="E32" i="32"/>
  <c r="F32" i="32"/>
  <c r="G32" i="32"/>
  <c r="H32" i="32"/>
  <c r="D33" i="32"/>
  <c r="E33" i="32"/>
  <c r="F33" i="32"/>
  <c r="G33" i="32"/>
  <c r="H33" i="32"/>
  <c r="D34" i="32"/>
  <c r="E34" i="32"/>
  <c r="F34" i="32"/>
  <c r="G34" i="32"/>
  <c r="H34" i="32"/>
  <c r="D35" i="32"/>
  <c r="E35" i="32"/>
  <c r="F35" i="32"/>
  <c r="G35" i="32"/>
  <c r="H35" i="32"/>
  <c r="D36" i="32"/>
  <c r="E36" i="32"/>
  <c r="F36" i="32"/>
  <c r="G36" i="32"/>
  <c r="H36" i="32"/>
  <c r="D37" i="32"/>
  <c r="E37" i="32"/>
  <c r="F37" i="32"/>
  <c r="G37" i="32"/>
  <c r="H37" i="32"/>
  <c r="D38" i="32"/>
  <c r="E38" i="32"/>
  <c r="F38" i="32"/>
  <c r="G38" i="32"/>
  <c r="H38" i="32"/>
  <c r="D39" i="32"/>
  <c r="E39" i="32"/>
  <c r="F39" i="32"/>
  <c r="G39" i="32"/>
  <c r="H39" i="32"/>
  <c r="D40" i="32"/>
  <c r="E40" i="32"/>
  <c r="F40" i="32"/>
  <c r="G40" i="32"/>
  <c r="H40" i="32"/>
  <c r="D41" i="32"/>
  <c r="E41" i="32"/>
  <c r="F41" i="32"/>
  <c r="G41" i="32"/>
  <c r="H41" i="32"/>
  <c r="D42" i="32"/>
  <c r="E42" i="32"/>
  <c r="F42" i="32"/>
  <c r="G42" i="32"/>
  <c r="H42" i="32"/>
  <c r="D43" i="32"/>
  <c r="E43" i="32"/>
  <c r="F43" i="32"/>
  <c r="G43" i="32"/>
  <c r="H43" i="32"/>
  <c r="D44" i="32"/>
  <c r="E44" i="32"/>
  <c r="F44" i="32"/>
  <c r="G44" i="32"/>
  <c r="H44" i="32"/>
  <c r="D45" i="32"/>
  <c r="E45" i="32"/>
  <c r="F45" i="32"/>
  <c r="G45" i="32"/>
  <c r="H45" i="32"/>
  <c r="D46" i="32"/>
  <c r="E46" i="32"/>
  <c r="F46" i="32"/>
  <c r="G46" i="32"/>
  <c r="H46" i="32"/>
  <c r="D47" i="32"/>
  <c r="E47" i="32"/>
  <c r="F47" i="32"/>
  <c r="G47" i="32"/>
  <c r="H47" i="32"/>
  <c r="D48" i="32"/>
  <c r="E48" i="32"/>
  <c r="F48" i="32"/>
  <c r="G48" i="32"/>
  <c r="H48" i="32"/>
  <c r="D49" i="32"/>
  <c r="E49" i="32"/>
  <c r="F49" i="32"/>
  <c r="G49" i="32"/>
  <c r="H49" i="32"/>
  <c r="D50" i="32"/>
  <c r="E50" i="32"/>
  <c r="F50" i="32"/>
  <c r="G50" i="32"/>
  <c r="H50" i="32"/>
  <c r="D51" i="32"/>
  <c r="E51" i="32"/>
  <c r="F51" i="32"/>
  <c r="G51" i="32"/>
  <c r="H51" i="32"/>
  <c r="D52" i="32"/>
  <c r="E52" i="32"/>
  <c r="F52" i="32"/>
  <c r="G52" i="32"/>
  <c r="H52" i="32"/>
  <c r="D53" i="32"/>
  <c r="E53" i="32"/>
  <c r="F53" i="32"/>
  <c r="G53" i="32"/>
  <c r="H53" i="32"/>
  <c r="D54" i="32"/>
  <c r="E54" i="32"/>
  <c r="F54" i="32"/>
  <c r="G54" i="32"/>
  <c r="H54" i="32"/>
  <c r="D55" i="32"/>
  <c r="E55" i="32"/>
  <c r="F55" i="32"/>
  <c r="G55" i="32"/>
  <c r="H55" i="32"/>
  <c r="D56" i="32"/>
  <c r="E56" i="32"/>
  <c r="F56" i="32"/>
  <c r="G56" i="32"/>
  <c r="H56" i="32"/>
  <c r="D57" i="32"/>
  <c r="E57" i="32"/>
  <c r="F57" i="32"/>
  <c r="G57" i="32"/>
  <c r="H57" i="32"/>
  <c r="D58" i="32"/>
  <c r="E58" i="32"/>
  <c r="F58" i="32"/>
  <c r="G58" i="32"/>
  <c r="H58" i="32"/>
  <c r="D59" i="32"/>
  <c r="E59" i="32"/>
  <c r="F59" i="32"/>
  <c r="G59" i="32"/>
  <c r="H59" i="32"/>
  <c r="D60" i="32"/>
  <c r="E60" i="32"/>
  <c r="F60" i="32"/>
  <c r="G60" i="32"/>
  <c r="H60" i="32"/>
  <c r="D61" i="32"/>
  <c r="E61" i="32"/>
  <c r="F61" i="32"/>
  <c r="G61" i="32"/>
  <c r="H61" i="32"/>
  <c r="D62" i="32"/>
  <c r="E62" i="32"/>
  <c r="F62" i="32"/>
  <c r="G62" i="32"/>
  <c r="H62" i="32"/>
  <c r="D63" i="32"/>
  <c r="E63" i="32"/>
  <c r="F63" i="32"/>
  <c r="G63" i="32"/>
  <c r="H63" i="32"/>
  <c r="D64" i="32"/>
  <c r="E64" i="32"/>
  <c r="F64" i="32"/>
  <c r="G64" i="32"/>
  <c r="H64" i="32"/>
  <c r="D65" i="32"/>
  <c r="E65" i="32"/>
  <c r="F65" i="32"/>
  <c r="G65" i="32"/>
  <c r="H65" i="32"/>
  <c r="D66" i="32"/>
  <c r="E66" i="32"/>
  <c r="F66" i="32"/>
  <c r="G66" i="32"/>
  <c r="H66" i="32"/>
  <c r="D67" i="32"/>
  <c r="E67" i="32"/>
  <c r="F67" i="32"/>
  <c r="G67" i="32"/>
  <c r="H67" i="32"/>
  <c r="D68" i="32"/>
  <c r="E68" i="32"/>
  <c r="F68" i="32"/>
  <c r="G68" i="32"/>
  <c r="H68" i="32"/>
  <c r="D69" i="32"/>
  <c r="E69" i="32"/>
  <c r="F69" i="32"/>
  <c r="G69" i="32"/>
  <c r="H69" i="32"/>
  <c r="D70" i="32"/>
  <c r="E70" i="32"/>
  <c r="F70" i="32"/>
  <c r="G70" i="32"/>
  <c r="H70" i="32"/>
  <c r="D71" i="32"/>
  <c r="E71" i="32"/>
  <c r="F71" i="32"/>
  <c r="G71" i="32"/>
  <c r="H71" i="32"/>
  <c r="D72" i="32"/>
  <c r="E72" i="32"/>
  <c r="F72" i="32"/>
  <c r="G72" i="32"/>
  <c r="H72" i="32"/>
  <c r="D73" i="32"/>
  <c r="E73" i="32"/>
  <c r="F73" i="32"/>
  <c r="G73" i="32"/>
  <c r="H73" i="32"/>
  <c r="D74" i="32"/>
  <c r="E74" i="32"/>
  <c r="F74" i="32"/>
  <c r="G74" i="32"/>
  <c r="H74" i="32"/>
  <c r="D75" i="32"/>
  <c r="E75" i="32"/>
  <c r="F75" i="32"/>
  <c r="G75" i="32"/>
  <c r="H75" i="32"/>
  <c r="D76" i="32"/>
  <c r="E76" i="32"/>
  <c r="F76" i="32"/>
  <c r="G76" i="32"/>
  <c r="H76" i="32"/>
  <c r="D77" i="32"/>
  <c r="E77" i="32"/>
  <c r="F77" i="32"/>
  <c r="G77" i="32"/>
  <c r="H77" i="32"/>
  <c r="D78" i="32"/>
  <c r="E78" i="32"/>
  <c r="F78" i="32"/>
  <c r="G78" i="32"/>
  <c r="H78" i="32"/>
  <c r="D79" i="32"/>
  <c r="E79" i="32"/>
  <c r="F79" i="32"/>
  <c r="G79" i="32"/>
  <c r="H79" i="32"/>
  <c r="D80" i="32"/>
  <c r="E80" i="32"/>
  <c r="F80" i="32"/>
  <c r="G80" i="32"/>
  <c r="H80" i="32"/>
  <c r="D81" i="32"/>
  <c r="E81" i="32"/>
  <c r="F81" i="32"/>
  <c r="G81" i="32"/>
  <c r="H81" i="32"/>
  <c r="D82" i="32"/>
  <c r="E82" i="32"/>
  <c r="F82" i="32"/>
  <c r="G82" i="32"/>
  <c r="H82" i="32"/>
  <c r="D83" i="32"/>
  <c r="E83" i="32"/>
  <c r="F83" i="32"/>
  <c r="G83" i="32"/>
  <c r="H83" i="32"/>
  <c r="D84" i="32"/>
  <c r="E84" i="32"/>
  <c r="F84" i="32"/>
  <c r="G84" i="32"/>
  <c r="H84" i="32"/>
  <c r="D85" i="32"/>
  <c r="E85" i="32"/>
  <c r="F85" i="32"/>
  <c r="G85" i="32"/>
  <c r="H85" i="32"/>
  <c r="D86" i="32"/>
  <c r="E86" i="32"/>
  <c r="F86" i="32"/>
  <c r="G86" i="32"/>
  <c r="H86" i="32"/>
  <c r="D87" i="32"/>
  <c r="E87" i="32"/>
  <c r="F87" i="32"/>
  <c r="G87" i="32"/>
  <c r="H87" i="32"/>
  <c r="D88" i="32"/>
  <c r="E88" i="32"/>
  <c r="F88" i="32"/>
  <c r="G88" i="32"/>
  <c r="H88" i="32"/>
  <c r="D89" i="32"/>
  <c r="E89" i="32"/>
  <c r="F89" i="32"/>
  <c r="G89" i="32"/>
  <c r="H89" i="32"/>
  <c r="D90" i="32"/>
  <c r="E90" i="32"/>
  <c r="F90" i="32"/>
  <c r="G90" i="32"/>
  <c r="H90" i="32"/>
  <c r="D91" i="32"/>
  <c r="E91" i="32"/>
  <c r="F91" i="32"/>
  <c r="G91" i="32"/>
  <c r="H91" i="32"/>
  <c r="D92" i="32"/>
  <c r="E92" i="32"/>
  <c r="F92" i="32"/>
  <c r="G92" i="32"/>
  <c r="H92" i="32"/>
  <c r="D93" i="32"/>
  <c r="E93" i="32"/>
  <c r="F93" i="32"/>
  <c r="G93" i="32"/>
  <c r="H93" i="32"/>
  <c r="D94" i="32"/>
  <c r="E94" i="32"/>
  <c r="F94" i="32"/>
  <c r="G94" i="32"/>
  <c r="H94" i="32"/>
  <c r="D95" i="32"/>
  <c r="E95" i="32"/>
  <c r="F95" i="32"/>
  <c r="G95" i="32"/>
  <c r="H95" i="32"/>
  <c r="D96" i="32"/>
  <c r="E96" i="32"/>
  <c r="F96" i="32"/>
  <c r="G96" i="32"/>
  <c r="H96" i="32"/>
  <c r="D97" i="32"/>
  <c r="E97" i="32"/>
  <c r="F97" i="32"/>
  <c r="G97" i="32"/>
  <c r="H97" i="32"/>
  <c r="D98" i="32"/>
  <c r="E98" i="32"/>
  <c r="F98" i="32"/>
  <c r="G98" i="32"/>
  <c r="H98" i="32"/>
  <c r="D99" i="32"/>
  <c r="E99" i="32"/>
  <c r="F99" i="32"/>
  <c r="G99" i="32"/>
  <c r="H99" i="32"/>
  <c r="D100" i="32"/>
  <c r="E100" i="32"/>
  <c r="F100" i="32"/>
  <c r="G100" i="32"/>
  <c r="H100" i="32"/>
  <c r="D101" i="32"/>
  <c r="E101" i="32"/>
  <c r="F101" i="32"/>
  <c r="G101" i="32"/>
  <c r="H101" i="32"/>
  <c r="D102" i="32"/>
  <c r="E102" i="32"/>
  <c r="F102" i="32"/>
  <c r="G102" i="32"/>
  <c r="H102" i="32"/>
  <c r="D103" i="32"/>
  <c r="E103" i="32"/>
  <c r="F103" i="32"/>
  <c r="G103" i="32"/>
  <c r="H103" i="32"/>
  <c r="D104" i="32"/>
  <c r="E104" i="32"/>
  <c r="F104" i="32"/>
  <c r="G104" i="32"/>
  <c r="H104" i="32"/>
  <c r="D105" i="32"/>
  <c r="E105" i="32"/>
  <c r="F105" i="32"/>
  <c r="G105" i="32"/>
  <c r="H105" i="32"/>
  <c r="D106" i="32"/>
  <c r="E106" i="32"/>
  <c r="F106" i="32"/>
  <c r="G106" i="32"/>
  <c r="H106" i="32"/>
  <c r="D107" i="32"/>
  <c r="E107" i="32"/>
  <c r="F107" i="32"/>
  <c r="G107" i="32"/>
  <c r="H107" i="32"/>
  <c r="D108" i="32"/>
  <c r="E108" i="32"/>
  <c r="F108" i="32"/>
  <c r="G108" i="32"/>
  <c r="H108" i="32"/>
  <c r="D109" i="32"/>
  <c r="E109" i="32"/>
  <c r="F109" i="32"/>
  <c r="G109" i="32"/>
  <c r="H109" i="32"/>
  <c r="D110" i="32"/>
  <c r="E110" i="32"/>
  <c r="F110" i="32"/>
  <c r="G110" i="32"/>
  <c r="H110" i="32"/>
  <c r="D111" i="32"/>
  <c r="E111" i="32"/>
  <c r="F111" i="32"/>
  <c r="G111" i="32"/>
  <c r="H111" i="32"/>
  <c r="D112" i="32"/>
  <c r="E112" i="32"/>
  <c r="F112" i="32"/>
  <c r="G112" i="32"/>
  <c r="H112" i="32"/>
  <c r="D113" i="32"/>
  <c r="E113" i="32"/>
  <c r="F113" i="32"/>
  <c r="G113" i="32"/>
  <c r="H113" i="32"/>
  <c r="D114" i="32"/>
  <c r="E114" i="32"/>
  <c r="F114" i="32"/>
  <c r="G114" i="32"/>
  <c r="H114" i="32"/>
  <c r="D115" i="32"/>
  <c r="E115" i="32"/>
  <c r="F115" i="32"/>
  <c r="G115" i="32"/>
  <c r="H115" i="32"/>
  <c r="D116" i="32"/>
  <c r="E116" i="32"/>
  <c r="F116" i="32"/>
  <c r="G116" i="32"/>
  <c r="H116" i="32"/>
  <c r="D117" i="32"/>
  <c r="E117" i="32"/>
  <c r="F117" i="32"/>
  <c r="G117" i="32"/>
  <c r="H117" i="32"/>
  <c r="D118" i="32"/>
  <c r="E118" i="32"/>
  <c r="F118" i="32"/>
  <c r="G118" i="32"/>
  <c r="H118" i="32"/>
  <c r="D119" i="32"/>
  <c r="E119" i="32"/>
  <c r="F119" i="32"/>
  <c r="G119" i="32"/>
  <c r="H119" i="32"/>
  <c r="D120" i="32"/>
  <c r="E120" i="32"/>
  <c r="F120" i="32"/>
  <c r="G120" i="32"/>
  <c r="H120" i="32"/>
  <c r="D121" i="32"/>
  <c r="E121" i="32"/>
  <c r="F121" i="32"/>
  <c r="G121" i="32"/>
  <c r="H121" i="32"/>
  <c r="D122" i="32"/>
  <c r="E122" i="32"/>
  <c r="F122" i="32"/>
  <c r="G122" i="32"/>
  <c r="H122" i="32"/>
  <c r="D123" i="32"/>
  <c r="E123" i="32"/>
  <c r="F123" i="32"/>
  <c r="G123" i="32"/>
  <c r="H123" i="32"/>
  <c r="D124" i="32"/>
  <c r="E124" i="32"/>
  <c r="F124" i="32"/>
  <c r="G124" i="32"/>
  <c r="H124" i="32"/>
  <c r="D125" i="32"/>
  <c r="E125" i="32"/>
  <c r="F125" i="32"/>
  <c r="G125" i="32"/>
  <c r="H125" i="32"/>
  <c r="D126" i="32"/>
  <c r="E126" i="32"/>
  <c r="F126" i="32"/>
  <c r="G126" i="32"/>
  <c r="H126" i="32"/>
  <c r="D127" i="32"/>
  <c r="E127" i="32"/>
  <c r="F127" i="32"/>
  <c r="G127" i="32"/>
  <c r="H127" i="32"/>
  <c r="D128" i="32"/>
  <c r="E128" i="32"/>
  <c r="F128" i="32"/>
  <c r="G128" i="32"/>
  <c r="H128" i="32"/>
  <c r="D129" i="32"/>
  <c r="E129" i="32"/>
  <c r="F129" i="32"/>
  <c r="G129" i="32"/>
  <c r="H129" i="32"/>
  <c r="D130" i="32"/>
  <c r="E130" i="32"/>
  <c r="F130" i="32"/>
  <c r="G130" i="32"/>
  <c r="H130" i="32"/>
  <c r="D131" i="32"/>
  <c r="E131" i="32"/>
  <c r="F131" i="32"/>
  <c r="G131" i="32"/>
  <c r="H131" i="32"/>
  <c r="D132" i="32"/>
  <c r="E132" i="32"/>
  <c r="F132" i="32"/>
  <c r="G132" i="32"/>
  <c r="H132" i="32"/>
  <c r="D133" i="32"/>
  <c r="E133" i="32"/>
  <c r="F133" i="32"/>
  <c r="G133" i="32"/>
  <c r="H133" i="32"/>
  <c r="D134" i="32"/>
  <c r="E134" i="32"/>
  <c r="F134" i="32"/>
  <c r="G134" i="32"/>
  <c r="H134" i="32"/>
  <c r="D135" i="32"/>
  <c r="E135" i="32"/>
  <c r="F135" i="32"/>
  <c r="G135" i="32"/>
  <c r="H135" i="32"/>
  <c r="D136" i="32"/>
  <c r="E136" i="32"/>
  <c r="F136" i="32"/>
  <c r="G136" i="32"/>
  <c r="H136" i="32"/>
  <c r="D137" i="32"/>
  <c r="E137" i="32"/>
  <c r="F137" i="32"/>
  <c r="G137" i="32"/>
  <c r="H137" i="32"/>
  <c r="D138" i="32"/>
  <c r="E138" i="32"/>
  <c r="F138" i="32"/>
  <c r="G138" i="32"/>
  <c r="H138" i="32"/>
  <c r="D139" i="32"/>
  <c r="E139" i="32"/>
  <c r="F139" i="32"/>
  <c r="G139" i="32"/>
  <c r="H139" i="32"/>
  <c r="D140" i="32"/>
  <c r="E140" i="32"/>
  <c r="F140" i="32"/>
  <c r="G140" i="32"/>
  <c r="H140" i="32"/>
  <c r="D141" i="32"/>
  <c r="E141" i="32"/>
  <c r="F141" i="32"/>
  <c r="G141" i="32"/>
  <c r="H141" i="32"/>
  <c r="D142" i="32"/>
  <c r="E142" i="32"/>
  <c r="F142" i="32"/>
  <c r="G142" i="32"/>
  <c r="H142" i="32"/>
  <c r="D143" i="32"/>
  <c r="E143" i="32"/>
  <c r="F143" i="32"/>
  <c r="G143" i="32"/>
  <c r="H143" i="32"/>
  <c r="D144" i="32"/>
  <c r="E144" i="32"/>
  <c r="F144" i="32"/>
  <c r="G144" i="32"/>
  <c r="H144" i="32"/>
  <c r="D145" i="32"/>
  <c r="E145" i="32"/>
  <c r="F145" i="32"/>
  <c r="G145" i="32"/>
  <c r="H145" i="32"/>
  <c r="D146" i="32"/>
  <c r="E146" i="32"/>
  <c r="F146" i="32"/>
  <c r="G146" i="32"/>
  <c r="H146" i="32"/>
  <c r="D147" i="32"/>
  <c r="E147" i="32"/>
  <c r="F147" i="32"/>
  <c r="G147" i="32"/>
  <c r="H147" i="32"/>
  <c r="D148" i="32"/>
  <c r="E148" i="32"/>
  <c r="F148" i="32"/>
  <c r="G148" i="32"/>
  <c r="H148" i="32"/>
  <c r="D149" i="32"/>
  <c r="E149" i="32"/>
  <c r="F149" i="32"/>
  <c r="G149" i="32"/>
  <c r="H149" i="32"/>
  <c r="D150" i="32"/>
  <c r="E150" i="32"/>
  <c r="F150" i="32"/>
  <c r="G150" i="32"/>
  <c r="H150" i="32"/>
  <c r="D151" i="32"/>
  <c r="E151" i="32"/>
  <c r="F151" i="32"/>
  <c r="G151" i="32"/>
  <c r="H151" i="32"/>
  <c r="D152" i="32"/>
  <c r="E152" i="32"/>
  <c r="F152" i="32"/>
  <c r="G152" i="32"/>
  <c r="H152" i="32"/>
  <c r="D153" i="32"/>
  <c r="E153" i="32"/>
  <c r="F153" i="32"/>
  <c r="G153" i="32"/>
  <c r="H153" i="32"/>
  <c r="D154" i="32"/>
  <c r="E154" i="32"/>
  <c r="F154" i="32"/>
  <c r="G154" i="32"/>
  <c r="H154" i="32"/>
  <c r="D155" i="32"/>
  <c r="E155" i="32"/>
  <c r="F155" i="32"/>
  <c r="G155" i="32"/>
  <c r="H155" i="32"/>
  <c r="D156" i="32"/>
  <c r="E156" i="32"/>
  <c r="F156" i="32"/>
  <c r="G156" i="32"/>
  <c r="H156" i="32"/>
  <c r="D157" i="32"/>
  <c r="E157" i="32"/>
  <c r="F157" i="32"/>
  <c r="G157" i="32"/>
  <c r="H157" i="32"/>
  <c r="D158" i="32"/>
  <c r="E158" i="32"/>
  <c r="F158" i="32"/>
  <c r="G158" i="32"/>
  <c r="H158" i="32"/>
  <c r="D159" i="32"/>
  <c r="E159" i="32"/>
  <c r="F159" i="32"/>
  <c r="G159" i="32"/>
  <c r="H159" i="32"/>
  <c r="D160" i="32"/>
  <c r="E160" i="32"/>
  <c r="F160" i="32"/>
  <c r="G160" i="32"/>
  <c r="H160" i="32"/>
  <c r="D161" i="32"/>
  <c r="E161" i="32"/>
  <c r="F161" i="32"/>
  <c r="G161" i="32"/>
  <c r="H161" i="32"/>
  <c r="D162" i="32"/>
  <c r="E162" i="32"/>
  <c r="F162" i="32"/>
  <c r="G162" i="32"/>
  <c r="H162" i="32"/>
  <c r="D163" i="32"/>
  <c r="E163" i="32"/>
  <c r="F163" i="32"/>
  <c r="G163" i="32"/>
  <c r="H163" i="32"/>
  <c r="D164" i="32"/>
  <c r="E164" i="32"/>
  <c r="F164" i="32"/>
  <c r="G164" i="32"/>
  <c r="H164" i="32"/>
  <c r="D165" i="32"/>
  <c r="E165" i="32"/>
  <c r="F165" i="32"/>
  <c r="G165" i="32"/>
  <c r="H165" i="32"/>
  <c r="D166" i="32"/>
  <c r="E166" i="32"/>
  <c r="F166" i="32"/>
  <c r="G166" i="32"/>
  <c r="H166" i="32"/>
  <c r="D167" i="32"/>
  <c r="E167" i="32"/>
  <c r="F167" i="32"/>
  <c r="G167" i="32"/>
  <c r="H167" i="32"/>
  <c r="D168" i="32"/>
  <c r="E168" i="32"/>
  <c r="F168" i="32"/>
  <c r="G168" i="32"/>
  <c r="H168" i="32"/>
  <c r="D169" i="32"/>
  <c r="E169" i="32"/>
  <c r="F169" i="32"/>
  <c r="G169" i="32"/>
  <c r="H169" i="32"/>
  <c r="D170" i="32"/>
  <c r="E170" i="32"/>
  <c r="F170" i="32"/>
  <c r="G170" i="32"/>
  <c r="H170" i="32"/>
  <c r="D171" i="32"/>
  <c r="E171" i="32"/>
  <c r="F171" i="32"/>
  <c r="G171" i="32"/>
  <c r="H171" i="32"/>
  <c r="D172" i="32"/>
  <c r="E172" i="32"/>
  <c r="F172" i="32"/>
  <c r="G172" i="32"/>
  <c r="H172" i="32"/>
  <c r="D173" i="32"/>
  <c r="E173" i="32"/>
  <c r="F173" i="32"/>
  <c r="G173" i="32"/>
  <c r="H173" i="32"/>
  <c r="D174" i="32"/>
  <c r="E174" i="32"/>
  <c r="F174" i="32"/>
  <c r="G174" i="32"/>
  <c r="H174" i="32"/>
  <c r="D175" i="32"/>
  <c r="E175" i="32"/>
  <c r="F175" i="32"/>
  <c r="G175" i="32"/>
  <c r="H175" i="32"/>
  <c r="D176" i="32"/>
  <c r="E176" i="32"/>
  <c r="F176" i="32"/>
  <c r="G176" i="32"/>
  <c r="H176" i="32"/>
  <c r="D177" i="32"/>
  <c r="E177" i="32"/>
  <c r="F177" i="32"/>
  <c r="G177" i="32"/>
  <c r="H177" i="32"/>
  <c r="D178" i="32"/>
  <c r="E178" i="32"/>
  <c r="F178" i="32"/>
  <c r="G178" i="32"/>
  <c r="H178" i="32"/>
  <c r="D179" i="32"/>
  <c r="E179" i="32"/>
  <c r="F179" i="32"/>
  <c r="G179" i="32"/>
  <c r="H179" i="32"/>
  <c r="D180" i="32"/>
  <c r="E180" i="32"/>
  <c r="F180" i="32"/>
  <c r="G180" i="32"/>
  <c r="H180" i="32"/>
  <c r="D181" i="32"/>
  <c r="E181" i="32"/>
  <c r="F181" i="32"/>
  <c r="G181" i="32"/>
  <c r="H181" i="32"/>
  <c r="D182" i="32"/>
  <c r="E182" i="32"/>
  <c r="F182" i="32"/>
  <c r="G182" i="32"/>
  <c r="H182" i="32"/>
  <c r="D183" i="32"/>
  <c r="E183" i="32"/>
  <c r="F183" i="32"/>
  <c r="G183" i="32"/>
  <c r="H183" i="32"/>
  <c r="D184" i="32"/>
  <c r="E184" i="32"/>
  <c r="F184" i="32"/>
  <c r="G184" i="32"/>
  <c r="H184" i="32"/>
  <c r="D185" i="32"/>
  <c r="E185" i="32"/>
  <c r="F185" i="32"/>
  <c r="G185" i="32"/>
  <c r="H185" i="32"/>
  <c r="D186" i="32"/>
  <c r="E186" i="32"/>
  <c r="F186" i="32"/>
  <c r="G186" i="32"/>
  <c r="H186" i="32"/>
  <c r="D187" i="32"/>
  <c r="E187" i="32"/>
  <c r="F187" i="32"/>
  <c r="G187" i="32"/>
  <c r="H187" i="32"/>
  <c r="D188" i="32"/>
  <c r="E188" i="32"/>
  <c r="F188" i="32"/>
  <c r="G188" i="32"/>
  <c r="H188" i="32"/>
  <c r="D189" i="32"/>
  <c r="E189" i="32"/>
  <c r="F189" i="32"/>
  <c r="G189" i="32"/>
  <c r="H189" i="32"/>
  <c r="D190" i="32"/>
  <c r="E190" i="32"/>
  <c r="F190" i="32"/>
  <c r="G190" i="32"/>
  <c r="H190" i="32"/>
  <c r="D191" i="32"/>
  <c r="E191" i="32"/>
  <c r="F191" i="32"/>
  <c r="G191" i="32"/>
  <c r="H191" i="32"/>
  <c r="D192" i="32"/>
  <c r="E192" i="32"/>
  <c r="F192" i="32"/>
  <c r="G192" i="32"/>
  <c r="H192" i="32"/>
  <c r="D193" i="32"/>
  <c r="E193" i="32"/>
  <c r="F193" i="32"/>
  <c r="G193" i="32"/>
  <c r="H193" i="32"/>
  <c r="D194" i="32"/>
  <c r="E194" i="32"/>
  <c r="F194" i="32"/>
  <c r="G194" i="32"/>
  <c r="H194" i="32"/>
  <c r="D195" i="32"/>
  <c r="E195" i="32"/>
  <c r="F195" i="32"/>
  <c r="G195" i="32"/>
  <c r="H195" i="32"/>
  <c r="D196" i="32"/>
  <c r="E196" i="32"/>
  <c r="F196" i="32"/>
  <c r="G196" i="32"/>
  <c r="H196" i="32"/>
  <c r="D197" i="32"/>
  <c r="E197" i="32"/>
  <c r="F197" i="32"/>
  <c r="G197" i="32"/>
  <c r="H197" i="32"/>
  <c r="D198" i="32"/>
  <c r="E198" i="32"/>
  <c r="F198" i="32"/>
  <c r="G198" i="32"/>
  <c r="H198" i="32"/>
  <c r="D199" i="32"/>
  <c r="E199" i="32"/>
  <c r="F199" i="32"/>
  <c r="G199" i="32"/>
  <c r="H199" i="32"/>
  <c r="D200" i="32"/>
  <c r="E200" i="32"/>
  <c r="F200" i="32"/>
  <c r="G200" i="32"/>
  <c r="H200" i="32"/>
  <c r="D201" i="32"/>
  <c r="E201" i="32"/>
  <c r="F201" i="32"/>
  <c r="G201" i="32"/>
  <c r="H201" i="32"/>
  <c r="D202" i="32"/>
  <c r="E202" i="32"/>
  <c r="F202" i="32"/>
  <c r="G202" i="32"/>
  <c r="H202" i="32"/>
  <c r="D203" i="32"/>
  <c r="E203" i="32"/>
  <c r="F203" i="32"/>
  <c r="G203" i="32"/>
  <c r="H203" i="32"/>
  <c r="D204" i="32"/>
  <c r="E204" i="32"/>
  <c r="F204" i="32"/>
  <c r="G204" i="32"/>
  <c r="H204" i="32"/>
  <c r="D205" i="32"/>
  <c r="E205" i="32"/>
  <c r="F205" i="32"/>
  <c r="G205" i="32"/>
  <c r="H205" i="32"/>
  <c r="D206" i="32"/>
  <c r="E206" i="32"/>
  <c r="F206" i="32"/>
  <c r="G206" i="32"/>
  <c r="H206" i="32"/>
  <c r="D207" i="32"/>
  <c r="E207" i="32"/>
  <c r="F207" i="32"/>
  <c r="G207" i="32"/>
  <c r="H207" i="32"/>
  <c r="D208" i="32"/>
  <c r="E208" i="32"/>
  <c r="F208" i="32"/>
  <c r="G208" i="32"/>
  <c r="H208" i="32"/>
  <c r="D209" i="32"/>
  <c r="E209" i="32"/>
  <c r="F209" i="32"/>
  <c r="G209" i="32"/>
  <c r="H209" i="32"/>
  <c r="D210" i="32"/>
  <c r="E210" i="32"/>
  <c r="F210" i="32"/>
  <c r="G210" i="32"/>
  <c r="H210" i="32"/>
  <c r="D211" i="32"/>
  <c r="E211" i="32"/>
  <c r="F211" i="32"/>
  <c r="G211" i="32"/>
  <c r="H211" i="32"/>
  <c r="D212" i="32"/>
  <c r="E212" i="32"/>
  <c r="F212" i="32"/>
  <c r="G212" i="32"/>
  <c r="H212" i="32"/>
  <c r="D213" i="32"/>
  <c r="E213" i="32"/>
  <c r="F213" i="32"/>
  <c r="G213" i="32"/>
  <c r="H213" i="32"/>
  <c r="D214" i="32"/>
  <c r="E214" i="32"/>
  <c r="F214" i="32"/>
  <c r="G214" i="32"/>
  <c r="H214" i="32"/>
  <c r="D215" i="32"/>
  <c r="E215" i="32"/>
  <c r="F215" i="32"/>
  <c r="G215" i="32"/>
  <c r="H215" i="32"/>
  <c r="D216" i="32"/>
  <c r="E216" i="32"/>
  <c r="F216" i="32"/>
  <c r="G216" i="32"/>
  <c r="H216" i="32"/>
  <c r="D217" i="32"/>
  <c r="E217" i="32"/>
  <c r="F217" i="32"/>
  <c r="G217" i="32"/>
  <c r="H217" i="32"/>
  <c r="D218" i="32"/>
  <c r="E218" i="32"/>
  <c r="F218" i="32"/>
  <c r="G218" i="32"/>
  <c r="H218" i="32"/>
  <c r="D219" i="32"/>
  <c r="E219" i="32"/>
  <c r="F219" i="32"/>
  <c r="G219" i="32"/>
  <c r="H219" i="32"/>
  <c r="D220" i="32"/>
  <c r="E220" i="32"/>
  <c r="F220" i="32"/>
  <c r="G220" i="32"/>
  <c r="H220" i="32"/>
  <c r="D221" i="32"/>
  <c r="E221" i="32"/>
  <c r="F221" i="32"/>
  <c r="G221" i="32"/>
  <c r="H221" i="32"/>
  <c r="D222" i="32"/>
  <c r="E222" i="32"/>
  <c r="F222" i="32"/>
  <c r="G222" i="32"/>
  <c r="H222" i="32"/>
  <c r="D223" i="32"/>
  <c r="E223" i="32"/>
  <c r="F223" i="32"/>
  <c r="G223" i="32"/>
  <c r="H223" i="32"/>
  <c r="D224" i="32"/>
  <c r="E224" i="32"/>
  <c r="F224" i="32"/>
  <c r="G224" i="32"/>
  <c r="H224" i="32"/>
  <c r="D225" i="32"/>
  <c r="E225" i="32"/>
  <c r="F225" i="32"/>
  <c r="G225" i="32"/>
  <c r="H225" i="32"/>
  <c r="D226" i="32"/>
  <c r="E226" i="32"/>
  <c r="F226" i="32"/>
  <c r="G226" i="32"/>
  <c r="H226" i="32"/>
  <c r="D227" i="32"/>
  <c r="E227" i="32"/>
  <c r="F227" i="32"/>
  <c r="G227" i="32"/>
  <c r="H227" i="32"/>
  <c r="D228" i="32"/>
  <c r="E228" i="32"/>
  <c r="F228" i="32"/>
  <c r="G228" i="32"/>
  <c r="H228" i="32"/>
  <c r="D229" i="32"/>
  <c r="E229" i="32"/>
  <c r="F229" i="32"/>
  <c r="G229" i="32"/>
  <c r="H229" i="32"/>
  <c r="D230" i="32"/>
  <c r="E230" i="32"/>
  <c r="F230" i="32"/>
  <c r="G230" i="32"/>
  <c r="H230" i="32"/>
  <c r="D231" i="32"/>
  <c r="E231" i="32"/>
  <c r="F231" i="32"/>
  <c r="G231" i="32"/>
  <c r="H231" i="32"/>
  <c r="D232" i="32"/>
  <c r="E232" i="32"/>
  <c r="F232" i="32"/>
  <c r="G232" i="32"/>
  <c r="H232" i="32"/>
  <c r="D233" i="32"/>
  <c r="E233" i="32"/>
  <c r="F233" i="32"/>
  <c r="G233" i="32"/>
  <c r="H233" i="32"/>
  <c r="D234" i="32"/>
  <c r="E234" i="32"/>
  <c r="F234" i="32"/>
  <c r="G234" i="32"/>
  <c r="H234" i="32"/>
  <c r="D235" i="32"/>
  <c r="E235" i="32"/>
  <c r="F235" i="32"/>
  <c r="G235" i="32"/>
  <c r="H235" i="32"/>
  <c r="D236" i="32"/>
  <c r="E236" i="32"/>
  <c r="F236" i="32"/>
  <c r="G236" i="32"/>
  <c r="H236" i="32"/>
  <c r="D237" i="32"/>
  <c r="E237" i="32"/>
  <c r="F237" i="32"/>
  <c r="G237" i="32"/>
  <c r="H237" i="32"/>
  <c r="D238" i="32"/>
  <c r="E238" i="32"/>
  <c r="F238" i="32"/>
  <c r="G238" i="32"/>
  <c r="H238" i="32"/>
  <c r="D239" i="32"/>
  <c r="E239" i="32"/>
  <c r="F239" i="32"/>
  <c r="G239" i="32"/>
  <c r="H239" i="32"/>
  <c r="D240" i="32"/>
  <c r="E240" i="32"/>
  <c r="F240" i="32"/>
  <c r="G240" i="32"/>
  <c r="H240" i="32"/>
  <c r="D241" i="32"/>
  <c r="E241" i="32"/>
  <c r="F241" i="32"/>
  <c r="G241" i="32"/>
  <c r="H241" i="32"/>
  <c r="D242" i="32"/>
  <c r="E242" i="32"/>
  <c r="F242" i="32"/>
  <c r="G242" i="32"/>
  <c r="H242" i="32"/>
  <c r="D243" i="32"/>
  <c r="E243" i="32"/>
  <c r="F243" i="32"/>
  <c r="G243" i="32"/>
  <c r="H243" i="32"/>
  <c r="D244" i="32"/>
  <c r="E244" i="32"/>
  <c r="F244" i="32"/>
  <c r="G244" i="32"/>
  <c r="H244" i="32"/>
  <c r="D245" i="32"/>
  <c r="E245" i="32"/>
  <c r="F245" i="32"/>
  <c r="G245" i="32"/>
  <c r="H245" i="32"/>
  <c r="D246" i="32"/>
  <c r="E246" i="32"/>
  <c r="F246" i="32"/>
  <c r="G246" i="32"/>
  <c r="H246" i="32"/>
  <c r="D247" i="32"/>
  <c r="E247" i="32"/>
  <c r="F247" i="32"/>
  <c r="G247" i="32"/>
  <c r="H247" i="32"/>
  <c r="D248" i="32"/>
  <c r="E248" i="32"/>
  <c r="F248" i="32"/>
  <c r="G248" i="32"/>
  <c r="H248" i="32"/>
  <c r="D249" i="32"/>
  <c r="E249" i="32"/>
  <c r="F249" i="32"/>
  <c r="G249" i="32"/>
  <c r="H249" i="32"/>
  <c r="D250" i="32"/>
  <c r="E250" i="32"/>
  <c r="F250" i="32"/>
  <c r="G250" i="32"/>
  <c r="H250" i="32"/>
  <c r="D251" i="32"/>
  <c r="E251" i="32"/>
  <c r="F251" i="32"/>
  <c r="G251" i="32"/>
  <c r="H251" i="32"/>
  <c r="D252" i="32"/>
  <c r="E252" i="32"/>
  <c r="F252" i="32"/>
  <c r="G252" i="32"/>
  <c r="H252" i="32"/>
  <c r="D253" i="32"/>
  <c r="E253" i="32"/>
  <c r="F253" i="32"/>
  <c r="G253" i="32"/>
  <c r="H253" i="32"/>
  <c r="D254" i="32"/>
  <c r="E254" i="32"/>
  <c r="F254" i="32"/>
  <c r="G254" i="32"/>
  <c r="H254" i="32"/>
  <c r="D255" i="32"/>
  <c r="E255" i="32"/>
  <c r="F255" i="32"/>
  <c r="G255" i="32"/>
  <c r="H255" i="32"/>
  <c r="D256" i="32"/>
  <c r="E256" i="32"/>
  <c r="F256" i="32"/>
  <c r="G256" i="32"/>
  <c r="H256" i="32"/>
  <c r="D257" i="32"/>
  <c r="E257" i="32"/>
  <c r="F257" i="32"/>
  <c r="G257" i="32"/>
  <c r="H257" i="32"/>
  <c r="D258" i="32"/>
  <c r="E258" i="32"/>
  <c r="F258" i="32"/>
  <c r="G258" i="32"/>
  <c r="H258" i="32"/>
  <c r="D259" i="32"/>
  <c r="E259" i="32"/>
  <c r="F259" i="32"/>
  <c r="G259" i="32"/>
  <c r="H259" i="32"/>
  <c r="D260" i="32"/>
  <c r="E260" i="32"/>
  <c r="F260" i="32"/>
  <c r="G260" i="32"/>
  <c r="H260" i="32"/>
  <c r="D261" i="32"/>
  <c r="E261" i="32"/>
  <c r="F261" i="32"/>
  <c r="G261" i="32"/>
  <c r="H261" i="32"/>
  <c r="D262" i="32"/>
  <c r="E262" i="32"/>
  <c r="F262" i="32"/>
  <c r="G262" i="32"/>
  <c r="H262" i="32"/>
  <c r="D263" i="32"/>
  <c r="E263" i="32"/>
  <c r="F263" i="32"/>
  <c r="G263" i="32"/>
  <c r="H263" i="32"/>
  <c r="D264" i="32"/>
  <c r="E264" i="32"/>
  <c r="F264" i="32"/>
  <c r="G264" i="32"/>
  <c r="H264" i="32"/>
  <c r="D265" i="32"/>
  <c r="E265" i="32"/>
  <c r="F265" i="32"/>
  <c r="G265" i="32"/>
  <c r="H265" i="32"/>
  <c r="D266" i="32"/>
  <c r="E266" i="32"/>
  <c r="F266" i="32"/>
  <c r="G266" i="32"/>
  <c r="H266" i="32"/>
  <c r="D267" i="32"/>
  <c r="E267" i="32"/>
  <c r="F267" i="32"/>
  <c r="G267" i="32"/>
  <c r="H267" i="32"/>
  <c r="D268" i="32"/>
  <c r="E268" i="32"/>
  <c r="F268" i="32"/>
  <c r="G268" i="32"/>
  <c r="H268" i="32"/>
  <c r="D269" i="32"/>
  <c r="E269" i="32"/>
  <c r="F269" i="32"/>
  <c r="G269" i="32"/>
  <c r="H269" i="32"/>
  <c r="D270" i="32"/>
  <c r="E270" i="32"/>
  <c r="F270" i="32"/>
  <c r="G270" i="32"/>
  <c r="H270" i="32"/>
  <c r="D271" i="32"/>
  <c r="E271" i="32"/>
  <c r="F271" i="32"/>
  <c r="G271" i="32"/>
  <c r="H271" i="32"/>
  <c r="D272" i="32"/>
  <c r="E272" i="32"/>
  <c r="F272" i="32"/>
  <c r="G272" i="32"/>
  <c r="H272" i="32"/>
  <c r="D273" i="32"/>
  <c r="E273" i="32"/>
  <c r="F273" i="32"/>
  <c r="G273" i="32"/>
  <c r="H273" i="32"/>
  <c r="D274" i="32"/>
  <c r="E274" i="32"/>
  <c r="F274" i="32"/>
  <c r="G274" i="32"/>
  <c r="H274" i="32"/>
  <c r="D275" i="32"/>
  <c r="E275" i="32"/>
  <c r="F275" i="32"/>
  <c r="G275" i="32"/>
  <c r="H275" i="32"/>
  <c r="D276" i="32"/>
  <c r="E276" i="32"/>
  <c r="F276" i="32"/>
  <c r="G276" i="32"/>
  <c r="H276" i="32"/>
  <c r="D277" i="32"/>
  <c r="E277" i="32"/>
  <c r="F277" i="32"/>
  <c r="G277" i="32"/>
  <c r="H277" i="32"/>
  <c r="D278" i="32"/>
  <c r="E278" i="32"/>
  <c r="F278" i="32"/>
  <c r="G278" i="32"/>
  <c r="H278" i="32"/>
  <c r="D279" i="32"/>
  <c r="E279" i="32"/>
  <c r="F279" i="32"/>
  <c r="G279" i="32"/>
  <c r="H279" i="32"/>
  <c r="D280" i="32"/>
  <c r="E280" i="32"/>
  <c r="F280" i="32"/>
  <c r="G280" i="32"/>
  <c r="H280" i="32"/>
  <c r="D281" i="32"/>
  <c r="E281" i="32"/>
  <c r="F281" i="32"/>
  <c r="G281" i="32"/>
  <c r="H281" i="32"/>
  <c r="D282" i="32"/>
  <c r="E282" i="32"/>
  <c r="F282" i="32"/>
  <c r="G282" i="32"/>
  <c r="H282" i="32"/>
  <c r="D283" i="32"/>
  <c r="E283" i="32"/>
  <c r="F283" i="32"/>
  <c r="G283" i="32"/>
  <c r="H283" i="32"/>
  <c r="D284" i="32"/>
  <c r="E284" i="32"/>
  <c r="F284" i="32"/>
  <c r="G284" i="32"/>
  <c r="H284" i="32"/>
  <c r="D285" i="32"/>
  <c r="E285" i="32"/>
  <c r="F285" i="32"/>
  <c r="G285" i="32"/>
  <c r="H285" i="32"/>
  <c r="D286" i="32"/>
  <c r="E286" i="32"/>
  <c r="F286" i="32"/>
  <c r="G286" i="32"/>
  <c r="H286" i="32"/>
  <c r="D287" i="32"/>
  <c r="E287" i="32"/>
  <c r="F287" i="32"/>
  <c r="G287" i="32"/>
  <c r="H287" i="32"/>
  <c r="D288" i="32"/>
  <c r="E288" i="32"/>
  <c r="F288" i="32"/>
  <c r="G288" i="32"/>
  <c r="H288" i="32"/>
  <c r="D289" i="32"/>
  <c r="E289" i="32"/>
  <c r="F289" i="32"/>
  <c r="G289" i="32"/>
  <c r="H289" i="32"/>
  <c r="D290" i="32"/>
  <c r="E290" i="32"/>
  <c r="F290" i="32"/>
  <c r="G290" i="32"/>
  <c r="H290" i="32"/>
  <c r="D291" i="32"/>
  <c r="E291" i="32"/>
  <c r="F291" i="32"/>
  <c r="G291" i="32"/>
  <c r="H291" i="32"/>
  <c r="D292" i="32"/>
  <c r="E292" i="32"/>
  <c r="F292" i="32"/>
  <c r="G292" i="32"/>
  <c r="H292" i="32"/>
  <c r="D293" i="32"/>
  <c r="E293" i="32"/>
  <c r="F293" i="32"/>
  <c r="G293" i="32"/>
  <c r="H293" i="32"/>
  <c r="D294" i="32"/>
  <c r="E294" i="32"/>
  <c r="F294" i="32"/>
  <c r="G294" i="32"/>
  <c r="H294" i="32"/>
  <c r="D295" i="32"/>
  <c r="E295" i="32"/>
  <c r="F295" i="32"/>
  <c r="G295" i="32"/>
  <c r="H295" i="32"/>
  <c r="D296" i="32"/>
  <c r="E296" i="32"/>
  <c r="F296" i="32"/>
  <c r="G296" i="32"/>
  <c r="H296" i="32"/>
  <c r="D297" i="32"/>
  <c r="E297" i="32"/>
  <c r="F297" i="32"/>
  <c r="G297" i="32"/>
  <c r="H297" i="32"/>
  <c r="D298" i="32"/>
  <c r="E298" i="32"/>
  <c r="F298" i="32"/>
  <c r="G298" i="32"/>
  <c r="H298" i="32"/>
  <c r="D299" i="32"/>
  <c r="E299" i="32"/>
  <c r="F299" i="32"/>
  <c r="G299" i="32"/>
  <c r="H299" i="32"/>
  <c r="D300" i="32"/>
  <c r="E300" i="32"/>
  <c r="F300" i="32"/>
  <c r="G300" i="32"/>
  <c r="H300" i="32"/>
  <c r="D301" i="32"/>
  <c r="E301" i="32"/>
  <c r="F301" i="32"/>
  <c r="G301" i="32"/>
  <c r="H301" i="32"/>
  <c r="D302" i="32"/>
  <c r="E302" i="32"/>
  <c r="F302" i="32"/>
  <c r="G302" i="32"/>
  <c r="H302" i="32"/>
  <c r="D303" i="32"/>
  <c r="E303" i="32"/>
  <c r="F303" i="32"/>
  <c r="G303" i="32"/>
  <c r="H303" i="32"/>
  <c r="D304" i="32"/>
  <c r="E304" i="32"/>
  <c r="F304" i="32"/>
  <c r="G304" i="32"/>
  <c r="H304" i="32"/>
  <c r="D305" i="32"/>
  <c r="E305" i="32"/>
  <c r="F305" i="32"/>
  <c r="G305" i="32"/>
  <c r="H305" i="32"/>
  <c r="D306" i="32"/>
  <c r="E306" i="32"/>
  <c r="F306" i="32"/>
  <c r="G306" i="32"/>
  <c r="H306" i="32"/>
  <c r="D307" i="32"/>
  <c r="E307" i="32"/>
  <c r="F307" i="32"/>
  <c r="G307" i="32"/>
  <c r="H307" i="32"/>
  <c r="D308" i="32"/>
  <c r="E308" i="32"/>
  <c r="F308" i="32"/>
  <c r="G308" i="32"/>
  <c r="H308" i="32"/>
  <c r="D309" i="32"/>
  <c r="E309" i="32"/>
  <c r="F309" i="32"/>
  <c r="G309" i="32"/>
  <c r="H309" i="32"/>
  <c r="D310" i="32"/>
  <c r="E310" i="32"/>
  <c r="F310" i="32"/>
  <c r="G310" i="32"/>
  <c r="H310" i="32"/>
  <c r="D311" i="32"/>
  <c r="E311" i="32"/>
  <c r="F311" i="32"/>
  <c r="G311" i="32"/>
  <c r="H311" i="32"/>
  <c r="D312" i="32"/>
  <c r="E312" i="32"/>
  <c r="F312" i="32"/>
  <c r="G312" i="32"/>
  <c r="H312" i="32"/>
  <c r="D313" i="32"/>
  <c r="E313" i="32"/>
  <c r="F313" i="32"/>
  <c r="G313" i="32"/>
  <c r="H313" i="32"/>
  <c r="D314" i="32"/>
  <c r="E314" i="32"/>
  <c r="F314" i="32"/>
  <c r="G314" i="32"/>
  <c r="H314" i="32"/>
  <c r="D315" i="32"/>
  <c r="E315" i="32"/>
  <c r="F315" i="32"/>
  <c r="G315" i="32"/>
  <c r="H315" i="32"/>
  <c r="D316" i="32"/>
  <c r="E316" i="32"/>
  <c r="F316" i="32"/>
  <c r="G316" i="32"/>
  <c r="H316" i="32"/>
  <c r="D317" i="32"/>
  <c r="E317" i="32"/>
  <c r="F317" i="32"/>
  <c r="G317" i="32"/>
  <c r="H317" i="32"/>
  <c r="D318" i="32"/>
  <c r="E318" i="32"/>
  <c r="F318" i="32"/>
  <c r="G318" i="32"/>
  <c r="H318" i="32"/>
  <c r="D319" i="32"/>
  <c r="E319" i="32"/>
  <c r="F319" i="32"/>
  <c r="G319" i="32"/>
  <c r="H319" i="32"/>
  <c r="D320" i="32"/>
  <c r="E320" i="32"/>
  <c r="F320" i="32"/>
  <c r="G320" i="32"/>
  <c r="H320" i="32"/>
  <c r="D321" i="32"/>
  <c r="E321" i="32"/>
  <c r="F321" i="32"/>
  <c r="G321" i="32"/>
  <c r="H321" i="32"/>
  <c r="D322" i="32"/>
  <c r="E322" i="32"/>
  <c r="F322" i="32"/>
  <c r="G322" i="32"/>
  <c r="H322" i="32"/>
  <c r="D323" i="32"/>
  <c r="E323" i="32"/>
  <c r="F323" i="32"/>
  <c r="G323" i="32"/>
  <c r="H323" i="32"/>
  <c r="D324" i="32"/>
  <c r="E324" i="32"/>
  <c r="F324" i="32"/>
  <c r="G324" i="32"/>
  <c r="H324" i="32"/>
  <c r="D325" i="32"/>
  <c r="E325" i="32"/>
  <c r="F325" i="32"/>
  <c r="G325" i="32"/>
  <c r="H325" i="32"/>
  <c r="D326" i="32"/>
  <c r="E326" i="32"/>
  <c r="F326" i="32"/>
  <c r="G326" i="32"/>
  <c r="H326" i="32"/>
  <c r="D327" i="32"/>
  <c r="E327" i="32"/>
  <c r="F327" i="32"/>
  <c r="G327" i="32"/>
  <c r="H327" i="32"/>
  <c r="D328" i="32"/>
  <c r="E328" i="32"/>
  <c r="F328" i="32"/>
  <c r="G328" i="32"/>
  <c r="H328" i="32"/>
  <c r="D329" i="32"/>
  <c r="E329" i="32"/>
  <c r="F329" i="32"/>
  <c r="G329" i="32"/>
  <c r="H329" i="32"/>
  <c r="D330" i="32"/>
  <c r="E330" i="32"/>
  <c r="F330" i="32"/>
  <c r="G330" i="32"/>
  <c r="H330" i="32"/>
  <c r="D331" i="32"/>
  <c r="E331" i="32"/>
  <c r="F331" i="32"/>
  <c r="G331" i="32"/>
  <c r="H331" i="32"/>
  <c r="D332" i="32"/>
  <c r="E332" i="32"/>
  <c r="F332" i="32"/>
  <c r="G332" i="32"/>
  <c r="H332" i="32"/>
  <c r="D333" i="32"/>
  <c r="E333" i="32"/>
  <c r="F333" i="32"/>
  <c r="G333" i="32"/>
  <c r="H333" i="32"/>
  <c r="D334" i="32"/>
  <c r="E334" i="32"/>
  <c r="F334" i="32"/>
  <c r="G334" i="32"/>
  <c r="H334" i="32"/>
  <c r="D335" i="32"/>
  <c r="E335" i="32"/>
  <c r="F335" i="32"/>
  <c r="G335" i="32"/>
  <c r="H335" i="32"/>
  <c r="D336" i="32"/>
  <c r="E336" i="32"/>
  <c r="F336" i="32"/>
  <c r="G336" i="32"/>
  <c r="H336" i="32"/>
  <c r="D337" i="32"/>
  <c r="E337" i="32"/>
  <c r="F337" i="32"/>
  <c r="G337" i="32"/>
  <c r="H337" i="32"/>
  <c r="D338" i="32"/>
  <c r="E338" i="32"/>
  <c r="F338" i="32"/>
  <c r="G338" i="32"/>
  <c r="H338" i="32"/>
  <c r="D339" i="32"/>
  <c r="E339" i="32"/>
  <c r="F339" i="32"/>
  <c r="G339" i="32"/>
  <c r="H339" i="32"/>
  <c r="D340" i="32"/>
  <c r="E340" i="32"/>
  <c r="F340" i="32"/>
  <c r="G340" i="32"/>
  <c r="H340" i="32"/>
  <c r="D341" i="32"/>
  <c r="E341" i="32"/>
  <c r="F341" i="32"/>
  <c r="G341" i="32"/>
  <c r="H341" i="32"/>
  <c r="D342" i="32"/>
  <c r="E342" i="32"/>
  <c r="F342" i="32"/>
  <c r="G342" i="32"/>
  <c r="H342" i="32"/>
  <c r="D343" i="32"/>
  <c r="E343" i="32"/>
  <c r="F343" i="32"/>
  <c r="G343" i="32"/>
  <c r="H343" i="32"/>
  <c r="D344" i="32"/>
  <c r="E344" i="32"/>
  <c r="F344" i="32"/>
  <c r="G344" i="32"/>
  <c r="H344" i="32"/>
  <c r="D345" i="32"/>
  <c r="E345" i="32"/>
  <c r="F345" i="32"/>
  <c r="G345" i="32"/>
  <c r="H345" i="32"/>
  <c r="D346" i="32"/>
  <c r="E346" i="32"/>
  <c r="F346" i="32"/>
  <c r="G346" i="32"/>
  <c r="H346" i="32"/>
  <c r="D347" i="32"/>
  <c r="E347" i="32"/>
  <c r="F347" i="32"/>
  <c r="G347" i="32"/>
  <c r="H347" i="32"/>
  <c r="D348" i="32"/>
  <c r="E348" i="32"/>
  <c r="F348" i="32"/>
  <c r="G348" i="32"/>
  <c r="H348" i="32"/>
  <c r="D349" i="32"/>
  <c r="E349" i="32"/>
  <c r="F349" i="32"/>
  <c r="G349" i="32"/>
  <c r="H349" i="32"/>
  <c r="D350" i="32"/>
  <c r="E350" i="32"/>
  <c r="F350" i="32"/>
  <c r="G350" i="32"/>
  <c r="H350" i="32"/>
  <c r="D351" i="32"/>
  <c r="E351" i="32"/>
  <c r="F351" i="32"/>
  <c r="G351" i="32"/>
  <c r="H351" i="32"/>
  <c r="AX4" i="31"/>
  <c r="AX8" i="31" s="1"/>
  <c r="D8" i="32"/>
  <c r="E8" i="32"/>
  <c r="F8" i="32"/>
  <c r="G8" i="32"/>
  <c r="H8" i="32"/>
  <c r="E7" i="32"/>
  <c r="F7" i="32"/>
  <c r="G7" i="32"/>
  <c r="H7" i="32"/>
  <c r="D7" i="32"/>
  <c r="C8" i="32"/>
  <c r="B9" i="32"/>
  <c r="C9" i="32"/>
  <c r="B10" i="32"/>
  <c r="C10" i="32"/>
  <c r="B11" i="32"/>
  <c r="C11" i="32"/>
  <c r="B12" i="32"/>
  <c r="C12" i="32"/>
  <c r="B13" i="32"/>
  <c r="C13" i="32"/>
  <c r="B14" i="32"/>
  <c r="C14" i="32"/>
  <c r="B15" i="32"/>
  <c r="C15" i="32"/>
  <c r="B16" i="32"/>
  <c r="C16" i="32"/>
  <c r="B17" i="32"/>
  <c r="C17" i="32"/>
  <c r="B18" i="32"/>
  <c r="C18" i="32"/>
  <c r="B19" i="32"/>
  <c r="C19" i="32"/>
  <c r="B20" i="32"/>
  <c r="C20" i="32"/>
  <c r="B21" i="32"/>
  <c r="C21" i="32"/>
  <c r="B22" i="32"/>
  <c r="C22" i="32"/>
  <c r="B23" i="32"/>
  <c r="C23" i="32"/>
  <c r="B24" i="32"/>
  <c r="C24" i="32"/>
  <c r="B25" i="32"/>
  <c r="C25" i="32"/>
  <c r="B26" i="32"/>
  <c r="C26" i="32"/>
  <c r="B27" i="32"/>
  <c r="C27" i="32"/>
  <c r="B28" i="32"/>
  <c r="C28" i="32"/>
  <c r="B29" i="32"/>
  <c r="C29" i="32"/>
  <c r="B30" i="32"/>
  <c r="C30" i="32"/>
  <c r="B31" i="32"/>
  <c r="C31" i="32"/>
  <c r="B32" i="32"/>
  <c r="C32" i="32"/>
  <c r="B33" i="32"/>
  <c r="C33" i="32"/>
  <c r="B34" i="32"/>
  <c r="C34" i="32"/>
  <c r="B35" i="32"/>
  <c r="C35" i="32"/>
  <c r="B36" i="32"/>
  <c r="C36" i="32"/>
  <c r="B37" i="32"/>
  <c r="C37" i="32"/>
  <c r="B38" i="32"/>
  <c r="C38" i="32"/>
  <c r="B39" i="32"/>
  <c r="C39" i="32"/>
  <c r="B40" i="32"/>
  <c r="C40" i="32"/>
  <c r="B41" i="32"/>
  <c r="C41" i="32"/>
  <c r="B42" i="32"/>
  <c r="C42" i="32"/>
  <c r="B43" i="32"/>
  <c r="C43" i="32"/>
  <c r="B44" i="32"/>
  <c r="C44" i="32"/>
  <c r="B45" i="32"/>
  <c r="C45" i="32"/>
  <c r="B46" i="32"/>
  <c r="C46" i="32"/>
  <c r="B47" i="32"/>
  <c r="C47" i="32"/>
  <c r="B48" i="32"/>
  <c r="C48" i="32"/>
  <c r="B49" i="32"/>
  <c r="C49" i="32"/>
  <c r="B50" i="32"/>
  <c r="C50" i="32"/>
  <c r="B51" i="32"/>
  <c r="C51" i="32"/>
  <c r="B52" i="32"/>
  <c r="C52" i="32"/>
  <c r="B53" i="32"/>
  <c r="C53" i="32"/>
  <c r="B54" i="32"/>
  <c r="C54" i="32"/>
  <c r="B55" i="32"/>
  <c r="C55" i="32"/>
  <c r="B56" i="32"/>
  <c r="C56" i="32"/>
  <c r="B57" i="32"/>
  <c r="C57" i="32"/>
  <c r="B58" i="32"/>
  <c r="C58" i="32"/>
  <c r="B59" i="32"/>
  <c r="C59" i="32"/>
  <c r="B60" i="32"/>
  <c r="C60" i="32"/>
  <c r="B61" i="32"/>
  <c r="C61" i="32"/>
  <c r="B62" i="32"/>
  <c r="C62" i="32"/>
  <c r="B63" i="32"/>
  <c r="C63" i="32"/>
  <c r="B64" i="32"/>
  <c r="C64" i="32"/>
  <c r="B65" i="32"/>
  <c r="C65" i="32"/>
  <c r="B66" i="32"/>
  <c r="C66" i="32"/>
  <c r="B67" i="32"/>
  <c r="C67" i="32"/>
  <c r="B68" i="32"/>
  <c r="C68" i="32"/>
  <c r="B69" i="32"/>
  <c r="C69" i="32"/>
  <c r="B70" i="32"/>
  <c r="C70" i="32"/>
  <c r="B71" i="32"/>
  <c r="C71" i="32"/>
  <c r="B72" i="32"/>
  <c r="C72" i="32"/>
  <c r="B73" i="32"/>
  <c r="C73" i="32"/>
  <c r="B74" i="32"/>
  <c r="C74" i="32"/>
  <c r="B75" i="32"/>
  <c r="C75" i="32"/>
  <c r="B76" i="32"/>
  <c r="C76" i="32"/>
  <c r="B77" i="32"/>
  <c r="C77" i="32"/>
  <c r="B78" i="32"/>
  <c r="C78" i="32"/>
  <c r="B79" i="32"/>
  <c r="C79" i="32"/>
  <c r="B80" i="32"/>
  <c r="C80" i="32"/>
  <c r="B81" i="32"/>
  <c r="C81" i="32"/>
  <c r="B82" i="32"/>
  <c r="C82" i="32"/>
  <c r="B83" i="32"/>
  <c r="C83" i="32"/>
  <c r="B84" i="32"/>
  <c r="C84" i="32"/>
  <c r="B85" i="32"/>
  <c r="C85" i="32"/>
  <c r="B86" i="32"/>
  <c r="C86" i="32"/>
  <c r="B87" i="32"/>
  <c r="C87" i="32"/>
  <c r="B88" i="32"/>
  <c r="C88" i="32"/>
  <c r="B89" i="32"/>
  <c r="C89" i="32"/>
  <c r="B90" i="32"/>
  <c r="C90" i="32"/>
  <c r="B91" i="32"/>
  <c r="C91" i="32"/>
  <c r="B92" i="32"/>
  <c r="C92" i="32"/>
  <c r="B93" i="32"/>
  <c r="C93" i="32"/>
  <c r="B94" i="32"/>
  <c r="C94" i="32"/>
  <c r="B95" i="32"/>
  <c r="C95" i="32"/>
  <c r="B96" i="32"/>
  <c r="C96" i="32"/>
  <c r="B97" i="32"/>
  <c r="C97" i="32"/>
  <c r="B98" i="32"/>
  <c r="C98" i="32"/>
  <c r="B99" i="32"/>
  <c r="C99" i="32"/>
  <c r="B100" i="32"/>
  <c r="C100" i="32"/>
  <c r="B101" i="32"/>
  <c r="C101" i="32"/>
  <c r="B102" i="32"/>
  <c r="C102" i="32"/>
  <c r="B103" i="32"/>
  <c r="C103" i="32"/>
  <c r="B104" i="32"/>
  <c r="C104" i="32"/>
  <c r="B105" i="32"/>
  <c r="C105" i="32"/>
  <c r="B106" i="32"/>
  <c r="C106" i="32"/>
  <c r="B107" i="32"/>
  <c r="C107" i="32"/>
  <c r="B108" i="32"/>
  <c r="C108" i="32"/>
  <c r="B109" i="32"/>
  <c r="C109" i="32"/>
  <c r="B110" i="32"/>
  <c r="C110" i="32"/>
  <c r="B111" i="32"/>
  <c r="C111" i="32"/>
  <c r="B112" i="32"/>
  <c r="C112" i="32"/>
  <c r="B113" i="32"/>
  <c r="C113" i="32"/>
  <c r="B114" i="32"/>
  <c r="C114" i="32"/>
  <c r="B115" i="32"/>
  <c r="C115" i="32"/>
  <c r="B116" i="32"/>
  <c r="C116" i="32"/>
  <c r="B117" i="32"/>
  <c r="C117" i="32"/>
  <c r="B118" i="32"/>
  <c r="C118" i="32"/>
  <c r="B119" i="32"/>
  <c r="C119" i="32"/>
  <c r="B120" i="32"/>
  <c r="C120" i="32"/>
  <c r="B121" i="32"/>
  <c r="C121" i="32"/>
  <c r="B122" i="32"/>
  <c r="C122" i="32"/>
  <c r="B123" i="32"/>
  <c r="C123" i="32"/>
  <c r="B124" i="32"/>
  <c r="C124" i="32"/>
  <c r="B125" i="32"/>
  <c r="C125" i="32"/>
  <c r="B126" i="32"/>
  <c r="C126" i="32"/>
  <c r="B127" i="32"/>
  <c r="C127" i="32"/>
  <c r="B128" i="32"/>
  <c r="C128" i="32"/>
  <c r="B129" i="32"/>
  <c r="C129" i="32"/>
  <c r="B130" i="32"/>
  <c r="C130" i="32"/>
  <c r="B131" i="32"/>
  <c r="C131" i="32"/>
  <c r="B132" i="32"/>
  <c r="C132" i="32"/>
  <c r="B133" i="32"/>
  <c r="C133" i="32"/>
  <c r="B134" i="32"/>
  <c r="C134" i="32"/>
  <c r="B135" i="32"/>
  <c r="C135" i="32"/>
  <c r="B136" i="32"/>
  <c r="C136" i="32"/>
  <c r="B137" i="32"/>
  <c r="C137" i="32"/>
  <c r="B138" i="32"/>
  <c r="C138" i="32"/>
  <c r="B139" i="32"/>
  <c r="C139" i="32"/>
  <c r="B140" i="32"/>
  <c r="C140" i="32"/>
  <c r="B141" i="32"/>
  <c r="C141" i="32"/>
  <c r="B142" i="32"/>
  <c r="C142" i="32"/>
  <c r="B143" i="32"/>
  <c r="C143" i="32"/>
  <c r="B144" i="32"/>
  <c r="C144" i="32"/>
  <c r="B145" i="32"/>
  <c r="C145" i="32"/>
  <c r="B146" i="32"/>
  <c r="C146" i="32"/>
  <c r="B147" i="32"/>
  <c r="C147" i="32"/>
  <c r="B148" i="32"/>
  <c r="C148" i="32"/>
  <c r="B149" i="32"/>
  <c r="C149" i="32"/>
  <c r="B150" i="32"/>
  <c r="C150" i="32"/>
  <c r="B151" i="32"/>
  <c r="C151" i="32"/>
  <c r="B152" i="32"/>
  <c r="C152" i="32"/>
  <c r="B153" i="32"/>
  <c r="C153" i="32"/>
  <c r="B154" i="32"/>
  <c r="C154" i="32"/>
  <c r="B155" i="32"/>
  <c r="C155" i="32"/>
  <c r="B156" i="32"/>
  <c r="C156" i="32"/>
  <c r="B157" i="32"/>
  <c r="C157" i="32"/>
  <c r="B158" i="32"/>
  <c r="C158" i="32"/>
  <c r="B159" i="32"/>
  <c r="C159" i="32"/>
  <c r="B160" i="32"/>
  <c r="C160" i="32"/>
  <c r="B161" i="32"/>
  <c r="C161" i="32"/>
  <c r="B162" i="32"/>
  <c r="C162" i="32"/>
  <c r="B163" i="32"/>
  <c r="C163" i="32"/>
  <c r="B164" i="32"/>
  <c r="C164" i="32"/>
  <c r="B165" i="32"/>
  <c r="C165" i="32"/>
  <c r="B166" i="32"/>
  <c r="C166" i="32"/>
  <c r="B167" i="32"/>
  <c r="C167" i="32"/>
  <c r="B168" i="32"/>
  <c r="C168" i="32"/>
  <c r="B169" i="32"/>
  <c r="C169" i="32"/>
  <c r="B170" i="32"/>
  <c r="C170" i="32"/>
  <c r="B171" i="32"/>
  <c r="C171" i="32"/>
  <c r="B172" i="32"/>
  <c r="C172" i="32"/>
  <c r="B173" i="32"/>
  <c r="C173" i="32"/>
  <c r="B174" i="32"/>
  <c r="C174" i="32"/>
  <c r="B175" i="32"/>
  <c r="C175" i="32"/>
  <c r="B176" i="32"/>
  <c r="C176" i="32"/>
  <c r="B177" i="32"/>
  <c r="C177" i="32"/>
  <c r="B178" i="32"/>
  <c r="C178" i="32"/>
  <c r="B179" i="32"/>
  <c r="C179" i="32"/>
  <c r="B180" i="32"/>
  <c r="C180" i="32"/>
  <c r="B181" i="32"/>
  <c r="C181" i="32"/>
  <c r="B182" i="32"/>
  <c r="C182" i="32"/>
  <c r="B183" i="32"/>
  <c r="C183" i="32"/>
  <c r="B184" i="32"/>
  <c r="C184" i="32"/>
  <c r="B185" i="32"/>
  <c r="C185" i="32"/>
  <c r="B186" i="32"/>
  <c r="C186" i="32"/>
  <c r="B187" i="32"/>
  <c r="C187" i="32"/>
  <c r="B188" i="32"/>
  <c r="C188" i="32"/>
  <c r="B189" i="32"/>
  <c r="C189" i="32"/>
  <c r="B190" i="32"/>
  <c r="C190" i="32"/>
  <c r="B191" i="32"/>
  <c r="C191" i="32"/>
  <c r="B192" i="32"/>
  <c r="C192" i="32"/>
  <c r="B193" i="32"/>
  <c r="C193" i="32"/>
  <c r="B194" i="32"/>
  <c r="C194" i="32"/>
  <c r="B195" i="32"/>
  <c r="C195" i="32"/>
  <c r="B196" i="32"/>
  <c r="C196" i="32"/>
  <c r="B197" i="32"/>
  <c r="C197" i="32"/>
  <c r="B198" i="32"/>
  <c r="C198" i="32"/>
  <c r="B199" i="32"/>
  <c r="C199" i="32"/>
  <c r="B200" i="32"/>
  <c r="C200" i="32"/>
  <c r="B201" i="32"/>
  <c r="C201" i="32"/>
  <c r="B202" i="32"/>
  <c r="C202" i="32"/>
  <c r="B203" i="32"/>
  <c r="C203" i="32"/>
  <c r="B204" i="32"/>
  <c r="C204" i="32"/>
  <c r="B205" i="32"/>
  <c r="C205" i="32"/>
  <c r="B206" i="32"/>
  <c r="C206" i="32"/>
  <c r="B207" i="32"/>
  <c r="C207" i="32"/>
  <c r="B208" i="32"/>
  <c r="C208" i="32"/>
  <c r="B209" i="32"/>
  <c r="C209" i="32"/>
  <c r="B210" i="32"/>
  <c r="C210" i="32"/>
  <c r="B211" i="32"/>
  <c r="C211" i="32"/>
  <c r="B212" i="32"/>
  <c r="C212" i="32"/>
  <c r="B213" i="32"/>
  <c r="C213" i="32"/>
  <c r="B214" i="32"/>
  <c r="C214" i="32"/>
  <c r="B215" i="32"/>
  <c r="C215" i="32"/>
  <c r="B216" i="32"/>
  <c r="C216" i="32"/>
  <c r="B217" i="32"/>
  <c r="C217" i="32"/>
  <c r="B218" i="32"/>
  <c r="C218" i="32"/>
  <c r="B219" i="32"/>
  <c r="C219" i="32"/>
  <c r="B220" i="32"/>
  <c r="C220" i="32"/>
  <c r="B221" i="32"/>
  <c r="C221" i="32"/>
  <c r="B222" i="32"/>
  <c r="C222" i="32"/>
  <c r="B223" i="32"/>
  <c r="C223" i="32"/>
  <c r="B224" i="32"/>
  <c r="C224" i="32"/>
  <c r="B225" i="32"/>
  <c r="C225" i="32"/>
  <c r="B226" i="32"/>
  <c r="C226" i="32"/>
  <c r="B227" i="32"/>
  <c r="C227" i="32"/>
  <c r="B228" i="32"/>
  <c r="C228" i="32"/>
  <c r="B229" i="32"/>
  <c r="C229" i="32"/>
  <c r="B230" i="32"/>
  <c r="C230" i="32"/>
  <c r="B231" i="32"/>
  <c r="C231" i="32"/>
  <c r="B232" i="32"/>
  <c r="C232" i="32"/>
  <c r="B233" i="32"/>
  <c r="C233" i="32"/>
  <c r="B234" i="32"/>
  <c r="C234" i="32"/>
  <c r="B235" i="32"/>
  <c r="C235" i="32"/>
  <c r="B236" i="32"/>
  <c r="C236" i="32"/>
  <c r="B237" i="32"/>
  <c r="C237" i="32"/>
  <c r="B238" i="32"/>
  <c r="C238" i="32"/>
  <c r="B239" i="32"/>
  <c r="C239" i="32"/>
  <c r="B240" i="32"/>
  <c r="C240" i="32"/>
  <c r="B241" i="32"/>
  <c r="C241" i="32"/>
  <c r="B242" i="32"/>
  <c r="C242" i="32"/>
  <c r="B243" i="32"/>
  <c r="C243" i="32"/>
  <c r="B244" i="32"/>
  <c r="C244" i="32"/>
  <c r="B245" i="32"/>
  <c r="C245" i="32"/>
  <c r="B246" i="32"/>
  <c r="C246" i="32"/>
  <c r="B247" i="32"/>
  <c r="C247" i="32"/>
  <c r="B248" i="32"/>
  <c r="C248" i="32"/>
  <c r="B249" i="32"/>
  <c r="C249" i="32"/>
  <c r="B250" i="32"/>
  <c r="C250" i="32"/>
  <c r="B251" i="32"/>
  <c r="C251" i="32"/>
  <c r="B252" i="32"/>
  <c r="C252" i="32"/>
  <c r="B253" i="32"/>
  <c r="C253" i="32"/>
  <c r="B254" i="32"/>
  <c r="C254" i="32"/>
  <c r="B255" i="32"/>
  <c r="C255" i="32"/>
  <c r="B256" i="32"/>
  <c r="C256" i="32"/>
  <c r="B257" i="32"/>
  <c r="C257" i="32"/>
  <c r="B258" i="32"/>
  <c r="C258" i="32"/>
  <c r="B259" i="32"/>
  <c r="C259" i="32"/>
  <c r="B260" i="32"/>
  <c r="C260" i="32"/>
  <c r="B261" i="32"/>
  <c r="C261" i="32"/>
  <c r="B262" i="32"/>
  <c r="C262" i="32"/>
  <c r="B263" i="32"/>
  <c r="C263" i="32"/>
  <c r="B264" i="32"/>
  <c r="C264" i="32"/>
  <c r="B265" i="32"/>
  <c r="C265" i="32"/>
  <c r="B266" i="32"/>
  <c r="C266" i="32"/>
  <c r="B267" i="32"/>
  <c r="C267" i="32"/>
  <c r="B268" i="32"/>
  <c r="C268" i="32"/>
  <c r="B269" i="32"/>
  <c r="C269" i="32"/>
  <c r="B270" i="32"/>
  <c r="C270" i="32"/>
  <c r="B271" i="32"/>
  <c r="C271" i="32"/>
  <c r="B272" i="32"/>
  <c r="C272" i="32"/>
  <c r="B273" i="32"/>
  <c r="C273" i="32"/>
  <c r="B274" i="32"/>
  <c r="C274" i="32"/>
  <c r="B275" i="32"/>
  <c r="C275" i="32"/>
  <c r="B276" i="32"/>
  <c r="C276" i="32"/>
  <c r="B277" i="32"/>
  <c r="C277" i="32"/>
  <c r="B278" i="32"/>
  <c r="C278" i="32"/>
  <c r="B279" i="32"/>
  <c r="C279" i="32"/>
  <c r="B280" i="32"/>
  <c r="C280" i="32"/>
  <c r="B281" i="32"/>
  <c r="C281" i="32"/>
  <c r="B282" i="32"/>
  <c r="C282" i="32"/>
  <c r="B283" i="32"/>
  <c r="C283" i="32"/>
  <c r="B284" i="32"/>
  <c r="C284" i="32"/>
  <c r="B285" i="32"/>
  <c r="C285" i="32"/>
  <c r="B286" i="32"/>
  <c r="C286" i="32"/>
  <c r="B287" i="32"/>
  <c r="C287" i="32"/>
  <c r="B288" i="32"/>
  <c r="C288" i="32"/>
  <c r="B289" i="32"/>
  <c r="C289" i="32"/>
  <c r="B290" i="32"/>
  <c r="C290" i="32"/>
  <c r="B291" i="32"/>
  <c r="C291" i="32"/>
  <c r="B292" i="32"/>
  <c r="C292" i="32"/>
  <c r="B293" i="32"/>
  <c r="C293" i="32"/>
  <c r="B294" i="32"/>
  <c r="C294" i="32"/>
  <c r="B295" i="32"/>
  <c r="C295" i="32"/>
  <c r="B296" i="32"/>
  <c r="C296" i="32"/>
  <c r="B297" i="32"/>
  <c r="C297" i="32"/>
  <c r="B298" i="32"/>
  <c r="C298" i="32"/>
  <c r="B299" i="32"/>
  <c r="C299" i="32"/>
  <c r="B300" i="32"/>
  <c r="C300" i="32"/>
  <c r="B301" i="32"/>
  <c r="C301" i="32"/>
  <c r="B302" i="32"/>
  <c r="C302" i="32"/>
  <c r="B303" i="32"/>
  <c r="C303" i="32"/>
  <c r="B304" i="32"/>
  <c r="C304" i="32"/>
  <c r="B305" i="32"/>
  <c r="C305" i="32"/>
  <c r="B306" i="32"/>
  <c r="C306" i="32"/>
  <c r="B307" i="32"/>
  <c r="C307" i="32"/>
  <c r="B308" i="32"/>
  <c r="C308" i="32"/>
  <c r="B309" i="32"/>
  <c r="C309" i="32"/>
  <c r="B310" i="32"/>
  <c r="C310" i="32"/>
  <c r="B311" i="32"/>
  <c r="C311" i="32"/>
  <c r="B312" i="32"/>
  <c r="C312" i="32"/>
  <c r="B313" i="32"/>
  <c r="C313" i="32"/>
  <c r="B314" i="32"/>
  <c r="C314" i="32"/>
  <c r="B315" i="32"/>
  <c r="C315" i="32"/>
  <c r="B316" i="32"/>
  <c r="C316" i="32"/>
  <c r="B317" i="32"/>
  <c r="C317" i="32"/>
  <c r="B318" i="32"/>
  <c r="C318" i="32"/>
  <c r="B319" i="32"/>
  <c r="C319" i="32"/>
  <c r="B320" i="32"/>
  <c r="C320" i="32"/>
  <c r="B321" i="32"/>
  <c r="C321" i="32"/>
  <c r="B322" i="32"/>
  <c r="C322" i="32"/>
  <c r="B323" i="32"/>
  <c r="C323" i="32"/>
  <c r="B324" i="32"/>
  <c r="C324" i="32"/>
  <c r="B325" i="32"/>
  <c r="C325" i="32"/>
  <c r="B326" i="32"/>
  <c r="C326" i="32"/>
  <c r="B327" i="32"/>
  <c r="C327" i="32"/>
  <c r="B328" i="32"/>
  <c r="C328" i="32"/>
  <c r="B329" i="32"/>
  <c r="C329" i="32"/>
  <c r="B330" i="32"/>
  <c r="C330" i="32"/>
  <c r="B331" i="32"/>
  <c r="C331" i="32"/>
  <c r="B332" i="32"/>
  <c r="C332" i="32"/>
  <c r="B333" i="32"/>
  <c r="C333" i="32"/>
  <c r="B334" i="32"/>
  <c r="C334" i="32"/>
  <c r="B335" i="32"/>
  <c r="C335" i="32"/>
  <c r="B336" i="32"/>
  <c r="C336" i="32"/>
  <c r="B337" i="32"/>
  <c r="C337" i="32"/>
  <c r="B338" i="32"/>
  <c r="C338" i="32"/>
  <c r="B339" i="32"/>
  <c r="C339" i="32"/>
  <c r="B340" i="32"/>
  <c r="C340" i="32"/>
  <c r="B341" i="32"/>
  <c r="C341" i="32"/>
  <c r="B342" i="32"/>
  <c r="C342" i="32"/>
  <c r="B343" i="32"/>
  <c r="C343" i="32"/>
  <c r="B344" i="32"/>
  <c r="C344" i="32"/>
  <c r="B345" i="32"/>
  <c r="C345" i="32"/>
  <c r="B346" i="32"/>
  <c r="C346" i="32"/>
  <c r="B347" i="32"/>
  <c r="C347" i="32"/>
  <c r="B348" i="32"/>
  <c r="C348" i="32"/>
  <c r="B349" i="32"/>
  <c r="C349" i="32"/>
  <c r="B350" i="32"/>
  <c r="C350" i="32"/>
  <c r="B351" i="32"/>
  <c r="C351" i="32"/>
  <c r="B8" i="32"/>
  <c r="C7" i="32"/>
  <c r="K2" i="31"/>
  <c r="B21" i="39"/>
  <c r="B22" i="39"/>
  <c r="B23" i="39"/>
  <c r="B24" i="39"/>
  <c r="B25" i="39"/>
  <c r="B26" i="39"/>
  <c r="B27" i="39"/>
  <c r="B28" i="39"/>
  <c r="B29" i="39"/>
  <c r="B30" i="39"/>
  <c r="G26" i="39"/>
  <c r="F65" i="28"/>
  <c r="F21" i="39" s="1"/>
  <c r="F66" i="28"/>
  <c r="F22" i="39" s="1"/>
  <c r="D20" i="39"/>
  <c r="E20" i="39"/>
  <c r="F20" i="39"/>
  <c r="C20" i="39"/>
  <c r="B5" i="39"/>
  <c r="Z6" i="28"/>
  <c r="W17" i="28" s="1"/>
  <c r="B4" i="39" s="1"/>
  <c r="C61" i="28"/>
  <c r="L64" i="28"/>
  <c r="D5" i="39" s="1"/>
  <c r="M64" i="28"/>
  <c r="E5" i="39" s="1"/>
  <c r="N64" i="28"/>
  <c r="F5" i="39" s="1"/>
  <c r="K64" i="28"/>
  <c r="C5" i="39" s="1"/>
  <c r="J66" i="28"/>
  <c r="B7" i="39" s="1"/>
  <c r="J67" i="28"/>
  <c r="B8" i="39" s="1"/>
  <c r="J68" i="28"/>
  <c r="B9" i="39" s="1"/>
  <c r="J69" i="28"/>
  <c r="B10" i="39" s="1"/>
  <c r="J70" i="28"/>
  <c r="B11" i="39" s="1"/>
  <c r="J71" i="28"/>
  <c r="B12" i="39" s="1"/>
  <c r="J72" i="28"/>
  <c r="B13" i="39" s="1"/>
  <c r="J73" i="28"/>
  <c r="B14" i="39" s="1"/>
  <c r="J74" i="28"/>
  <c r="B15" i="39" s="1"/>
  <c r="K66" i="28"/>
  <c r="C7" i="39" s="1"/>
  <c r="L66" i="28"/>
  <c r="D7" i="39" s="1"/>
  <c r="M66" i="28"/>
  <c r="E7" i="39" s="1"/>
  <c r="N66" i="28"/>
  <c r="F7" i="39" s="1"/>
  <c r="K67" i="28"/>
  <c r="C8" i="39" s="1"/>
  <c r="L67" i="28"/>
  <c r="D8" i="39" s="1"/>
  <c r="M67" i="28"/>
  <c r="E8" i="39" s="1"/>
  <c r="N67" i="28"/>
  <c r="F8" i="39" s="1"/>
  <c r="K68" i="28"/>
  <c r="C9" i="39" s="1"/>
  <c r="L68" i="28"/>
  <c r="D9" i="39" s="1"/>
  <c r="M68" i="28"/>
  <c r="E9" i="39" s="1"/>
  <c r="N68" i="28"/>
  <c r="F9" i="39" s="1"/>
  <c r="K69" i="28"/>
  <c r="C10" i="39" s="1"/>
  <c r="L69" i="28"/>
  <c r="D10" i="39" s="1"/>
  <c r="M69" i="28"/>
  <c r="N69" i="28"/>
  <c r="F10" i="39" s="1"/>
  <c r="K70" i="28"/>
  <c r="L70" i="28"/>
  <c r="D11" i="39" s="1"/>
  <c r="M70" i="28"/>
  <c r="E11" i="39" s="1"/>
  <c r="N70" i="28"/>
  <c r="F11" i="39" s="1"/>
  <c r="K71" i="28"/>
  <c r="L71" i="28"/>
  <c r="D12" i="39" s="1"/>
  <c r="M71" i="28"/>
  <c r="E12" i="39" s="1"/>
  <c r="N71" i="28"/>
  <c r="F12" i="39" s="1"/>
  <c r="K72" i="28"/>
  <c r="L72" i="28"/>
  <c r="D13" i="39" s="1"/>
  <c r="M72" i="28"/>
  <c r="E13" i="39" s="1"/>
  <c r="N72" i="28"/>
  <c r="F13" i="39" s="1"/>
  <c r="K73" i="28"/>
  <c r="L73" i="28"/>
  <c r="D14" i="39" s="1"/>
  <c r="M73" i="28"/>
  <c r="E14" i="39" s="1"/>
  <c r="N73" i="28"/>
  <c r="F14" i="39" s="1"/>
  <c r="K74" i="28"/>
  <c r="C15" i="39" s="1"/>
  <c r="L74" i="28"/>
  <c r="D15" i="39" s="1"/>
  <c r="M74" i="28"/>
  <c r="E15" i="39" s="1"/>
  <c r="N74" i="28"/>
  <c r="F15" i="39" s="1"/>
  <c r="L65" i="28"/>
  <c r="D6" i="39" s="1"/>
  <c r="M65" i="28"/>
  <c r="E6" i="39" s="1"/>
  <c r="N65" i="28"/>
  <c r="K65" i="28"/>
  <c r="C6" i="39" s="1"/>
  <c r="J65" i="28"/>
  <c r="B6" i="39" s="1"/>
  <c r="C66" i="28"/>
  <c r="C22" i="39" s="1"/>
  <c r="D66" i="28"/>
  <c r="D22" i="39" s="1"/>
  <c r="E66" i="28"/>
  <c r="E22" i="39" s="1"/>
  <c r="C67" i="28"/>
  <c r="C23" i="39" s="1"/>
  <c r="D67" i="28"/>
  <c r="D23" i="39" s="1"/>
  <c r="E67" i="28"/>
  <c r="E23" i="39" s="1"/>
  <c r="F67" i="28"/>
  <c r="F23" i="39" s="1"/>
  <c r="C68" i="28"/>
  <c r="C24" i="39" s="1"/>
  <c r="D68" i="28"/>
  <c r="D24" i="39" s="1"/>
  <c r="E68" i="28"/>
  <c r="E24" i="39" s="1"/>
  <c r="F68" i="28"/>
  <c r="F24" i="39" s="1"/>
  <c r="C69" i="28"/>
  <c r="C25" i="39" s="1"/>
  <c r="D69" i="28"/>
  <c r="D25" i="39" s="1"/>
  <c r="E69" i="28"/>
  <c r="E25" i="39" s="1"/>
  <c r="F69" i="28"/>
  <c r="F25" i="39" s="1"/>
  <c r="C70" i="28"/>
  <c r="C26" i="39" s="1"/>
  <c r="D70" i="28"/>
  <c r="D26" i="39" s="1"/>
  <c r="E70" i="28"/>
  <c r="E26" i="39" s="1"/>
  <c r="F70" i="28"/>
  <c r="F26" i="39" s="1"/>
  <c r="C71" i="28"/>
  <c r="C27" i="39" s="1"/>
  <c r="D71" i="28"/>
  <c r="D27" i="39" s="1"/>
  <c r="E71" i="28"/>
  <c r="E27" i="39" s="1"/>
  <c r="F71" i="28"/>
  <c r="F27" i="39" s="1"/>
  <c r="C72" i="28"/>
  <c r="C28" i="39" s="1"/>
  <c r="D72" i="28"/>
  <c r="D28" i="39" s="1"/>
  <c r="E72" i="28"/>
  <c r="E28" i="39" s="1"/>
  <c r="F72" i="28"/>
  <c r="F28" i="39" s="1"/>
  <c r="C73" i="28"/>
  <c r="C29" i="39" s="1"/>
  <c r="D73" i="28"/>
  <c r="D29" i="39" s="1"/>
  <c r="E73" i="28"/>
  <c r="E29" i="39" s="1"/>
  <c r="F73" i="28"/>
  <c r="F29" i="39" s="1"/>
  <c r="C74" i="28"/>
  <c r="C30" i="39" s="1"/>
  <c r="D74" i="28"/>
  <c r="D30" i="39" s="1"/>
  <c r="E74" i="28"/>
  <c r="E30" i="39" s="1"/>
  <c r="F74" i="28"/>
  <c r="F30" i="39" s="1"/>
  <c r="D65" i="28"/>
  <c r="D21" i="39" s="1"/>
  <c r="E65" i="28"/>
  <c r="E21" i="39" s="1"/>
  <c r="C65" i="28"/>
  <c r="C21" i="39" s="1"/>
  <c r="W6" i="29"/>
  <c r="W7" i="29"/>
  <c r="W8" i="29"/>
  <c r="X8" i="29"/>
  <c r="W9" i="29"/>
  <c r="X9" i="29"/>
  <c r="X5" i="29"/>
  <c r="N20" i="29"/>
  <c r="N7" i="29"/>
  <c r="N8" i="29"/>
  <c r="N9" i="29"/>
  <c r="N10" i="29"/>
  <c r="N11" i="29"/>
  <c r="N12" i="29"/>
  <c r="N13" i="29"/>
  <c r="N14" i="29"/>
  <c r="N15" i="29"/>
  <c r="N16" i="29"/>
  <c r="N17" i="29"/>
  <c r="N18" i="29"/>
  <c r="N19" i="29"/>
  <c r="N6" i="29"/>
  <c r="P7" i="29"/>
  <c r="R6" i="29"/>
  <c r="P6" i="29"/>
  <c r="Z5" i="28"/>
  <c r="W14" i="28" s="1"/>
  <c r="V7" i="29"/>
  <c r="V8" i="29"/>
  <c r="V9" i="29"/>
  <c r="V10" i="29"/>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55" i="14"/>
  <c r="M56" i="14"/>
  <c r="M57" i="14"/>
  <c r="M58" i="14"/>
  <c r="M59" i="14"/>
  <c r="M60" i="14"/>
  <c r="M61" i="14"/>
  <c r="M62" i="14"/>
  <c r="M63" i="14"/>
  <c r="M64" i="14"/>
  <c r="M65" i="14"/>
  <c r="M66" i="14"/>
  <c r="M67" i="14"/>
  <c r="M68" i="14"/>
  <c r="M69" i="14"/>
  <c r="M70" i="14"/>
  <c r="M71" i="14"/>
  <c r="M72" i="14"/>
  <c r="M73" i="14"/>
  <c r="M74" i="14"/>
  <c r="M75" i="14"/>
  <c r="M76" i="14"/>
  <c r="M77" i="14"/>
  <c r="M78" i="14"/>
  <c r="M79" i="14"/>
  <c r="M80" i="14"/>
  <c r="M81" i="14"/>
  <c r="M82" i="14"/>
  <c r="M83" i="14"/>
  <c r="M84" i="14"/>
  <c r="M85" i="14"/>
  <c r="M86" i="14"/>
  <c r="M87" i="14"/>
  <c r="M88" i="14"/>
  <c r="M89" i="14"/>
  <c r="M90" i="14"/>
  <c r="M91" i="14"/>
  <c r="M92" i="14"/>
  <c r="M93" i="14"/>
  <c r="M94" i="14"/>
  <c r="M95" i="14"/>
  <c r="M96" i="14"/>
  <c r="M97" i="14"/>
  <c r="M98" i="14"/>
  <c r="M99" i="14"/>
  <c r="M100" i="14"/>
  <c r="M101" i="14"/>
  <c r="M102" i="14"/>
  <c r="M103" i="14"/>
  <c r="M104" i="14"/>
  <c r="M105" i="14"/>
  <c r="M106" i="14"/>
  <c r="M107" i="14"/>
  <c r="M108" i="14"/>
  <c r="M109" i="14"/>
  <c r="M110" i="14"/>
  <c r="M111" i="14"/>
  <c r="M112" i="14"/>
  <c r="M113" i="14"/>
  <c r="M114" i="14"/>
  <c r="M115" i="14"/>
  <c r="M116" i="14"/>
  <c r="M117" i="14"/>
  <c r="M118" i="14"/>
  <c r="M119" i="14"/>
  <c r="M120" i="14"/>
  <c r="M121" i="14"/>
  <c r="M122" i="14"/>
  <c r="M123" i="14"/>
  <c r="M124" i="14"/>
  <c r="M125" i="14"/>
  <c r="M126" i="14"/>
  <c r="M127" i="14"/>
  <c r="M128" i="14"/>
  <c r="M129" i="14"/>
  <c r="M130" i="14"/>
  <c r="M131" i="14"/>
  <c r="M132" i="14"/>
  <c r="M133" i="14"/>
  <c r="M134" i="14"/>
  <c r="M135" i="14"/>
  <c r="M136" i="14"/>
  <c r="M137" i="14"/>
  <c r="M138" i="14"/>
  <c r="M139" i="14"/>
  <c r="M140" i="14"/>
  <c r="M141" i="14"/>
  <c r="M142" i="14"/>
  <c r="M143" i="14"/>
  <c r="M144" i="14"/>
  <c r="M145" i="14"/>
  <c r="M146" i="14"/>
  <c r="M147" i="14"/>
  <c r="M148" i="14"/>
  <c r="M149" i="14"/>
  <c r="M150" i="14"/>
  <c r="M151" i="14"/>
  <c r="M152" i="14"/>
  <c r="M153" i="14"/>
  <c r="M154" i="14"/>
  <c r="M155" i="14"/>
  <c r="M156" i="14"/>
  <c r="M157" i="14"/>
  <c r="M158" i="14"/>
  <c r="M159" i="14"/>
  <c r="M160" i="14"/>
  <c r="M161" i="14"/>
  <c r="M162" i="14"/>
  <c r="M163" i="14"/>
  <c r="M164" i="14"/>
  <c r="M165" i="14"/>
  <c r="M166" i="14"/>
  <c r="M167" i="14"/>
  <c r="M168" i="14"/>
  <c r="M169" i="14"/>
  <c r="M170" i="14"/>
  <c r="M171" i="14"/>
  <c r="M172" i="14"/>
  <c r="M173" i="14"/>
  <c r="M174" i="14"/>
  <c r="M175" i="14"/>
  <c r="M176" i="14"/>
  <c r="M177" i="14"/>
  <c r="M178" i="14"/>
  <c r="M179" i="14"/>
  <c r="M180" i="14"/>
  <c r="M181" i="14"/>
  <c r="M182" i="14"/>
  <c r="M183" i="14"/>
  <c r="M184" i="14"/>
  <c r="M185" i="14"/>
  <c r="M186" i="14"/>
  <c r="M187" i="14"/>
  <c r="M188" i="14"/>
  <c r="M189" i="14"/>
  <c r="M190" i="14"/>
  <c r="M191" i="14"/>
  <c r="M192" i="14"/>
  <c r="M193" i="14"/>
  <c r="M194" i="14"/>
  <c r="M195" i="14"/>
  <c r="M196" i="14"/>
  <c r="M197" i="14"/>
  <c r="M198" i="14"/>
  <c r="M199" i="14"/>
  <c r="M200" i="14"/>
  <c r="M201" i="14"/>
  <c r="M202" i="14"/>
  <c r="M203" i="14"/>
  <c r="M204" i="14"/>
  <c r="M205" i="14"/>
  <c r="M206" i="14"/>
  <c r="M207" i="14"/>
  <c r="M208" i="14"/>
  <c r="M209" i="14"/>
  <c r="M210" i="14"/>
  <c r="M211" i="14"/>
  <c r="M212" i="14"/>
  <c r="M213" i="14"/>
  <c r="M214" i="14"/>
  <c r="M215" i="14"/>
  <c r="M216" i="14"/>
  <c r="M217" i="14"/>
  <c r="M218" i="14"/>
  <c r="M219" i="14"/>
  <c r="M220" i="14"/>
  <c r="M221" i="14"/>
  <c r="M222" i="14"/>
  <c r="M223" i="14"/>
  <c r="M224" i="14"/>
  <c r="M225" i="14"/>
  <c r="M226" i="14"/>
  <c r="M227" i="14"/>
  <c r="M228" i="14"/>
  <c r="M229" i="14"/>
  <c r="M230" i="14"/>
  <c r="M231" i="14"/>
  <c r="M232" i="14"/>
  <c r="M233" i="14"/>
  <c r="M234" i="14"/>
  <c r="M235" i="14"/>
  <c r="M236" i="14"/>
  <c r="M237" i="14"/>
  <c r="M238" i="14"/>
  <c r="M239" i="14"/>
  <c r="M240" i="14"/>
  <c r="M241" i="14"/>
  <c r="M242" i="14"/>
  <c r="M243" i="14"/>
  <c r="M244" i="14"/>
  <c r="M245" i="14"/>
  <c r="M246" i="14"/>
  <c r="M247" i="14"/>
  <c r="M248" i="14"/>
  <c r="M249" i="14"/>
  <c r="M250" i="14"/>
  <c r="M251" i="14"/>
  <c r="M252" i="14"/>
  <c r="M253" i="14"/>
  <c r="M254" i="14"/>
  <c r="M255" i="14"/>
  <c r="M256" i="14"/>
  <c r="M257" i="14"/>
  <c r="M258" i="14"/>
  <c r="M259" i="14"/>
  <c r="M260" i="14"/>
  <c r="M261" i="14"/>
  <c r="M262" i="14"/>
  <c r="M263" i="14"/>
  <c r="M264" i="14"/>
  <c r="M265" i="14"/>
  <c r="M266" i="14"/>
  <c r="M267" i="14"/>
  <c r="M268" i="14"/>
  <c r="M269" i="14"/>
  <c r="M270" i="14"/>
  <c r="M271" i="14"/>
  <c r="M272" i="14"/>
  <c r="M273" i="14"/>
  <c r="M274" i="14"/>
  <c r="M275" i="14"/>
  <c r="M276" i="14"/>
  <c r="M277" i="14"/>
  <c r="M278" i="14"/>
  <c r="M279" i="14"/>
  <c r="M280" i="14"/>
  <c r="M281" i="14"/>
  <c r="M282" i="14"/>
  <c r="M283" i="14"/>
  <c r="M284" i="14"/>
  <c r="M285" i="14"/>
  <c r="M286" i="14"/>
  <c r="M287" i="14"/>
  <c r="M288" i="14"/>
  <c r="M289" i="14"/>
  <c r="M290" i="14"/>
  <c r="M291" i="14"/>
  <c r="M292" i="14"/>
  <c r="M293" i="14"/>
  <c r="M294" i="14"/>
  <c r="M295" i="14"/>
  <c r="M296" i="14"/>
  <c r="M297" i="14"/>
  <c r="M298" i="14"/>
  <c r="M299" i="14"/>
  <c r="M300" i="14"/>
  <c r="M301" i="14"/>
  <c r="M302" i="14"/>
  <c r="M303" i="14"/>
  <c r="M304" i="14"/>
  <c r="M305" i="14"/>
  <c r="M306" i="14"/>
  <c r="M307" i="14"/>
  <c r="M308" i="14"/>
  <c r="M309" i="14"/>
  <c r="M310" i="14"/>
  <c r="M311" i="14"/>
  <c r="M312" i="14"/>
  <c r="M313" i="14"/>
  <c r="M314" i="14"/>
  <c r="M315" i="14"/>
  <c r="M316" i="14"/>
  <c r="M317" i="14"/>
  <c r="M318" i="14"/>
  <c r="M319" i="14"/>
  <c r="M320" i="14"/>
  <c r="M321" i="14"/>
  <c r="M322" i="14"/>
  <c r="M323" i="14"/>
  <c r="M324" i="14"/>
  <c r="M325" i="14"/>
  <c r="M326" i="14"/>
  <c r="M327" i="14"/>
  <c r="M328" i="14"/>
  <c r="M329" i="14"/>
  <c r="M330" i="14"/>
  <c r="M331" i="14"/>
  <c r="M332" i="14"/>
  <c r="M333" i="14"/>
  <c r="M334" i="14"/>
  <c r="M335" i="14"/>
  <c r="M336" i="14"/>
  <c r="M337" i="14"/>
  <c r="M338" i="14"/>
  <c r="M339" i="14"/>
  <c r="M340" i="14"/>
  <c r="M341" i="14"/>
  <c r="M342" i="14"/>
  <c r="M343" i="14"/>
  <c r="M344" i="14"/>
  <c r="M345" i="14"/>
  <c r="M346" i="14"/>
  <c r="M347" i="14"/>
  <c r="M348" i="14"/>
  <c r="M349" i="14"/>
  <c r="M350" i="14"/>
  <c r="M351" i="14"/>
  <c r="M352" i="14"/>
  <c r="M353" i="14"/>
  <c r="M354" i="14"/>
  <c r="M355" i="14"/>
  <c r="M356" i="14"/>
  <c r="M357" i="14"/>
  <c r="M358" i="14"/>
  <c r="M359" i="14"/>
  <c r="M360" i="14"/>
  <c r="M361" i="14"/>
  <c r="M362" i="14"/>
  <c r="M363" i="14"/>
  <c r="M364" i="14"/>
  <c r="M365" i="14"/>
  <c r="M366" i="14"/>
  <c r="M367" i="14"/>
  <c r="M368" i="14"/>
  <c r="M369" i="14"/>
  <c r="M370" i="14"/>
  <c r="M371" i="14"/>
  <c r="M372" i="14"/>
  <c r="M10" i="14"/>
  <c r="C11" i="14"/>
  <c r="D11" i="14"/>
  <c r="E11" i="14"/>
  <c r="F11" i="14"/>
  <c r="G11" i="14"/>
  <c r="H11" i="14"/>
  <c r="I11" i="14"/>
  <c r="J11" i="14"/>
  <c r="K11" i="14"/>
  <c r="L11" i="14"/>
  <c r="C12" i="14"/>
  <c r="D12" i="14"/>
  <c r="E12" i="14"/>
  <c r="F12" i="14"/>
  <c r="G12" i="14"/>
  <c r="H12" i="14"/>
  <c r="I12" i="14"/>
  <c r="J12" i="14"/>
  <c r="K12" i="14"/>
  <c r="L12" i="14"/>
  <c r="C13" i="14"/>
  <c r="D13" i="14"/>
  <c r="E13" i="14"/>
  <c r="F13" i="14"/>
  <c r="G13" i="14"/>
  <c r="H13" i="14"/>
  <c r="I13" i="14"/>
  <c r="J13" i="14"/>
  <c r="K13" i="14"/>
  <c r="L13" i="14"/>
  <c r="C14" i="14"/>
  <c r="D14" i="14"/>
  <c r="E14" i="14"/>
  <c r="F14" i="14"/>
  <c r="G14" i="14"/>
  <c r="H14" i="14"/>
  <c r="I14" i="14"/>
  <c r="J14" i="14"/>
  <c r="K14" i="14"/>
  <c r="L14" i="14"/>
  <c r="C15" i="14"/>
  <c r="D15" i="14"/>
  <c r="E15" i="14"/>
  <c r="F15" i="14"/>
  <c r="G15" i="14"/>
  <c r="H15" i="14"/>
  <c r="I15" i="14"/>
  <c r="J15" i="14"/>
  <c r="K15" i="14"/>
  <c r="L15" i="14"/>
  <c r="C16" i="14"/>
  <c r="D16" i="14"/>
  <c r="E16" i="14"/>
  <c r="F16" i="14"/>
  <c r="G16" i="14"/>
  <c r="H16" i="14"/>
  <c r="I16" i="14"/>
  <c r="J16" i="14"/>
  <c r="K16" i="14"/>
  <c r="L16" i="14"/>
  <c r="C17" i="14"/>
  <c r="D17" i="14"/>
  <c r="E17" i="14"/>
  <c r="F17" i="14"/>
  <c r="G17" i="14"/>
  <c r="H17" i="14"/>
  <c r="I17" i="14"/>
  <c r="J17" i="14"/>
  <c r="K17" i="14"/>
  <c r="L17" i="14"/>
  <c r="C18" i="14"/>
  <c r="D18" i="14"/>
  <c r="E18" i="14"/>
  <c r="F18" i="14"/>
  <c r="G18" i="14"/>
  <c r="H18" i="14"/>
  <c r="I18" i="14"/>
  <c r="J18" i="14"/>
  <c r="K18" i="14"/>
  <c r="L18" i="14"/>
  <c r="C19" i="14"/>
  <c r="D19" i="14"/>
  <c r="E19" i="14"/>
  <c r="F19" i="14"/>
  <c r="G19" i="14"/>
  <c r="H19" i="14"/>
  <c r="I19" i="14"/>
  <c r="J19" i="14"/>
  <c r="K19" i="14"/>
  <c r="L19" i="14"/>
  <c r="C20" i="14"/>
  <c r="D20" i="14"/>
  <c r="E20" i="14"/>
  <c r="F20" i="14"/>
  <c r="G20" i="14"/>
  <c r="H20" i="14"/>
  <c r="I20" i="14"/>
  <c r="J20" i="14"/>
  <c r="K20" i="14"/>
  <c r="L20" i="14"/>
  <c r="C21" i="14"/>
  <c r="D21" i="14"/>
  <c r="E21" i="14"/>
  <c r="F21" i="14"/>
  <c r="G21" i="14"/>
  <c r="H21" i="14"/>
  <c r="I21" i="14"/>
  <c r="J21" i="14"/>
  <c r="K21" i="14"/>
  <c r="L21" i="14"/>
  <c r="C22" i="14"/>
  <c r="D22" i="14"/>
  <c r="E22" i="14"/>
  <c r="F22" i="14"/>
  <c r="G22" i="14"/>
  <c r="H22" i="14"/>
  <c r="I22" i="14"/>
  <c r="J22" i="14"/>
  <c r="K22" i="14"/>
  <c r="L22" i="14"/>
  <c r="C23" i="14"/>
  <c r="D23" i="14"/>
  <c r="E23" i="14"/>
  <c r="F23" i="14"/>
  <c r="G23" i="14"/>
  <c r="H23" i="14"/>
  <c r="I23" i="14"/>
  <c r="J23" i="14"/>
  <c r="K23" i="14"/>
  <c r="L23" i="14"/>
  <c r="C24" i="14"/>
  <c r="D24" i="14"/>
  <c r="E24" i="14"/>
  <c r="F24" i="14"/>
  <c r="G24" i="14"/>
  <c r="H24" i="14"/>
  <c r="I24" i="14"/>
  <c r="J24" i="14"/>
  <c r="K24" i="14"/>
  <c r="L24" i="14"/>
  <c r="C25" i="14"/>
  <c r="D25" i="14"/>
  <c r="E25" i="14"/>
  <c r="F25" i="14"/>
  <c r="G25" i="14"/>
  <c r="H25" i="14"/>
  <c r="I25" i="14"/>
  <c r="J25" i="14"/>
  <c r="K25" i="14"/>
  <c r="L25" i="14"/>
  <c r="C26" i="14"/>
  <c r="D26" i="14"/>
  <c r="E26" i="14"/>
  <c r="F26" i="14"/>
  <c r="G26" i="14"/>
  <c r="H26" i="14"/>
  <c r="I26" i="14"/>
  <c r="J26" i="14"/>
  <c r="K26" i="14"/>
  <c r="L26" i="14"/>
  <c r="C27" i="14"/>
  <c r="D27" i="14"/>
  <c r="E27" i="14"/>
  <c r="F27" i="14"/>
  <c r="G27" i="14"/>
  <c r="H27" i="14"/>
  <c r="I27" i="14"/>
  <c r="J27" i="14"/>
  <c r="K27" i="14"/>
  <c r="L27" i="14"/>
  <c r="C28" i="14"/>
  <c r="D28" i="14"/>
  <c r="E28" i="14"/>
  <c r="F28" i="14"/>
  <c r="G28" i="14"/>
  <c r="H28" i="14"/>
  <c r="I28" i="14"/>
  <c r="J28" i="14"/>
  <c r="K28" i="14"/>
  <c r="L28" i="14"/>
  <c r="C29" i="14"/>
  <c r="D29" i="14"/>
  <c r="E29" i="14"/>
  <c r="F29" i="14"/>
  <c r="G29" i="14"/>
  <c r="H29" i="14"/>
  <c r="I29" i="14"/>
  <c r="J29" i="14"/>
  <c r="K29" i="14"/>
  <c r="L29" i="14"/>
  <c r="C30" i="14"/>
  <c r="D30" i="14"/>
  <c r="E30" i="14"/>
  <c r="F30" i="14"/>
  <c r="G30" i="14"/>
  <c r="H30" i="14"/>
  <c r="I30" i="14"/>
  <c r="J30" i="14"/>
  <c r="K30" i="14"/>
  <c r="L30" i="14"/>
  <c r="C31" i="14"/>
  <c r="D31" i="14"/>
  <c r="E31" i="14"/>
  <c r="F31" i="14"/>
  <c r="G31" i="14"/>
  <c r="H31" i="14"/>
  <c r="I31" i="14"/>
  <c r="J31" i="14"/>
  <c r="K31" i="14"/>
  <c r="L31" i="14"/>
  <c r="C32" i="14"/>
  <c r="D32" i="14"/>
  <c r="E32" i="14"/>
  <c r="F32" i="14"/>
  <c r="G32" i="14"/>
  <c r="H32" i="14"/>
  <c r="I32" i="14"/>
  <c r="J32" i="14"/>
  <c r="K32" i="14"/>
  <c r="L32" i="14"/>
  <c r="C33" i="14"/>
  <c r="D33" i="14"/>
  <c r="E33" i="14"/>
  <c r="F33" i="14"/>
  <c r="G33" i="14"/>
  <c r="H33" i="14"/>
  <c r="I33" i="14"/>
  <c r="J33" i="14"/>
  <c r="K33" i="14"/>
  <c r="L33" i="14"/>
  <c r="C34" i="14"/>
  <c r="D34" i="14"/>
  <c r="E34" i="14"/>
  <c r="F34" i="14"/>
  <c r="G34" i="14"/>
  <c r="H34" i="14"/>
  <c r="I34" i="14"/>
  <c r="J34" i="14"/>
  <c r="K34" i="14"/>
  <c r="L34" i="14"/>
  <c r="C35" i="14"/>
  <c r="D35" i="14"/>
  <c r="E35" i="14"/>
  <c r="F35" i="14"/>
  <c r="G35" i="14"/>
  <c r="H35" i="14"/>
  <c r="I35" i="14"/>
  <c r="J35" i="14"/>
  <c r="K35" i="14"/>
  <c r="L35" i="14"/>
  <c r="C36" i="14"/>
  <c r="D36" i="14"/>
  <c r="E36" i="14"/>
  <c r="F36" i="14"/>
  <c r="G36" i="14"/>
  <c r="H36" i="14"/>
  <c r="I36" i="14"/>
  <c r="J36" i="14"/>
  <c r="K36" i="14"/>
  <c r="L36" i="14"/>
  <c r="C37" i="14"/>
  <c r="D37" i="14"/>
  <c r="E37" i="14"/>
  <c r="F37" i="14"/>
  <c r="G37" i="14"/>
  <c r="H37" i="14"/>
  <c r="I37" i="14"/>
  <c r="J37" i="14"/>
  <c r="K37" i="14"/>
  <c r="L37" i="14"/>
  <c r="C38" i="14"/>
  <c r="D38" i="14"/>
  <c r="E38" i="14"/>
  <c r="F38" i="14"/>
  <c r="G38" i="14"/>
  <c r="H38" i="14"/>
  <c r="I38" i="14"/>
  <c r="J38" i="14"/>
  <c r="K38" i="14"/>
  <c r="L38" i="14"/>
  <c r="C39" i="14"/>
  <c r="D39" i="14"/>
  <c r="E39" i="14"/>
  <c r="F39" i="14"/>
  <c r="G39" i="14"/>
  <c r="H39" i="14"/>
  <c r="I39" i="14"/>
  <c r="J39" i="14"/>
  <c r="K39" i="14"/>
  <c r="L39" i="14"/>
  <c r="C40" i="14"/>
  <c r="D40" i="14"/>
  <c r="E40" i="14"/>
  <c r="F40" i="14"/>
  <c r="G40" i="14"/>
  <c r="H40" i="14"/>
  <c r="I40" i="14"/>
  <c r="J40" i="14"/>
  <c r="K40" i="14"/>
  <c r="L40" i="14"/>
  <c r="C41" i="14"/>
  <c r="D41" i="14"/>
  <c r="E41" i="14"/>
  <c r="F41" i="14"/>
  <c r="G41" i="14"/>
  <c r="H41" i="14"/>
  <c r="I41" i="14"/>
  <c r="J41" i="14"/>
  <c r="K41" i="14"/>
  <c r="L41" i="14"/>
  <c r="C42" i="14"/>
  <c r="D42" i="14"/>
  <c r="E42" i="14"/>
  <c r="F42" i="14"/>
  <c r="G42" i="14"/>
  <c r="H42" i="14"/>
  <c r="I42" i="14"/>
  <c r="J42" i="14"/>
  <c r="K42" i="14"/>
  <c r="L42" i="14"/>
  <c r="C43" i="14"/>
  <c r="D43" i="14"/>
  <c r="E43" i="14"/>
  <c r="F43" i="14"/>
  <c r="G43" i="14"/>
  <c r="H43" i="14"/>
  <c r="I43" i="14"/>
  <c r="J43" i="14"/>
  <c r="K43" i="14"/>
  <c r="L43" i="14"/>
  <c r="C44" i="14"/>
  <c r="D44" i="14"/>
  <c r="E44" i="14"/>
  <c r="F44" i="14"/>
  <c r="G44" i="14"/>
  <c r="H44" i="14"/>
  <c r="I44" i="14"/>
  <c r="J44" i="14"/>
  <c r="K44" i="14"/>
  <c r="L44" i="14"/>
  <c r="C45" i="14"/>
  <c r="D45" i="14"/>
  <c r="E45" i="14"/>
  <c r="F45" i="14"/>
  <c r="G45" i="14"/>
  <c r="H45" i="14"/>
  <c r="I45" i="14"/>
  <c r="J45" i="14"/>
  <c r="K45" i="14"/>
  <c r="L45" i="14"/>
  <c r="C46" i="14"/>
  <c r="D46" i="14"/>
  <c r="E46" i="14"/>
  <c r="F46" i="14"/>
  <c r="G46" i="14"/>
  <c r="H46" i="14"/>
  <c r="I46" i="14"/>
  <c r="J46" i="14"/>
  <c r="K46" i="14"/>
  <c r="L46" i="14"/>
  <c r="C47" i="14"/>
  <c r="D47" i="14"/>
  <c r="E47" i="14"/>
  <c r="F47" i="14"/>
  <c r="G47" i="14"/>
  <c r="H47" i="14"/>
  <c r="I47" i="14"/>
  <c r="J47" i="14"/>
  <c r="K47" i="14"/>
  <c r="L47" i="14"/>
  <c r="C48" i="14"/>
  <c r="D48" i="14"/>
  <c r="E48" i="14"/>
  <c r="F48" i="14"/>
  <c r="G48" i="14"/>
  <c r="H48" i="14"/>
  <c r="I48" i="14"/>
  <c r="J48" i="14"/>
  <c r="K48" i="14"/>
  <c r="L48" i="14"/>
  <c r="C49" i="14"/>
  <c r="D49" i="14"/>
  <c r="E49" i="14"/>
  <c r="F49" i="14"/>
  <c r="G49" i="14"/>
  <c r="H49" i="14"/>
  <c r="I49" i="14"/>
  <c r="J49" i="14"/>
  <c r="K49" i="14"/>
  <c r="L49" i="14"/>
  <c r="C50" i="14"/>
  <c r="D50" i="14"/>
  <c r="E50" i="14"/>
  <c r="F50" i="14"/>
  <c r="G50" i="14"/>
  <c r="H50" i="14"/>
  <c r="I50" i="14"/>
  <c r="J50" i="14"/>
  <c r="K50" i="14"/>
  <c r="L50" i="14"/>
  <c r="C51" i="14"/>
  <c r="D51" i="14"/>
  <c r="E51" i="14"/>
  <c r="F51" i="14"/>
  <c r="G51" i="14"/>
  <c r="H51" i="14"/>
  <c r="I51" i="14"/>
  <c r="J51" i="14"/>
  <c r="K51" i="14"/>
  <c r="L51" i="14"/>
  <c r="C52" i="14"/>
  <c r="D52" i="14"/>
  <c r="E52" i="14"/>
  <c r="F52" i="14"/>
  <c r="G52" i="14"/>
  <c r="H52" i="14"/>
  <c r="I52" i="14"/>
  <c r="J52" i="14"/>
  <c r="K52" i="14"/>
  <c r="L52" i="14"/>
  <c r="C53" i="14"/>
  <c r="D53" i="14"/>
  <c r="E53" i="14"/>
  <c r="F53" i="14"/>
  <c r="G53" i="14"/>
  <c r="H53" i="14"/>
  <c r="I53" i="14"/>
  <c r="J53" i="14"/>
  <c r="K53" i="14"/>
  <c r="L53" i="14"/>
  <c r="C54" i="14"/>
  <c r="D54" i="14"/>
  <c r="E54" i="14"/>
  <c r="F54" i="14"/>
  <c r="G54" i="14"/>
  <c r="H54" i="14"/>
  <c r="I54" i="14"/>
  <c r="J54" i="14"/>
  <c r="K54" i="14"/>
  <c r="L54" i="14"/>
  <c r="C55" i="14"/>
  <c r="D55" i="14"/>
  <c r="E55" i="14"/>
  <c r="F55" i="14"/>
  <c r="G55" i="14"/>
  <c r="H55" i="14"/>
  <c r="I55" i="14"/>
  <c r="J55" i="14"/>
  <c r="K55" i="14"/>
  <c r="L55" i="14"/>
  <c r="C56" i="14"/>
  <c r="D56" i="14"/>
  <c r="E56" i="14"/>
  <c r="F56" i="14"/>
  <c r="G56" i="14"/>
  <c r="H56" i="14"/>
  <c r="I56" i="14"/>
  <c r="J56" i="14"/>
  <c r="K56" i="14"/>
  <c r="L56" i="14"/>
  <c r="C57" i="14"/>
  <c r="D57" i="14"/>
  <c r="E57" i="14"/>
  <c r="F57" i="14"/>
  <c r="G57" i="14"/>
  <c r="H57" i="14"/>
  <c r="I57" i="14"/>
  <c r="J57" i="14"/>
  <c r="K57" i="14"/>
  <c r="L57" i="14"/>
  <c r="C58" i="14"/>
  <c r="D58" i="14"/>
  <c r="E58" i="14"/>
  <c r="F58" i="14"/>
  <c r="G58" i="14"/>
  <c r="H58" i="14"/>
  <c r="I58" i="14"/>
  <c r="J58" i="14"/>
  <c r="K58" i="14"/>
  <c r="L58" i="14"/>
  <c r="C59" i="14"/>
  <c r="D59" i="14"/>
  <c r="E59" i="14"/>
  <c r="F59" i="14"/>
  <c r="G59" i="14"/>
  <c r="H59" i="14"/>
  <c r="I59" i="14"/>
  <c r="J59" i="14"/>
  <c r="K59" i="14"/>
  <c r="L59" i="14"/>
  <c r="C60" i="14"/>
  <c r="D60" i="14"/>
  <c r="E60" i="14"/>
  <c r="F60" i="14"/>
  <c r="G60" i="14"/>
  <c r="H60" i="14"/>
  <c r="I60" i="14"/>
  <c r="J60" i="14"/>
  <c r="K60" i="14"/>
  <c r="L60" i="14"/>
  <c r="C61" i="14"/>
  <c r="D61" i="14"/>
  <c r="E61" i="14"/>
  <c r="F61" i="14"/>
  <c r="G61" i="14"/>
  <c r="H61" i="14"/>
  <c r="I61" i="14"/>
  <c r="J61" i="14"/>
  <c r="K61" i="14"/>
  <c r="L61" i="14"/>
  <c r="C62" i="14"/>
  <c r="D62" i="14"/>
  <c r="E62" i="14"/>
  <c r="F62" i="14"/>
  <c r="G62" i="14"/>
  <c r="H62" i="14"/>
  <c r="I62" i="14"/>
  <c r="J62" i="14"/>
  <c r="K62" i="14"/>
  <c r="L62" i="14"/>
  <c r="C63" i="14"/>
  <c r="D63" i="14"/>
  <c r="E63" i="14"/>
  <c r="F63" i="14"/>
  <c r="G63" i="14"/>
  <c r="H63" i="14"/>
  <c r="I63" i="14"/>
  <c r="J63" i="14"/>
  <c r="K63" i="14"/>
  <c r="L63" i="14"/>
  <c r="C64" i="14"/>
  <c r="D64" i="14"/>
  <c r="E64" i="14"/>
  <c r="F64" i="14"/>
  <c r="G64" i="14"/>
  <c r="H64" i="14"/>
  <c r="I64" i="14"/>
  <c r="J64" i="14"/>
  <c r="K64" i="14"/>
  <c r="L64" i="14"/>
  <c r="C65" i="14"/>
  <c r="D65" i="14"/>
  <c r="E65" i="14"/>
  <c r="F65" i="14"/>
  <c r="G65" i="14"/>
  <c r="H65" i="14"/>
  <c r="I65" i="14"/>
  <c r="J65" i="14"/>
  <c r="K65" i="14"/>
  <c r="L65" i="14"/>
  <c r="C66" i="14"/>
  <c r="D66" i="14"/>
  <c r="E66" i="14"/>
  <c r="F66" i="14"/>
  <c r="G66" i="14"/>
  <c r="H66" i="14"/>
  <c r="I66" i="14"/>
  <c r="J66" i="14"/>
  <c r="K66" i="14"/>
  <c r="L66" i="14"/>
  <c r="C67" i="14"/>
  <c r="D67" i="14"/>
  <c r="E67" i="14"/>
  <c r="F67" i="14"/>
  <c r="G67" i="14"/>
  <c r="H67" i="14"/>
  <c r="I67" i="14"/>
  <c r="J67" i="14"/>
  <c r="K67" i="14"/>
  <c r="L67" i="14"/>
  <c r="C68" i="14"/>
  <c r="D68" i="14"/>
  <c r="E68" i="14"/>
  <c r="F68" i="14"/>
  <c r="G68" i="14"/>
  <c r="H68" i="14"/>
  <c r="I68" i="14"/>
  <c r="J68" i="14"/>
  <c r="K68" i="14"/>
  <c r="L68" i="14"/>
  <c r="C69" i="14"/>
  <c r="D69" i="14"/>
  <c r="E69" i="14"/>
  <c r="F69" i="14"/>
  <c r="G69" i="14"/>
  <c r="H69" i="14"/>
  <c r="I69" i="14"/>
  <c r="J69" i="14"/>
  <c r="K69" i="14"/>
  <c r="L69" i="14"/>
  <c r="C70" i="14"/>
  <c r="D70" i="14"/>
  <c r="E70" i="14"/>
  <c r="F70" i="14"/>
  <c r="G70" i="14"/>
  <c r="H70" i="14"/>
  <c r="I70" i="14"/>
  <c r="J70" i="14"/>
  <c r="K70" i="14"/>
  <c r="L70" i="14"/>
  <c r="C71" i="14"/>
  <c r="D71" i="14"/>
  <c r="E71" i="14"/>
  <c r="F71" i="14"/>
  <c r="G71" i="14"/>
  <c r="H71" i="14"/>
  <c r="I71" i="14"/>
  <c r="J71" i="14"/>
  <c r="K71" i="14"/>
  <c r="L71" i="14"/>
  <c r="C72" i="14"/>
  <c r="D72" i="14"/>
  <c r="E72" i="14"/>
  <c r="F72" i="14"/>
  <c r="G72" i="14"/>
  <c r="H72" i="14"/>
  <c r="I72" i="14"/>
  <c r="J72" i="14"/>
  <c r="K72" i="14"/>
  <c r="L72" i="14"/>
  <c r="C73" i="14"/>
  <c r="D73" i="14"/>
  <c r="E73" i="14"/>
  <c r="F73" i="14"/>
  <c r="G73" i="14"/>
  <c r="H73" i="14"/>
  <c r="I73" i="14"/>
  <c r="J73" i="14"/>
  <c r="K73" i="14"/>
  <c r="L73" i="14"/>
  <c r="C74" i="14"/>
  <c r="D74" i="14"/>
  <c r="E74" i="14"/>
  <c r="F74" i="14"/>
  <c r="G74" i="14"/>
  <c r="H74" i="14"/>
  <c r="I74" i="14"/>
  <c r="J74" i="14"/>
  <c r="K74" i="14"/>
  <c r="L74" i="14"/>
  <c r="C75" i="14"/>
  <c r="D75" i="14"/>
  <c r="E75" i="14"/>
  <c r="F75" i="14"/>
  <c r="G75" i="14"/>
  <c r="H75" i="14"/>
  <c r="I75" i="14"/>
  <c r="J75" i="14"/>
  <c r="K75" i="14"/>
  <c r="L75" i="14"/>
  <c r="C76" i="14"/>
  <c r="D76" i="14"/>
  <c r="E76" i="14"/>
  <c r="F76" i="14"/>
  <c r="G76" i="14"/>
  <c r="H76" i="14"/>
  <c r="I76" i="14"/>
  <c r="J76" i="14"/>
  <c r="K76" i="14"/>
  <c r="L76" i="14"/>
  <c r="C77" i="14"/>
  <c r="D77" i="14"/>
  <c r="E77" i="14"/>
  <c r="F77" i="14"/>
  <c r="G77" i="14"/>
  <c r="H77" i="14"/>
  <c r="I77" i="14"/>
  <c r="J77" i="14"/>
  <c r="K77" i="14"/>
  <c r="L77" i="14"/>
  <c r="C78" i="14"/>
  <c r="D78" i="14"/>
  <c r="E78" i="14"/>
  <c r="F78" i="14"/>
  <c r="G78" i="14"/>
  <c r="H78" i="14"/>
  <c r="I78" i="14"/>
  <c r="J78" i="14"/>
  <c r="K78" i="14"/>
  <c r="L78" i="14"/>
  <c r="C79" i="14"/>
  <c r="D79" i="14"/>
  <c r="E79" i="14"/>
  <c r="F79" i="14"/>
  <c r="G79" i="14"/>
  <c r="H79" i="14"/>
  <c r="I79" i="14"/>
  <c r="J79" i="14"/>
  <c r="K79" i="14"/>
  <c r="L79" i="14"/>
  <c r="C80" i="14"/>
  <c r="D80" i="14"/>
  <c r="E80" i="14"/>
  <c r="F80" i="14"/>
  <c r="G80" i="14"/>
  <c r="H80" i="14"/>
  <c r="I80" i="14"/>
  <c r="J80" i="14"/>
  <c r="K80" i="14"/>
  <c r="L80" i="14"/>
  <c r="C81" i="14"/>
  <c r="D81" i="14"/>
  <c r="E81" i="14"/>
  <c r="F81" i="14"/>
  <c r="G81" i="14"/>
  <c r="H81" i="14"/>
  <c r="I81" i="14"/>
  <c r="J81" i="14"/>
  <c r="K81" i="14"/>
  <c r="L81" i="14"/>
  <c r="C82" i="14"/>
  <c r="D82" i="14"/>
  <c r="E82" i="14"/>
  <c r="F82" i="14"/>
  <c r="G82" i="14"/>
  <c r="H82" i="14"/>
  <c r="I82" i="14"/>
  <c r="J82" i="14"/>
  <c r="K82" i="14"/>
  <c r="L82" i="14"/>
  <c r="C83" i="14"/>
  <c r="D83" i="14"/>
  <c r="E83" i="14"/>
  <c r="F83" i="14"/>
  <c r="G83" i="14"/>
  <c r="H83" i="14"/>
  <c r="I83" i="14"/>
  <c r="J83" i="14"/>
  <c r="K83" i="14"/>
  <c r="L83" i="14"/>
  <c r="C84" i="14"/>
  <c r="D84" i="14"/>
  <c r="E84" i="14"/>
  <c r="F84" i="14"/>
  <c r="G84" i="14"/>
  <c r="H84" i="14"/>
  <c r="I84" i="14"/>
  <c r="J84" i="14"/>
  <c r="K84" i="14"/>
  <c r="L84" i="14"/>
  <c r="C85" i="14"/>
  <c r="D85" i="14"/>
  <c r="E85" i="14"/>
  <c r="F85" i="14"/>
  <c r="G85" i="14"/>
  <c r="H85" i="14"/>
  <c r="I85" i="14"/>
  <c r="J85" i="14"/>
  <c r="K85" i="14"/>
  <c r="L85" i="14"/>
  <c r="C86" i="14"/>
  <c r="D86" i="14"/>
  <c r="E86" i="14"/>
  <c r="F86" i="14"/>
  <c r="G86" i="14"/>
  <c r="H86" i="14"/>
  <c r="I86" i="14"/>
  <c r="J86" i="14"/>
  <c r="K86" i="14"/>
  <c r="L86" i="14"/>
  <c r="C87" i="14"/>
  <c r="D87" i="14"/>
  <c r="E87" i="14"/>
  <c r="F87" i="14"/>
  <c r="G87" i="14"/>
  <c r="H87" i="14"/>
  <c r="I87" i="14"/>
  <c r="J87" i="14"/>
  <c r="K87" i="14"/>
  <c r="L87" i="14"/>
  <c r="C88" i="14"/>
  <c r="D88" i="14"/>
  <c r="E88" i="14"/>
  <c r="F88" i="14"/>
  <c r="G88" i="14"/>
  <c r="H88" i="14"/>
  <c r="I88" i="14"/>
  <c r="J88" i="14"/>
  <c r="K88" i="14"/>
  <c r="L88" i="14"/>
  <c r="C89" i="14"/>
  <c r="D89" i="14"/>
  <c r="E89" i="14"/>
  <c r="F89" i="14"/>
  <c r="G89" i="14"/>
  <c r="H89" i="14"/>
  <c r="I89" i="14"/>
  <c r="J89" i="14"/>
  <c r="K89" i="14"/>
  <c r="L89" i="14"/>
  <c r="C90" i="14"/>
  <c r="D90" i="14"/>
  <c r="E90" i="14"/>
  <c r="F90" i="14"/>
  <c r="G90" i="14"/>
  <c r="H90" i="14"/>
  <c r="I90" i="14"/>
  <c r="J90" i="14"/>
  <c r="K90" i="14"/>
  <c r="L90" i="14"/>
  <c r="C91" i="14"/>
  <c r="D91" i="14"/>
  <c r="E91" i="14"/>
  <c r="F91" i="14"/>
  <c r="G91" i="14"/>
  <c r="H91" i="14"/>
  <c r="I91" i="14"/>
  <c r="J91" i="14"/>
  <c r="K91" i="14"/>
  <c r="L91" i="14"/>
  <c r="C92" i="14"/>
  <c r="D92" i="14"/>
  <c r="E92" i="14"/>
  <c r="F92" i="14"/>
  <c r="G92" i="14"/>
  <c r="H92" i="14"/>
  <c r="I92" i="14"/>
  <c r="J92" i="14"/>
  <c r="K92" i="14"/>
  <c r="L92" i="14"/>
  <c r="C93" i="14"/>
  <c r="D93" i="14"/>
  <c r="E93" i="14"/>
  <c r="F93" i="14"/>
  <c r="G93" i="14"/>
  <c r="H93" i="14"/>
  <c r="I93" i="14"/>
  <c r="J93" i="14"/>
  <c r="K93" i="14"/>
  <c r="L93" i="14"/>
  <c r="C94" i="14"/>
  <c r="D94" i="14"/>
  <c r="E94" i="14"/>
  <c r="F94" i="14"/>
  <c r="G94" i="14"/>
  <c r="H94" i="14"/>
  <c r="I94" i="14"/>
  <c r="J94" i="14"/>
  <c r="K94" i="14"/>
  <c r="L94" i="14"/>
  <c r="C95" i="14"/>
  <c r="D95" i="14"/>
  <c r="E95" i="14"/>
  <c r="F95" i="14"/>
  <c r="G95" i="14"/>
  <c r="H95" i="14"/>
  <c r="I95" i="14"/>
  <c r="J95" i="14"/>
  <c r="K95" i="14"/>
  <c r="L95" i="14"/>
  <c r="C96" i="14"/>
  <c r="D96" i="14"/>
  <c r="E96" i="14"/>
  <c r="F96" i="14"/>
  <c r="G96" i="14"/>
  <c r="H96" i="14"/>
  <c r="I96" i="14"/>
  <c r="J96" i="14"/>
  <c r="K96" i="14"/>
  <c r="L96" i="14"/>
  <c r="C97" i="14"/>
  <c r="D97" i="14"/>
  <c r="E97" i="14"/>
  <c r="F97" i="14"/>
  <c r="G97" i="14"/>
  <c r="H97" i="14"/>
  <c r="I97" i="14"/>
  <c r="J97" i="14"/>
  <c r="K97" i="14"/>
  <c r="L97" i="14"/>
  <c r="C98" i="14"/>
  <c r="D98" i="14"/>
  <c r="E98" i="14"/>
  <c r="F98" i="14"/>
  <c r="G98" i="14"/>
  <c r="H98" i="14"/>
  <c r="I98" i="14"/>
  <c r="J98" i="14"/>
  <c r="K98" i="14"/>
  <c r="L98" i="14"/>
  <c r="C99" i="14"/>
  <c r="D99" i="14"/>
  <c r="E99" i="14"/>
  <c r="F99" i="14"/>
  <c r="G99" i="14"/>
  <c r="H99" i="14"/>
  <c r="I99" i="14"/>
  <c r="J99" i="14"/>
  <c r="K99" i="14"/>
  <c r="L99" i="14"/>
  <c r="C100" i="14"/>
  <c r="D100" i="14"/>
  <c r="E100" i="14"/>
  <c r="F100" i="14"/>
  <c r="G100" i="14"/>
  <c r="H100" i="14"/>
  <c r="I100" i="14"/>
  <c r="J100" i="14"/>
  <c r="K100" i="14"/>
  <c r="L100" i="14"/>
  <c r="C101" i="14"/>
  <c r="D101" i="14"/>
  <c r="E101" i="14"/>
  <c r="F101" i="14"/>
  <c r="G101" i="14"/>
  <c r="H101" i="14"/>
  <c r="I101" i="14"/>
  <c r="J101" i="14"/>
  <c r="K101" i="14"/>
  <c r="L101" i="14"/>
  <c r="C102" i="14"/>
  <c r="D102" i="14"/>
  <c r="E102" i="14"/>
  <c r="F102" i="14"/>
  <c r="G102" i="14"/>
  <c r="H102" i="14"/>
  <c r="I102" i="14"/>
  <c r="J102" i="14"/>
  <c r="K102" i="14"/>
  <c r="L102" i="14"/>
  <c r="C103" i="14"/>
  <c r="D103" i="14"/>
  <c r="E103" i="14"/>
  <c r="F103" i="14"/>
  <c r="G103" i="14"/>
  <c r="H103" i="14"/>
  <c r="I103" i="14"/>
  <c r="J103" i="14"/>
  <c r="K103" i="14"/>
  <c r="L103" i="14"/>
  <c r="C104" i="14"/>
  <c r="D104" i="14"/>
  <c r="E104" i="14"/>
  <c r="F104" i="14"/>
  <c r="G104" i="14"/>
  <c r="H104" i="14"/>
  <c r="I104" i="14"/>
  <c r="J104" i="14"/>
  <c r="K104" i="14"/>
  <c r="L104" i="14"/>
  <c r="C105" i="14"/>
  <c r="D105" i="14"/>
  <c r="E105" i="14"/>
  <c r="F105" i="14"/>
  <c r="G105" i="14"/>
  <c r="H105" i="14"/>
  <c r="I105" i="14"/>
  <c r="J105" i="14"/>
  <c r="K105" i="14"/>
  <c r="L105" i="14"/>
  <c r="C106" i="14"/>
  <c r="D106" i="14"/>
  <c r="E106" i="14"/>
  <c r="F106" i="14"/>
  <c r="G106" i="14"/>
  <c r="H106" i="14"/>
  <c r="I106" i="14"/>
  <c r="J106" i="14"/>
  <c r="K106" i="14"/>
  <c r="L106" i="14"/>
  <c r="C107" i="14"/>
  <c r="D107" i="14"/>
  <c r="E107" i="14"/>
  <c r="F107" i="14"/>
  <c r="G107" i="14"/>
  <c r="H107" i="14"/>
  <c r="I107" i="14"/>
  <c r="J107" i="14"/>
  <c r="K107" i="14"/>
  <c r="L107" i="14"/>
  <c r="C108" i="14"/>
  <c r="D108" i="14"/>
  <c r="E108" i="14"/>
  <c r="F108" i="14"/>
  <c r="G108" i="14"/>
  <c r="H108" i="14"/>
  <c r="I108" i="14"/>
  <c r="J108" i="14"/>
  <c r="K108" i="14"/>
  <c r="L108" i="14"/>
  <c r="C109" i="14"/>
  <c r="D109" i="14"/>
  <c r="E109" i="14"/>
  <c r="F109" i="14"/>
  <c r="G109" i="14"/>
  <c r="H109" i="14"/>
  <c r="I109" i="14"/>
  <c r="J109" i="14"/>
  <c r="K109" i="14"/>
  <c r="L109" i="14"/>
  <c r="C110" i="14"/>
  <c r="D110" i="14"/>
  <c r="E110" i="14"/>
  <c r="F110" i="14"/>
  <c r="G110" i="14"/>
  <c r="H110" i="14"/>
  <c r="I110" i="14"/>
  <c r="J110" i="14"/>
  <c r="K110" i="14"/>
  <c r="L110" i="14"/>
  <c r="C111" i="14"/>
  <c r="D111" i="14"/>
  <c r="E111" i="14"/>
  <c r="F111" i="14"/>
  <c r="G111" i="14"/>
  <c r="H111" i="14"/>
  <c r="I111" i="14"/>
  <c r="J111" i="14"/>
  <c r="K111" i="14"/>
  <c r="L111" i="14"/>
  <c r="C112" i="14"/>
  <c r="D112" i="14"/>
  <c r="E112" i="14"/>
  <c r="F112" i="14"/>
  <c r="G112" i="14"/>
  <c r="H112" i="14"/>
  <c r="I112" i="14"/>
  <c r="J112" i="14"/>
  <c r="K112" i="14"/>
  <c r="L112" i="14"/>
  <c r="C113" i="14"/>
  <c r="D113" i="14"/>
  <c r="E113" i="14"/>
  <c r="F113" i="14"/>
  <c r="G113" i="14"/>
  <c r="H113" i="14"/>
  <c r="I113" i="14"/>
  <c r="J113" i="14"/>
  <c r="K113" i="14"/>
  <c r="L113" i="14"/>
  <c r="C114" i="14"/>
  <c r="D114" i="14"/>
  <c r="E114" i="14"/>
  <c r="F114" i="14"/>
  <c r="G114" i="14"/>
  <c r="H114" i="14"/>
  <c r="I114" i="14"/>
  <c r="J114" i="14"/>
  <c r="K114" i="14"/>
  <c r="L114" i="14"/>
  <c r="C115" i="14"/>
  <c r="D115" i="14"/>
  <c r="E115" i="14"/>
  <c r="F115" i="14"/>
  <c r="G115" i="14"/>
  <c r="H115" i="14"/>
  <c r="I115" i="14"/>
  <c r="J115" i="14"/>
  <c r="K115" i="14"/>
  <c r="L115" i="14"/>
  <c r="C116" i="14"/>
  <c r="D116" i="14"/>
  <c r="E116" i="14"/>
  <c r="F116" i="14"/>
  <c r="G116" i="14"/>
  <c r="H116" i="14"/>
  <c r="I116" i="14"/>
  <c r="J116" i="14"/>
  <c r="K116" i="14"/>
  <c r="L116" i="14"/>
  <c r="C117" i="14"/>
  <c r="D117" i="14"/>
  <c r="E117" i="14"/>
  <c r="F117" i="14"/>
  <c r="G117" i="14"/>
  <c r="H117" i="14"/>
  <c r="I117" i="14"/>
  <c r="J117" i="14"/>
  <c r="K117" i="14"/>
  <c r="L117" i="14"/>
  <c r="C118" i="14"/>
  <c r="D118" i="14"/>
  <c r="E118" i="14"/>
  <c r="F118" i="14"/>
  <c r="G118" i="14"/>
  <c r="H118" i="14"/>
  <c r="I118" i="14"/>
  <c r="J118" i="14"/>
  <c r="K118" i="14"/>
  <c r="L118" i="14"/>
  <c r="C119" i="14"/>
  <c r="D119" i="14"/>
  <c r="E119" i="14"/>
  <c r="F119" i="14"/>
  <c r="G119" i="14"/>
  <c r="H119" i="14"/>
  <c r="I119" i="14"/>
  <c r="J119" i="14"/>
  <c r="K119" i="14"/>
  <c r="L119" i="14"/>
  <c r="C120" i="14"/>
  <c r="D120" i="14"/>
  <c r="E120" i="14"/>
  <c r="F120" i="14"/>
  <c r="G120" i="14"/>
  <c r="H120" i="14"/>
  <c r="I120" i="14"/>
  <c r="J120" i="14"/>
  <c r="K120" i="14"/>
  <c r="L120" i="14"/>
  <c r="C121" i="14"/>
  <c r="D121" i="14"/>
  <c r="E121" i="14"/>
  <c r="F121" i="14"/>
  <c r="G121" i="14"/>
  <c r="H121" i="14"/>
  <c r="I121" i="14"/>
  <c r="J121" i="14"/>
  <c r="K121" i="14"/>
  <c r="L121" i="14"/>
  <c r="C122" i="14"/>
  <c r="D122" i="14"/>
  <c r="E122" i="14"/>
  <c r="F122" i="14"/>
  <c r="G122" i="14"/>
  <c r="H122" i="14"/>
  <c r="I122" i="14"/>
  <c r="J122" i="14"/>
  <c r="K122" i="14"/>
  <c r="L122" i="14"/>
  <c r="C123" i="14"/>
  <c r="D123" i="14"/>
  <c r="E123" i="14"/>
  <c r="F123" i="14"/>
  <c r="G123" i="14"/>
  <c r="H123" i="14"/>
  <c r="I123" i="14"/>
  <c r="J123" i="14"/>
  <c r="K123" i="14"/>
  <c r="L123" i="14"/>
  <c r="C124" i="14"/>
  <c r="D124" i="14"/>
  <c r="E124" i="14"/>
  <c r="F124" i="14"/>
  <c r="G124" i="14"/>
  <c r="H124" i="14"/>
  <c r="I124" i="14"/>
  <c r="J124" i="14"/>
  <c r="K124" i="14"/>
  <c r="L124" i="14"/>
  <c r="C125" i="14"/>
  <c r="D125" i="14"/>
  <c r="E125" i="14"/>
  <c r="F125" i="14"/>
  <c r="G125" i="14"/>
  <c r="H125" i="14"/>
  <c r="I125" i="14"/>
  <c r="J125" i="14"/>
  <c r="K125" i="14"/>
  <c r="L125" i="14"/>
  <c r="C126" i="14"/>
  <c r="D126" i="14"/>
  <c r="E126" i="14"/>
  <c r="F126" i="14"/>
  <c r="G126" i="14"/>
  <c r="H126" i="14"/>
  <c r="I126" i="14"/>
  <c r="J126" i="14"/>
  <c r="K126" i="14"/>
  <c r="L126" i="14"/>
  <c r="C127" i="14"/>
  <c r="D127" i="14"/>
  <c r="E127" i="14"/>
  <c r="F127" i="14"/>
  <c r="G127" i="14"/>
  <c r="H127" i="14"/>
  <c r="I127" i="14"/>
  <c r="J127" i="14"/>
  <c r="K127" i="14"/>
  <c r="L127" i="14"/>
  <c r="C128" i="14"/>
  <c r="D128" i="14"/>
  <c r="E128" i="14"/>
  <c r="F128" i="14"/>
  <c r="G128" i="14"/>
  <c r="H128" i="14"/>
  <c r="I128" i="14"/>
  <c r="J128" i="14"/>
  <c r="K128" i="14"/>
  <c r="L128" i="14"/>
  <c r="C129" i="14"/>
  <c r="D129" i="14"/>
  <c r="E129" i="14"/>
  <c r="F129" i="14"/>
  <c r="G129" i="14"/>
  <c r="H129" i="14"/>
  <c r="I129" i="14"/>
  <c r="J129" i="14"/>
  <c r="K129" i="14"/>
  <c r="L129" i="14"/>
  <c r="C130" i="14"/>
  <c r="D130" i="14"/>
  <c r="E130" i="14"/>
  <c r="F130" i="14"/>
  <c r="G130" i="14"/>
  <c r="H130" i="14"/>
  <c r="I130" i="14"/>
  <c r="J130" i="14"/>
  <c r="K130" i="14"/>
  <c r="L130" i="14"/>
  <c r="C131" i="14"/>
  <c r="D131" i="14"/>
  <c r="E131" i="14"/>
  <c r="F131" i="14"/>
  <c r="G131" i="14"/>
  <c r="H131" i="14"/>
  <c r="I131" i="14"/>
  <c r="J131" i="14"/>
  <c r="K131" i="14"/>
  <c r="L131" i="14"/>
  <c r="C132" i="14"/>
  <c r="D132" i="14"/>
  <c r="E132" i="14"/>
  <c r="F132" i="14"/>
  <c r="G132" i="14"/>
  <c r="H132" i="14"/>
  <c r="I132" i="14"/>
  <c r="J132" i="14"/>
  <c r="K132" i="14"/>
  <c r="L132" i="14"/>
  <c r="C133" i="14"/>
  <c r="D133" i="14"/>
  <c r="E133" i="14"/>
  <c r="F133" i="14"/>
  <c r="G133" i="14"/>
  <c r="H133" i="14"/>
  <c r="I133" i="14"/>
  <c r="J133" i="14"/>
  <c r="K133" i="14"/>
  <c r="L133" i="14"/>
  <c r="C134" i="14"/>
  <c r="D134" i="14"/>
  <c r="E134" i="14"/>
  <c r="F134" i="14"/>
  <c r="G134" i="14"/>
  <c r="H134" i="14"/>
  <c r="I134" i="14"/>
  <c r="J134" i="14"/>
  <c r="K134" i="14"/>
  <c r="L134" i="14"/>
  <c r="C135" i="14"/>
  <c r="D135" i="14"/>
  <c r="E135" i="14"/>
  <c r="F135" i="14"/>
  <c r="G135" i="14"/>
  <c r="H135" i="14"/>
  <c r="I135" i="14"/>
  <c r="J135" i="14"/>
  <c r="K135" i="14"/>
  <c r="L135" i="14"/>
  <c r="C136" i="14"/>
  <c r="D136" i="14"/>
  <c r="E136" i="14"/>
  <c r="F136" i="14"/>
  <c r="G136" i="14"/>
  <c r="H136" i="14"/>
  <c r="I136" i="14"/>
  <c r="J136" i="14"/>
  <c r="K136" i="14"/>
  <c r="L136" i="14"/>
  <c r="C137" i="14"/>
  <c r="D137" i="14"/>
  <c r="E137" i="14"/>
  <c r="F137" i="14"/>
  <c r="G137" i="14"/>
  <c r="H137" i="14"/>
  <c r="I137" i="14"/>
  <c r="J137" i="14"/>
  <c r="K137" i="14"/>
  <c r="L137" i="14"/>
  <c r="C138" i="14"/>
  <c r="D138" i="14"/>
  <c r="E138" i="14"/>
  <c r="F138" i="14"/>
  <c r="G138" i="14"/>
  <c r="H138" i="14"/>
  <c r="I138" i="14"/>
  <c r="J138" i="14"/>
  <c r="K138" i="14"/>
  <c r="L138" i="14"/>
  <c r="C139" i="14"/>
  <c r="D139" i="14"/>
  <c r="E139" i="14"/>
  <c r="F139" i="14"/>
  <c r="G139" i="14"/>
  <c r="H139" i="14"/>
  <c r="I139" i="14"/>
  <c r="J139" i="14"/>
  <c r="K139" i="14"/>
  <c r="L139" i="14"/>
  <c r="C140" i="14"/>
  <c r="D140" i="14"/>
  <c r="E140" i="14"/>
  <c r="F140" i="14"/>
  <c r="G140" i="14"/>
  <c r="H140" i="14"/>
  <c r="I140" i="14"/>
  <c r="J140" i="14"/>
  <c r="K140" i="14"/>
  <c r="L140" i="14"/>
  <c r="C141" i="14"/>
  <c r="D141" i="14"/>
  <c r="E141" i="14"/>
  <c r="F141" i="14"/>
  <c r="G141" i="14"/>
  <c r="H141" i="14"/>
  <c r="I141" i="14"/>
  <c r="J141" i="14"/>
  <c r="K141" i="14"/>
  <c r="L141" i="14"/>
  <c r="C142" i="14"/>
  <c r="D142" i="14"/>
  <c r="E142" i="14"/>
  <c r="F142" i="14"/>
  <c r="G142" i="14"/>
  <c r="H142" i="14"/>
  <c r="I142" i="14"/>
  <c r="J142" i="14"/>
  <c r="K142" i="14"/>
  <c r="L142" i="14"/>
  <c r="C143" i="14"/>
  <c r="D143" i="14"/>
  <c r="E143" i="14"/>
  <c r="F143" i="14"/>
  <c r="G143" i="14"/>
  <c r="H143" i="14"/>
  <c r="I143" i="14"/>
  <c r="J143" i="14"/>
  <c r="K143" i="14"/>
  <c r="L143" i="14"/>
  <c r="C144" i="14"/>
  <c r="D144" i="14"/>
  <c r="E144" i="14"/>
  <c r="F144" i="14"/>
  <c r="G144" i="14"/>
  <c r="H144" i="14"/>
  <c r="I144" i="14"/>
  <c r="J144" i="14"/>
  <c r="K144" i="14"/>
  <c r="L144" i="14"/>
  <c r="C145" i="14"/>
  <c r="D145" i="14"/>
  <c r="E145" i="14"/>
  <c r="F145" i="14"/>
  <c r="G145" i="14"/>
  <c r="H145" i="14"/>
  <c r="I145" i="14"/>
  <c r="J145" i="14"/>
  <c r="K145" i="14"/>
  <c r="L145" i="14"/>
  <c r="C146" i="14"/>
  <c r="D146" i="14"/>
  <c r="E146" i="14"/>
  <c r="F146" i="14"/>
  <c r="G146" i="14"/>
  <c r="H146" i="14"/>
  <c r="I146" i="14"/>
  <c r="J146" i="14"/>
  <c r="K146" i="14"/>
  <c r="L146" i="14"/>
  <c r="C147" i="14"/>
  <c r="D147" i="14"/>
  <c r="E147" i="14"/>
  <c r="F147" i="14"/>
  <c r="G147" i="14"/>
  <c r="H147" i="14"/>
  <c r="I147" i="14"/>
  <c r="J147" i="14"/>
  <c r="K147" i="14"/>
  <c r="L147" i="14"/>
  <c r="C148" i="14"/>
  <c r="D148" i="14"/>
  <c r="E148" i="14"/>
  <c r="F148" i="14"/>
  <c r="G148" i="14"/>
  <c r="H148" i="14"/>
  <c r="I148" i="14"/>
  <c r="J148" i="14"/>
  <c r="K148" i="14"/>
  <c r="L148" i="14"/>
  <c r="C149" i="14"/>
  <c r="D149" i="14"/>
  <c r="E149" i="14"/>
  <c r="F149" i="14"/>
  <c r="G149" i="14"/>
  <c r="H149" i="14"/>
  <c r="I149" i="14"/>
  <c r="J149" i="14"/>
  <c r="K149" i="14"/>
  <c r="L149" i="14"/>
  <c r="C150" i="14"/>
  <c r="D150" i="14"/>
  <c r="E150" i="14"/>
  <c r="F150" i="14"/>
  <c r="G150" i="14"/>
  <c r="H150" i="14"/>
  <c r="I150" i="14"/>
  <c r="J150" i="14"/>
  <c r="K150" i="14"/>
  <c r="L150" i="14"/>
  <c r="C151" i="14"/>
  <c r="D151" i="14"/>
  <c r="E151" i="14"/>
  <c r="F151" i="14"/>
  <c r="G151" i="14"/>
  <c r="H151" i="14"/>
  <c r="I151" i="14"/>
  <c r="J151" i="14"/>
  <c r="K151" i="14"/>
  <c r="L151" i="14"/>
  <c r="C152" i="14"/>
  <c r="D152" i="14"/>
  <c r="E152" i="14"/>
  <c r="F152" i="14"/>
  <c r="G152" i="14"/>
  <c r="H152" i="14"/>
  <c r="I152" i="14"/>
  <c r="J152" i="14"/>
  <c r="K152" i="14"/>
  <c r="L152" i="14"/>
  <c r="C153" i="14"/>
  <c r="D153" i="14"/>
  <c r="E153" i="14"/>
  <c r="F153" i="14"/>
  <c r="G153" i="14"/>
  <c r="H153" i="14"/>
  <c r="I153" i="14"/>
  <c r="J153" i="14"/>
  <c r="K153" i="14"/>
  <c r="L153" i="14"/>
  <c r="C154" i="14"/>
  <c r="D154" i="14"/>
  <c r="E154" i="14"/>
  <c r="F154" i="14"/>
  <c r="G154" i="14"/>
  <c r="H154" i="14"/>
  <c r="I154" i="14"/>
  <c r="J154" i="14"/>
  <c r="K154" i="14"/>
  <c r="L154" i="14"/>
  <c r="C155" i="14"/>
  <c r="D155" i="14"/>
  <c r="E155" i="14"/>
  <c r="F155" i="14"/>
  <c r="G155" i="14"/>
  <c r="H155" i="14"/>
  <c r="I155" i="14"/>
  <c r="J155" i="14"/>
  <c r="K155" i="14"/>
  <c r="L155" i="14"/>
  <c r="C156" i="14"/>
  <c r="D156" i="14"/>
  <c r="E156" i="14"/>
  <c r="F156" i="14"/>
  <c r="G156" i="14"/>
  <c r="H156" i="14"/>
  <c r="I156" i="14"/>
  <c r="J156" i="14"/>
  <c r="K156" i="14"/>
  <c r="L156" i="14"/>
  <c r="C157" i="14"/>
  <c r="D157" i="14"/>
  <c r="E157" i="14"/>
  <c r="F157" i="14"/>
  <c r="G157" i="14"/>
  <c r="H157" i="14"/>
  <c r="I157" i="14"/>
  <c r="J157" i="14"/>
  <c r="K157" i="14"/>
  <c r="L157" i="14"/>
  <c r="C158" i="14"/>
  <c r="D158" i="14"/>
  <c r="E158" i="14"/>
  <c r="F158" i="14"/>
  <c r="G158" i="14"/>
  <c r="H158" i="14"/>
  <c r="I158" i="14"/>
  <c r="J158" i="14"/>
  <c r="K158" i="14"/>
  <c r="L158" i="14"/>
  <c r="C159" i="14"/>
  <c r="D159" i="14"/>
  <c r="E159" i="14"/>
  <c r="F159" i="14"/>
  <c r="G159" i="14"/>
  <c r="H159" i="14"/>
  <c r="I159" i="14"/>
  <c r="J159" i="14"/>
  <c r="K159" i="14"/>
  <c r="L159" i="14"/>
  <c r="C160" i="14"/>
  <c r="D160" i="14"/>
  <c r="E160" i="14"/>
  <c r="F160" i="14"/>
  <c r="G160" i="14"/>
  <c r="H160" i="14"/>
  <c r="I160" i="14"/>
  <c r="J160" i="14"/>
  <c r="K160" i="14"/>
  <c r="L160" i="14"/>
  <c r="C161" i="14"/>
  <c r="D161" i="14"/>
  <c r="E161" i="14"/>
  <c r="F161" i="14"/>
  <c r="G161" i="14"/>
  <c r="H161" i="14"/>
  <c r="I161" i="14"/>
  <c r="J161" i="14"/>
  <c r="K161" i="14"/>
  <c r="L161" i="14"/>
  <c r="C162" i="14"/>
  <c r="D162" i="14"/>
  <c r="E162" i="14"/>
  <c r="F162" i="14"/>
  <c r="G162" i="14"/>
  <c r="H162" i="14"/>
  <c r="I162" i="14"/>
  <c r="J162" i="14"/>
  <c r="K162" i="14"/>
  <c r="L162" i="14"/>
  <c r="C163" i="14"/>
  <c r="D163" i="14"/>
  <c r="E163" i="14"/>
  <c r="F163" i="14"/>
  <c r="G163" i="14"/>
  <c r="H163" i="14"/>
  <c r="I163" i="14"/>
  <c r="J163" i="14"/>
  <c r="K163" i="14"/>
  <c r="L163" i="14"/>
  <c r="C164" i="14"/>
  <c r="D164" i="14"/>
  <c r="E164" i="14"/>
  <c r="F164" i="14"/>
  <c r="G164" i="14"/>
  <c r="H164" i="14"/>
  <c r="I164" i="14"/>
  <c r="J164" i="14"/>
  <c r="K164" i="14"/>
  <c r="L164" i="14"/>
  <c r="C165" i="14"/>
  <c r="D165" i="14"/>
  <c r="E165" i="14"/>
  <c r="F165" i="14"/>
  <c r="G165" i="14"/>
  <c r="H165" i="14"/>
  <c r="I165" i="14"/>
  <c r="J165" i="14"/>
  <c r="K165" i="14"/>
  <c r="L165" i="14"/>
  <c r="C166" i="14"/>
  <c r="D166" i="14"/>
  <c r="E166" i="14"/>
  <c r="F166" i="14"/>
  <c r="G166" i="14"/>
  <c r="H166" i="14"/>
  <c r="I166" i="14"/>
  <c r="J166" i="14"/>
  <c r="K166" i="14"/>
  <c r="L166" i="14"/>
  <c r="C167" i="14"/>
  <c r="D167" i="14"/>
  <c r="E167" i="14"/>
  <c r="F167" i="14"/>
  <c r="G167" i="14"/>
  <c r="H167" i="14"/>
  <c r="I167" i="14"/>
  <c r="J167" i="14"/>
  <c r="K167" i="14"/>
  <c r="L167" i="14"/>
  <c r="C168" i="14"/>
  <c r="D168" i="14"/>
  <c r="E168" i="14"/>
  <c r="F168" i="14"/>
  <c r="G168" i="14"/>
  <c r="H168" i="14"/>
  <c r="I168" i="14"/>
  <c r="J168" i="14"/>
  <c r="K168" i="14"/>
  <c r="L168" i="14"/>
  <c r="C169" i="14"/>
  <c r="D169" i="14"/>
  <c r="E169" i="14"/>
  <c r="F169" i="14"/>
  <c r="G169" i="14"/>
  <c r="H169" i="14"/>
  <c r="I169" i="14"/>
  <c r="J169" i="14"/>
  <c r="K169" i="14"/>
  <c r="L169" i="14"/>
  <c r="C170" i="14"/>
  <c r="D170" i="14"/>
  <c r="E170" i="14"/>
  <c r="F170" i="14"/>
  <c r="G170" i="14"/>
  <c r="H170" i="14"/>
  <c r="I170" i="14"/>
  <c r="J170" i="14"/>
  <c r="K170" i="14"/>
  <c r="L170" i="14"/>
  <c r="C171" i="14"/>
  <c r="D171" i="14"/>
  <c r="E171" i="14"/>
  <c r="F171" i="14"/>
  <c r="G171" i="14"/>
  <c r="H171" i="14"/>
  <c r="I171" i="14"/>
  <c r="J171" i="14"/>
  <c r="K171" i="14"/>
  <c r="L171" i="14"/>
  <c r="C172" i="14"/>
  <c r="D172" i="14"/>
  <c r="E172" i="14"/>
  <c r="F172" i="14"/>
  <c r="G172" i="14"/>
  <c r="H172" i="14"/>
  <c r="I172" i="14"/>
  <c r="J172" i="14"/>
  <c r="K172" i="14"/>
  <c r="L172" i="14"/>
  <c r="C173" i="14"/>
  <c r="D173" i="14"/>
  <c r="E173" i="14"/>
  <c r="F173" i="14"/>
  <c r="G173" i="14"/>
  <c r="H173" i="14"/>
  <c r="I173" i="14"/>
  <c r="J173" i="14"/>
  <c r="K173" i="14"/>
  <c r="L173" i="14"/>
  <c r="C174" i="14"/>
  <c r="D174" i="14"/>
  <c r="E174" i="14"/>
  <c r="F174" i="14"/>
  <c r="G174" i="14"/>
  <c r="H174" i="14"/>
  <c r="I174" i="14"/>
  <c r="J174" i="14"/>
  <c r="K174" i="14"/>
  <c r="L174" i="14"/>
  <c r="C175" i="14"/>
  <c r="D175" i="14"/>
  <c r="E175" i="14"/>
  <c r="F175" i="14"/>
  <c r="G175" i="14"/>
  <c r="H175" i="14"/>
  <c r="I175" i="14"/>
  <c r="J175" i="14"/>
  <c r="K175" i="14"/>
  <c r="L175" i="14"/>
  <c r="C176" i="14"/>
  <c r="D176" i="14"/>
  <c r="E176" i="14"/>
  <c r="F176" i="14"/>
  <c r="G176" i="14"/>
  <c r="H176" i="14"/>
  <c r="I176" i="14"/>
  <c r="J176" i="14"/>
  <c r="K176" i="14"/>
  <c r="L176" i="14"/>
  <c r="C177" i="14"/>
  <c r="D177" i="14"/>
  <c r="E177" i="14"/>
  <c r="F177" i="14"/>
  <c r="G177" i="14"/>
  <c r="H177" i="14"/>
  <c r="I177" i="14"/>
  <c r="J177" i="14"/>
  <c r="K177" i="14"/>
  <c r="L177" i="14"/>
  <c r="C178" i="14"/>
  <c r="D178" i="14"/>
  <c r="E178" i="14"/>
  <c r="F178" i="14"/>
  <c r="G178" i="14"/>
  <c r="H178" i="14"/>
  <c r="I178" i="14"/>
  <c r="J178" i="14"/>
  <c r="K178" i="14"/>
  <c r="L178" i="14"/>
  <c r="C179" i="14"/>
  <c r="D179" i="14"/>
  <c r="E179" i="14"/>
  <c r="F179" i="14"/>
  <c r="G179" i="14"/>
  <c r="H179" i="14"/>
  <c r="I179" i="14"/>
  <c r="J179" i="14"/>
  <c r="K179" i="14"/>
  <c r="L179" i="14"/>
  <c r="C180" i="14"/>
  <c r="D180" i="14"/>
  <c r="E180" i="14"/>
  <c r="F180" i="14"/>
  <c r="G180" i="14"/>
  <c r="H180" i="14"/>
  <c r="I180" i="14"/>
  <c r="J180" i="14"/>
  <c r="K180" i="14"/>
  <c r="L180" i="14"/>
  <c r="C181" i="14"/>
  <c r="D181" i="14"/>
  <c r="E181" i="14"/>
  <c r="F181" i="14"/>
  <c r="G181" i="14"/>
  <c r="H181" i="14"/>
  <c r="I181" i="14"/>
  <c r="J181" i="14"/>
  <c r="K181" i="14"/>
  <c r="L181" i="14"/>
  <c r="C182" i="14"/>
  <c r="D182" i="14"/>
  <c r="E182" i="14"/>
  <c r="F182" i="14"/>
  <c r="G182" i="14"/>
  <c r="H182" i="14"/>
  <c r="I182" i="14"/>
  <c r="J182" i="14"/>
  <c r="K182" i="14"/>
  <c r="L182" i="14"/>
  <c r="C183" i="14"/>
  <c r="D183" i="14"/>
  <c r="E183" i="14"/>
  <c r="F183" i="14"/>
  <c r="G183" i="14"/>
  <c r="H183" i="14"/>
  <c r="I183" i="14"/>
  <c r="J183" i="14"/>
  <c r="K183" i="14"/>
  <c r="L183" i="14"/>
  <c r="C184" i="14"/>
  <c r="D184" i="14"/>
  <c r="E184" i="14"/>
  <c r="F184" i="14"/>
  <c r="G184" i="14"/>
  <c r="H184" i="14"/>
  <c r="I184" i="14"/>
  <c r="J184" i="14"/>
  <c r="K184" i="14"/>
  <c r="L184" i="14"/>
  <c r="C185" i="14"/>
  <c r="D185" i="14"/>
  <c r="E185" i="14"/>
  <c r="F185" i="14"/>
  <c r="G185" i="14"/>
  <c r="H185" i="14"/>
  <c r="I185" i="14"/>
  <c r="J185" i="14"/>
  <c r="K185" i="14"/>
  <c r="L185" i="14"/>
  <c r="C186" i="14"/>
  <c r="D186" i="14"/>
  <c r="E186" i="14"/>
  <c r="F186" i="14"/>
  <c r="G186" i="14"/>
  <c r="H186" i="14"/>
  <c r="I186" i="14"/>
  <c r="J186" i="14"/>
  <c r="K186" i="14"/>
  <c r="L186" i="14"/>
  <c r="C187" i="14"/>
  <c r="D187" i="14"/>
  <c r="E187" i="14"/>
  <c r="F187" i="14"/>
  <c r="G187" i="14"/>
  <c r="H187" i="14"/>
  <c r="I187" i="14"/>
  <c r="J187" i="14"/>
  <c r="K187" i="14"/>
  <c r="L187" i="14"/>
  <c r="C188" i="14"/>
  <c r="D188" i="14"/>
  <c r="E188" i="14"/>
  <c r="F188" i="14"/>
  <c r="G188" i="14"/>
  <c r="H188" i="14"/>
  <c r="I188" i="14"/>
  <c r="J188" i="14"/>
  <c r="K188" i="14"/>
  <c r="L188" i="14"/>
  <c r="C189" i="14"/>
  <c r="D189" i="14"/>
  <c r="E189" i="14"/>
  <c r="F189" i="14"/>
  <c r="G189" i="14"/>
  <c r="H189" i="14"/>
  <c r="I189" i="14"/>
  <c r="J189" i="14"/>
  <c r="K189" i="14"/>
  <c r="L189" i="14"/>
  <c r="C190" i="14"/>
  <c r="D190" i="14"/>
  <c r="E190" i="14"/>
  <c r="F190" i="14"/>
  <c r="G190" i="14"/>
  <c r="H190" i="14"/>
  <c r="I190" i="14"/>
  <c r="J190" i="14"/>
  <c r="K190" i="14"/>
  <c r="L190" i="14"/>
  <c r="C191" i="14"/>
  <c r="D191" i="14"/>
  <c r="E191" i="14"/>
  <c r="F191" i="14"/>
  <c r="G191" i="14"/>
  <c r="H191" i="14"/>
  <c r="I191" i="14"/>
  <c r="J191" i="14"/>
  <c r="K191" i="14"/>
  <c r="L191" i="14"/>
  <c r="C192" i="14"/>
  <c r="D192" i="14"/>
  <c r="E192" i="14"/>
  <c r="F192" i="14"/>
  <c r="G192" i="14"/>
  <c r="H192" i="14"/>
  <c r="I192" i="14"/>
  <c r="J192" i="14"/>
  <c r="K192" i="14"/>
  <c r="L192" i="14"/>
  <c r="C193" i="14"/>
  <c r="D193" i="14"/>
  <c r="E193" i="14"/>
  <c r="F193" i="14"/>
  <c r="G193" i="14"/>
  <c r="H193" i="14"/>
  <c r="I193" i="14"/>
  <c r="J193" i="14"/>
  <c r="K193" i="14"/>
  <c r="L193" i="14"/>
  <c r="C194" i="14"/>
  <c r="D194" i="14"/>
  <c r="E194" i="14"/>
  <c r="F194" i="14"/>
  <c r="G194" i="14"/>
  <c r="H194" i="14"/>
  <c r="I194" i="14"/>
  <c r="J194" i="14"/>
  <c r="K194" i="14"/>
  <c r="L194" i="14"/>
  <c r="C195" i="14"/>
  <c r="D195" i="14"/>
  <c r="E195" i="14"/>
  <c r="F195" i="14"/>
  <c r="G195" i="14"/>
  <c r="H195" i="14"/>
  <c r="I195" i="14"/>
  <c r="J195" i="14"/>
  <c r="K195" i="14"/>
  <c r="L195" i="14"/>
  <c r="C196" i="14"/>
  <c r="D196" i="14"/>
  <c r="E196" i="14"/>
  <c r="F196" i="14"/>
  <c r="G196" i="14"/>
  <c r="H196" i="14"/>
  <c r="I196" i="14"/>
  <c r="J196" i="14"/>
  <c r="K196" i="14"/>
  <c r="L196" i="14"/>
  <c r="C197" i="14"/>
  <c r="D197" i="14"/>
  <c r="E197" i="14"/>
  <c r="F197" i="14"/>
  <c r="G197" i="14"/>
  <c r="H197" i="14"/>
  <c r="I197" i="14"/>
  <c r="J197" i="14"/>
  <c r="K197" i="14"/>
  <c r="L197" i="14"/>
  <c r="C198" i="14"/>
  <c r="D198" i="14"/>
  <c r="E198" i="14"/>
  <c r="F198" i="14"/>
  <c r="G198" i="14"/>
  <c r="H198" i="14"/>
  <c r="I198" i="14"/>
  <c r="J198" i="14"/>
  <c r="K198" i="14"/>
  <c r="L198" i="14"/>
  <c r="C199" i="14"/>
  <c r="D199" i="14"/>
  <c r="E199" i="14"/>
  <c r="F199" i="14"/>
  <c r="G199" i="14"/>
  <c r="H199" i="14"/>
  <c r="I199" i="14"/>
  <c r="J199" i="14"/>
  <c r="K199" i="14"/>
  <c r="L199" i="14"/>
  <c r="C200" i="14"/>
  <c r="D200" i="14"/>
  <c r="E200" i="14"/>
  <c r="F200" i="14"/>
  <c r="G200" i="14"/>
  <c r="H200" i="14"/>
  <c r="I200" i="14"/>
  <c r="J200" i="14"/>
  <c r="K200" i="14"/>
  <c r="L200" i="14"/>
  <c r="C201" i="14"/>
  <c r="D201" i="14"/>
  <c r="E201" i="14"/>
  <c r="F201" i="14"/>
  <c r="G201" i="14"/>
  <c r="H201" i="14"/>
  <c r="I201" i="14"/>
  <c r="J201" i="14"/>
  <c r="K201" i="14"/>
  <c r="L201" i="14"/>
  <c r="C202" i="14"/>
  <c r="D202" i="14"/>
  <c r="E202" i="14"/>
  <c r="F202" i="14"/>
  <c r="G202" i="14"/>
  <c r="H202" i="14"/>
  <c r="I202" i="14"/>
  <c r="J202" i="14"/>
  <c r="K202" i="14"/>
  <c r="L202" i="14"/>
  <c r="C203" i="14"/>
  <c r="D203" i="14"/>
  <c r="E203" i="14"/>
  <c r="F203" i="14"/>
  <c r="G203" i="14"/>
  <c r="H203" i="14"/>
  <c r="I203" i="14"/>
  <c r="J203" i="14"/>
  <c r="K203" i="14"/>
  <c r="L203" i="14"/>
  <c r="C204" i="14"/>
  <c r="D204" i="14"/>
  <c r="E204" i="14"/>
  <c r="F204" i="14"/>
  <c r="G204" i="14"/>
  <c r="H204" i="14"/>
  <c r="I204" i="14"/>
  <c r="J204" i="14"/>
  <c r="K204" i="14"/>
  <c r="L204" i="14"/>
  <c r="C205" i="14"/>
  <c r="D205" i="14"/>
  <c r="E205" i="14"/>
  <c r="F205" i="14"/>
  <c r="G205" i="14"/>
  <c r="H205" i="14"/>
  <c r="I205" i="14"/>
  <c r="J205" i="14"/>
  <c r="K205" i="14"/>
  <c r="L205" i="14"/>
  <c r="C206" i="14"/>
  <c r="D206" i="14"/>
  <c r="E206" i="14"/>
  <c r="F206" i="14"/>
  <c r="G206" i="14"/>
  <c r="H206" i="14"/>
  <c r="I206" i="14"/>
  <c r="J206" i="14"/>
  <c r="K206" i="14"/>
  <c r="L206" i="14"/>
  <c r="C207" i="14"/>
  <c r="D207" i="14"/>
  <c r="E207" i="14"/>
  <c r="F207" i="14"/>
  <c r="G207" i="14"/>
  <c r="H207" i="14"/>
  <c r="I207" i="14"/>
  <c r="J207" i="14"/>
  <c r="K207" i="14"/>
  <c r="L207" i="14"/>
  <c r="C208" i="14"/>
  <c r="D208" i="14"/>
  <c r="E208" i="14"/>
  <c r="F208" i="14"/>
  <c r="G208" i="14"/>
  <c r="H208" i="14"/>
  <c r="I208" i="14"/>
  <c r="J208" i="14"/>
  <c r="K208" i="14"/>
  <c r="L208" i="14"/>
  <c r="C209" i="14"/>
  <c r="D209" i="14"/>
  <c r="E209" i="14"/>
  <c r="F209" i="14"/>
  <c r="G209" i="14"/>
  <c r="H209" i="14"/>
  <c r="I209" i="14"/>
  <c r="J209" i="14"/>
  <c r="K209" i="14"/>
  <c r="L209" i="14"/>
  <c r="C210" i="14"/>
  <c r="D210" i="14"/>
  <c r="E210" i="14"/>
  <c r="F210" i="14"/>
  <c r="G210" i="14"/>
  <c r="H210" i="14"/>
  <c r="I210" i="14"/>
  <c r="J210" i="14"/>
  <c r="K210" i="14"/>
  <c r="L210" i="14"/>
  <c r="C211" i="14"/>
  <c r="D211" i="14"/>
  <c r="E211" i="14"/>
  <c r="F211" i="14"/>
  <c r="G211" i="14"/>
  <c r="H211" i="14"/>
  <c r="I211" i="14"/>
  <c r="J211" i="14"/>
  <c r="K211" i="14"/>
  <c r="L211" i="14"/>
  <c r="C212" i="14"/>
  <c r="D212" i="14"/>
  <c r="E212" i="14"/>
  <c r="F212" i="14"/>
  <c r="G212" i="14"/>
  <c r="H212" i="14"/>
  <c r="I212" i="14"/>
  <c r="J212" i="14"/>
  <c r="K212" i="14"/>
  <c r="L212" i="14"/>
  <c r="C213" i="14"/>
  <c r="D213" i="14"/>
  <c r="E213" i="14"/>
  <c r="F213" i="14"/>
  <c r="G213" i="14"/>
  <c r="H213" i="14"/>
  <c r="I213" i="14"/>
  <c r="J213" i="14"/>
  <c r="K213" i="14"/>
  <c r="L213" i="14"/>
  <c r="C214" i="14"/>
  <c r="D214" i="14"/>
  <c r="E214" i="14"/>
  <c r="F214" i="14"/>
  <c r="G214" i="14"/>
  <c r="H214" i="14"/>
  <c r="I214" i="14"/>
  <c r="J214" i="14"/>
  <c r="K214" i="14"/>
  <c r="L214" i="14"/>
  <c r="C215" i="14"/>
  <c r="D215" i="14"/>
  <c r="E215" i="14"/>
  <c r="F215" i="14"/>
  <c r="G215" i="14"/>
  <c r="H215" i="14"/>
  <c r="I215" i="14"/>
  <c r="J215" i="14"/>
  <c r="K215" i="14"/>
  <c r="L215" i="14"/>
  <c r="C216" i="14"/>
  <c r="D216" i="14"/>
  <c r="E216" i="14"/>
  <c r="F216" i="14"/>
  <c r="G216" i="14"/>
  <c r="H216" i="14"/>
  <c r="I216" i="14"/>
  <c r="J216" i="14"/>
  <c r="K216" i="14"/>
  <c r="L216" i="14"/>
  <c r="C217" i="14"/>
  <c r="D217" i="14"/>
  <c r="E217" i="14"/>
  <c r="F217" i="14"/>
  <c r="G217" i="14"/>
  <c r="H217" i="14"/>
  <c r="I217" i="14"/>
  <c r="J217" i="14"/>
  <c r="K217" i="14"/>
  <c r="L217" i="14"/>
  <c r="C218" i="14"/>
  <c r="D218" i="14"/>
  <c r="E218" i="14"/>
  <c r="F218" i="14"/>
  <c r="G218" i="14"/>
  <c r="H218" i="14"/>
  <c r="I218" i="14"/>
  <c r="J218" i="14"/>
  <c r="K218" i="14"/>
  <c r="L218" i="14"/>
  <c r="C219" i="14"/>
  <c r="D219" i="14"/>
  <c r="E219" i="14"/>
  <c r="F219" i="14"/>
  <c r="G219" i="14"/>
  <c r="H219" i="14"/>
  <c r="I219" i="14"/>
  <c r="J219" i="14"/>
  <c r="K219" i="14"/>
  <c r="L219" i="14"/>
  <c r="C220" i="14"/>
  <c r="D220" i="14"/>
  <c r="E220" i="14"/>
  <c r="F220" i="14"/>
  <c r="G220" i="14"/>
  <c r="H220" i="14"/>
  <c r="I220" i="14"/>
  <c r="J220" i="14"/>
  <c r="K220" i="14"/>
  <c r="L220" i="14"/>
  <c r="C221" i="14"/>
  <c r="D221" i="14"/>
  <c r="E221" i="14"/>
  <c r="F221" i="14"/>
  <c r="G221" i="14"/>
  <c r="H221" i="14"/>
  <c r="I221" i="14"/>
  <c r="J221" i="14"/>
  <c r="K221" i="14"/>
  <c r="L221" i="14"/>
  <c r="C222" i="14"/>
  <c r="D222" i="14"/>
  <c r="E222" i="14"/>
  <c r="F222" i="14"/>
  <c r="G222" i="14"/>
  <c r="H222" i="14"/>
  <c r="I222" i="14"/>
  <c r="J222" i="14"/>
  <c r="K222" i="14"/>
  <c r="L222" i="14"/>
  <c r="C223" i="14"/>
  <c r="D223" i="14"/>
  <c r="E223" i="14"/>
  <c r="F223" i="14"/>
  <c r="G223" i="14"/>
  <c r="H223" i="14"/>
  <c r="I223" i="14"/>
  <c r="J223" i="14"/>
  <c r="K223" i="14"/>
  <c r="L223" i="14"/>
  <c r="C224" i="14"/>
  <c r="D224" i="14"/>
  <c r="E224" i="14"/>
  <c r="F224" i="14"/>
  <c r="G224" i="14"/>
  <c r="H224" i="14"/>
  <c r="I224" i="14"/>
  <c r="J224" i="14"/>
  <c r="K224" i="14"/>
  <c r="L224" i="14"/>
  <c r="C225" i="14"/>
  <c r="D225" i="14"/>
  <c r="E225" i="14"/>
  <c r="F225" i="14"/>
  <c r="G225" i="14"/>
  <c r="H225" i="14"/>
  <c r="I225" i="14"/>
  <c r="J225" i="14"/>
  <c r="K225" i="14"/>
  <c r="L225" i="14"/>
  <c r="C226" i="14"/>
  <c r="D226" i="14"/>
  <c r="E226" i="14"/>
  <c r="F226" i="14"/>
  <c r="G226" i="14"/>
  <c r="H226" i="14"/>
  <c r="I226" i="14"/>
  <c r="J226" i="14"/>
  <c r="K226" i="14"/>
  <c r="L226" i="14"/>
  <c r="C227" i="14"/>
  <c r="D227" i="14"/>
  <c r="E227" i="14"/>
  <c r="F227" i="14"/>
  <c r="G227" i="14"/>
  <c r="H227" i="14"/>
  <c r="I227" i="14"/>
  <c r="J227" i="14"/>
  <c r="K227" i="14"/>
  <c r="L227" i="14"/>
  <c r="C228" i="14"/>
  <c r="D228" i="14"/>
  <c r="E228" i="14"/>
  <c r="F228" i="14"/>
  <c r="G228" i="14"/>
  <c r="H228" i="14"/>
  <c r="I228" i="14"/>
  <c r="J228" i="14"/>
  <c r="K228" i="14"/>
  <c r="L228" i="14"/>
  <c r="C229" i="14"/>
  <c r="D229" i="14"/>
  <c r="E229" i="14"/>
  <c r="F229" i="14"/>
  <c r="G229" i="14"/>
  <c r="H229" i="14"/>
  <c r="I229" i="14"/>
  <c r="J229" i="14"/>
  <c r="K229" i="14"/>
  <c r="L229" i="14"/>
  <c r="C230" i="14"/>
  <c r="D230" i="14"/>
  <c r="E230" i="14"/>
  <c r="F230" i="14"/>
  <c r="G230" i="14"/>
  <c r="H230" i="14"/>
  <c r="I230" i="14"/>
  <c r="J230" i="14"/>
  <c r="K230" i="14"/>
  <c r="L230" i="14"/>
  <c r="C231" i="14"/>
  <c r="D231" i="14"/>
  <c r="E231" i="14"/>
  <c r="F231" i="14"/>
  <c r="G231" i="14"/>
  <c r="H231" i="14"/>
  <c r="I231" i="14"/>
  <c r="J231" i="14"/>
  <c r="K231" i="14"/>
  <c r="L231" i="14"/>
  <c r="C232" i="14"/>
  <c r="D232" i="14"/>
  <c r="E232" i="14"/>
  <c r="F232" i="14"/>
  <c r="G232" i="14"/>
  <c r="H232" i="14"/>
  <c r="I232" i="14"/>
  <c r="J232" i="14"/>
  <c r="K232" i="14"/>
  <c r="L232" i="14"/>
  <c r="C233" i="14"/>
  <c r="D233" i="14"/>
  <c r="E233" i="14"/>
  <c r="F233" i="14"/>
  <c r="G233" i="14"/>
  <c r="H233" i="14"/>
  <c r="I233" i="14"/>
  <c r="J233" i="14"/>
  <c r="K233" i="14"/>
  <c r="L233" i="14"/>
  <c r="C234" i="14"/>
  <c r="D234" i="14"/>
  <c r="E234" i="14"/>
  <c r="F234" i="14"/>
  <c r="G234" i="14"/>
  <c r="H234" i="14"/>
  <c r="I234" i="14"/>
  <c r="J234" i="14"/>
  <c r="K234" i="14"/>
  <c r="L234" i="14"/>
  <c r="C235" i="14"/>
  <c r="D235" i="14"/>
  <c r="E235" i="14"/>
  <c r="F235" i="14"/>
  <c r="G235" i="14"/>
  <c r="H235" i="14"/>
  <c r="I235" i="14"/>
  <c r="J235" i="14"/>
  <c r="K235" i="14"/>
  <c r="L235" i="14"/>
  <c r="C236" i="14"/>
  <c r="D236" i="14"/>
  <c r="E236" i="14"/>
  <c r="F236" i="14"/>
  <c r="G236" i="14"/>
  <c r="H236" i="14"/>
  <c r="I236" i="14"/>
  <c r="J236" i="14"/>
  <c r="K236" i="14"/>
  <c r="L236" i="14"/>
  <c r="C237" i="14"/>
  <c r="D237" i="14"/>
  <c r="E237" i="14"/>
  <c r="F237" i="14"/>
  <c r="G237" i="14"/>
  <c r="H237" i="14"/>
  <c r="I237" i="14"/>
  <c r="J237" i="14"/>
  <c r="K237" i="14"/>
  <c r="L237" i="14"/>
  <c r="C238" i="14"/>
  <c r="D238" i="14"/>
  <c r="E238" i="14"/>
  <c r="F238" i="14"/>
  <c r="G238" i="14"/>
  <c r="H238" i="14"/>
  <c r="I238" i="14"/>
  <c r="J238" i="14"/>
  <c r="K238" i="14"/>
  <c r="L238" i="14"/>
  <c r="C239" i="14"/>
  <c r="D239" i="14"/>
  <c r="E239" i="14"/>
  <c r="F239" i="14"/>
  <c r="G239" i="14"/>
  <c r="H239" i="14"/>
  <c r="I239" i="14"/>
  <c r="J239" i="14"/>
  <c r="K239" i="14"/>
  <c r="L239" i="14"/>
  <c r="C240" i="14"/>
  <c r="D240" i="14"/>
  <c r="E240" i="14"/>
  <c r="F240" i="14"/>
  <c r="G240" i="14"/>
  <c r="H240" i="14"/>
  <c r="I240" i="14"/>
  <c r="J240" i="14"/>
  <c r="K240" i="14"/>
  <c r="L240" i="14"/>
  <c r="C241" i="14"/>
  <c r="D241" i="14"/>
  <c r="E241" i="14"/>
  <c r="F241" i="14"/>
  <c r="G241" i="14"/>
  <c r="H241" i="14"/>
  <c r="I241" i="14"/>
  <c r="J241" i="14"/>
  <c r="K241" i="14"/>
  <c r="L241" i="14"/>
  <c r="C242" i="14"/>
  <c r="D242" i="14"/>
  <c r="E242" i="14"/>
  <c r="F242" i="14"/>
  <c r="G242" i="14"/>
  <c r="H242" i="14"/>
  <c r="I242" i="14"/>
  <c r="J242" i="14"/>
  <c r="K242" i="14"/>
  <c r="L242" i="14"/>
  <c r="C243" i="14"/>
  <c r="D243" i="14"/>
  <c r="E243" i="14"/>
  <c r="F243" i="14"/>
  <c r="G243" i="14"/>
  <c r="H243" i="14"/>
  <c r="I243" i="14"/>
  <c r="J243" i="14"/>
  <c r="K243" i="14"/>
  <c r="L243" i="14"/>
  <c r="C244" i="14"/>
  <c r="D244" i="14"/>
  <c r="E244" i="14"/>
  <c r="F244" i="14"/>
  <c r="G244" i="14"/>
  <c r="H244" i="14"/>
  <c r="I244" i="14"/>
  <c r="J244" i="14"/>
  <c r="K244" i="14"/>
  <c r="L244" i="14"/>
  <c r="C245" i="14"/>
  <c r="D245" i="14"/>
  <c r="E245" i="14"/>
  <c r="F245" i="14"/>
  <c r="G245" i="14"/>
  <c r="H245" i="14"/>
  <c r="I245" i="14"/>
  <c r="J245" i="14"/>
  <c r="K245" i="14"/>
  <c r="L245" i="14"/>
  <c r="C246" i="14"/>
  <c r="D246" i="14"/>
  <c r="E246" i="14"/>
  <c r="F246" i="14"/>
  <c r="G246" i="14"/>
  <c r="H246" i="14"/>
  <c r="I246" i="14"/>
  <c r="J246" i="14"/>
  <c r="K246" i="14"/>
  <c r="L246" i="14"/>
  <c r="C247" i="14"/>
  <c r="D247" i="14"/>
  <c r="E247" i="14"/>
  <c r="F247" i="14"/>
  <c r="G247" i="14"/>
  <c r="H247" i="14"/>
  <c r="I247" i="14"/>
  <c r="J247" i="14"/>
  <c r="K247" i="14"/>
  <c r="L247" i="14"/>
  <c r="C248" i="14"/>
  <c r="D248" i="14"/>
  <c r="E248" i="14"/>
  <c r="F248" i="14"/>
  <c r="G248" i="14"/>
  <c r="H248" i="14"/>
  <c r="I248" i="14"/>
  <c r="J248" i="14"/>
  <c r="K248" i="14"/>
  <c r="L248" i="14"/>
  <c r="C249" i="14"/>
  <c r="D249" i="14"/>
  <c r="E249" i="14"/>
  <c r="F249" i="14"/>
  <c r="G249" i="14"/>
  <c r="H249" i="14"/>
  <c r="I249" i="14"/>
  <c r="J249" i="14"/>
  <c r="K249" i="14"/>
  <c r="L249" i="14"/>
  <c r="C250" i="14"/>
  <c r="D250" i="14"/>
  <c r="E250" i="14"/>
  <c r="F250" i="14"/>
  <c r="G250" i="14"/>
  <c r="H250" i="14"/>
  <c r="I250" i="14"/>
  <c r="J250" i="14"/>
  <c r="K250" i="14"/>
  <c r="L250" i="14"/>
  <c r="C251" i="14"/>
  <c r="D251" i="14"/>
  <c r="E251" i="14"/>
  <c r="F251" i="14"/>
  <c r="G251" i="14"/>
  <c r="H251" i="14"/>
  <c r="I251" i="14"/>
  <c r="J251" i="14"/>
  <c r="K251" i="14"/>
  <c r="L251" i="14"/>
  <c r="C252" i="14"/>
  <c r="D252" i="14"/>
  <c r="E252" i="14"/>
  <c r="F252" i="14"/>
  <c r="G252" i="14"/>
  <c r="H252" i="14"/>
  <c r="I252" i="14"/>
  <c r="J252" i="14"/>
  <c r="K252" i="14"/>
  <c r="L252" i="14"/>
  <c r="C253" i="14"/>
  <c r="D253" i="14"/>
  <c r="E253" i="14"/>
  <c r="F253" i="14"/>
  <c r="G253" i="14"/>
  <c r="H253" i="14"/>
  <c r="I253" i="14"/>
  <c r="J253" i="14"/>
  <c r="K253" i="14"/>
  <c r="L253" i="14"/>
  <c r="C254" i="14"/>
  <c r="D254" i="14"/>
  <c r="E254" i="14"/>
  <c r="F254" i="14"/>
  <c r="G254" i="14"/>
  <c r="H254" i="14"/>
  <c r="I254" i="14"/>
  <c r="J254" i="14"/>
  <c r="K254" i="14"/>
  <c r="L254" i="14"/>
  <c r="C255" i="14"/>
  <c r="D255" i="14"/>
  <c r="E255" i="14"/>
  <c r="F255" i="14"/>
  <c r="G255" i="14"/>
  <c r="H255" i="14"/>
  <c r="I255" i="14"/>
  <c r="J255" i="14"/>
  <c r="K255" i="14"/>
  <c r="L255" i="14"/>
  <c r="C256" i="14"/>
  <c r="D256" i="14"/>
  <c r="E256" i="14"/>
  <c r="F256" i="14"/>
  <c r="G256" i="14"/>
  <c r="H256" i="14"/>
  <c r="I256" i="14"/>
  <c r="J256" i="14"/>
  <c r="K256" i="14"/>
  <c r="L256" i="14"/>
  <c r="C257" i="14"/>
  <c r="D257" i="14"/>
  <c r="E257" i="14"/>
  <c r="F257" i="14"/>
  <c r="G257" i="14"/>
  <c r="H257" i="14"/>
  <c r="I257" i="14"/>
  <c r="J257" i="14"/>
  <c r="K257" i="14"/>
  <c r="L257" i="14"/>
  <c r="C258" i="14"/>
  <c r="D258" i="14"/>
  <c r="E258" i="14"/>
  <c r="F258" i="14"/>
  <c r="G258" i="14"/>
  <c r="H258" i="14"/>
  <c r="I258" i="14"/>
  <c r="J258" i="14"/>
  <c r="K258" i="14"/>
  <c r="L258" i="14"/>
  <c r="C259" i="14"/>
  <c r="D259" i="14"/>
  <c r="E259" i="14"/>
  <c r="F259" i="14"/>
  <c r="G259" i="14"/>
  <c r="H259" i="14"/>
  <c r="I259" i="14"/>
  <c r="J259" i="14"/>
  <c r="K259" i="14"/>
  <c r="L259" i="14"/>
  <c r="C260" i="14"/>
  <c r="D260" i="14"/>
  <c r="E260" i="14"/>
  <c r="F260" i="14"/>
  <c r="G260" i="14"/>
  <c r="H260" i="14"/>
  <c r="I260" i="14"/>
  <c r="J260" i="14"/>
  <c r="K260" i="14"/>
  <c r="L260" i="14"/>
  <c r="C261" i="14"/>
  <c r="D261" i="14"/>
  <c r="E261" i="14"/>
  <c r="F261" i="14"/>
  <c r="G261" i="14"/>
  <c r="H261" i="14"/>
  <c r="I261" i="14"/>
  <c r="J261" i="14"/>
  <c r="K261" i="14"/>
  <c r="L261" i="14"/>
  <c r="C262" i="14"/>
  <c r="D262" i="14"/>
  <c r="E262" i="14"/>
  <c r="F262" i="14"/>
  <c r="G262" i="14"/>
  <c r="H262" i="14"/>
  <c r="I262" i="14"/>
  <c r="J262" i="14"/>
  <c r="K262" i="14"/>
  <c r="L262" i="14"/>
  <c r="C263" i="14"/>
  <c r="D263" i="14"/>
  <c r="E263" i="14"/>
  <c r="F263" i="14"/>
  <c r="G263" i="14"/>
  <c r="H263" i="14"/>
  <c r="I263" i="14"/>
  <c r="J263" i="14"/>
  <c r="K263" i="14"/>
  <c r="L263" i="14"/>
  <c r="C264" i="14"/>
  <c r="D264" i="14"/>
  <c r="E264" i="14"/>
  <c r="F264" i="14"/>
  <c r="G264" i="14"/>
  <c r="H264" i="14"/>
  <c r="I264" i="14"/>
  <c r="J264" i="14"/>
  <c r="K264" i="14"/>
  <c r="L264" i="14"/>
  <c r="C265" i="14"/>
  <c r="D265" i="14"/>
  <c r="E265" i="14"/>
  <c r="F265" i="14"/>
  <c r="G265" i="14"/>
  <c r="H265" i="14"/>
  <c r="I265" i="14"/>
  <c r="J265" i="14"/>
  <c r="K265" i="14"/>
  <c r="L265" i="14"/>
  <c r="C266" i="14"/>
  <c r="D266" i="14"/>
  <c r="E266" i="14"/>
  <c r="F266" i="14"/>
  <c r="G266" i="14"/>
  <c r="H266" i="14"/>
  <c r="I266" i="14"/>
  <c r="J266" i="14"/>
  <c r="K266" i="14"/>
  <c r="L266" i="14"/>
  <c r="C267" i="14"/>
  <c r="D267" i="14"/>
  <c r="E267" i="14"/>
  <c r="F267" i="14"/>
  <c r="G267" i="14"/>
  <c r="H267" i="14"/>
  <c r="I267" i="14"/>
  <c r="J267" i="14"/>
  <c r="K267" i="14"/>
  <c r="L267" i="14"/>
  <c r="C268" i="14"/>
  <c r="D268" i="14"/>
  <c r="E268" i="14"/>
  <c r="F268" i="14"/>
  <c r="G268" i="14"/>
  <c r="H268" i="14"/>
  <c r="I268" i="14"/>
  <c r="J268" i="14"/>
  <c r="K268" i="14"/>
  <c r="L268" i="14"/>
  <c r="C269" i="14"/>
  <c r="D269" i="14"/>
  <c r="E269" i="14"/>
  <c r="F269" i="14"/>
  <c r="G269" i="14"/>
  <c r="H269" i="14"/>
  <c r="I269" i="14"/>
  <c r="J269" i="14"/>
  <c r="K269" i="14"/>
  <c r="L269" i="14"/>
  <c r="C270" i="14"/>
  <c r="D270" i="14"/>
  <c r="E270" i="14"/>
  <c r="F270" i="14"/>
  <c r="G270" i="14"/>
  <c r="H270" i="14"/>
  <c r="I270" i="14"/>
  <c r="J270" i="14"/>
  <c r="K270" i="14"/>
  <c r="L270" i="14"/>
  <c r="C271" i="14"/>
  <c r="D271" i="14"/>
  <c r="E271" i="14"/>
  <c r="F271" i="14"/>
  <c r="G271" i="14"/>
  <c r="H271" i="14"/>
  <c r="I271" i="14"/>
  <c r="J271" i="14"/>
  <c r="K271" i="14"/>
  <c r="L271" i="14"/>
  <c r="C272" i="14"/>
  <c r="D272" i="14"/>
  <c r="E272" i="14"/>
  <c r="F272" i="14"/>
  <c r="G272" i="14"/>
  <c r="H272" i="14"/>
  <c r="I272" i="14"/>
  <c r="J272" i="14"/>
  <c r="K272" i="14"/>
  <c r="L272" i="14"/>
  <c r="C273" i="14"/>
  <c r="D273" i="14"/>
  <c r="E273" i="14"/>
  <c r="F273" i="14"/>
  <c r="G273" i="14"/>
  <c r="H273" i="14"/>
  <c r="I273" i="14"/>
  <c r="J273" i="14"/>
  <c r="K273" i="14"/>
  <c r="L273" i="14"/>
  <c r="C274" i="14"/>
  <c r="D274" i="14"/>
  <c r="E274" i="14"/>
  <c r="F274" i="14"/>
  <c r="G274" i="14"/>
  <c r="H274" i="14"/>
  <c r="I274" i="14"/>
  <c r="J274" i="14"/>
  <c r="K274" i="14"/>
  <c r="L274" i="14"/>
  <c r="C275" i="14"/>
  <c r="D275" i="14"/>
  <c r="E275" i="14"/>
  <c r="F275" i="14"/>
  <c r="G275" i="14"/>
  <c r="H275" i="14"/>
  <c r="I275" i="14"/>
  <c r="J275" i="14"/>
  <c r="K275" i="14"/>
  <c r="L275" i="14"/>
  <c r="C276" i="14"/>
  <c r="D276" i="14"/>
  <c r="E276" i="14"/>
  <c r="F276" i="14"/>
  <c r="G276" i="14"/>
  <c r="H276" i="14"/>
  <c r="I276" i="14"/>
  <c r="J276" i="14"/>
  <c r="K276" i="14"/>
  <c r="L276" i="14"/>
  <c r="C277" i="14"/>
  <c r="D277" i="14"/>
  <c r="E277" i="14"/>
  <c r="F277" i="14"/>
  <c r="G277" i="14"/>
  <c r="H277" i="14"/>
  <c r="I277" i="14"/>
  <c r="J277" i="14"/>
  <c r="K277" i="14"/>
  <c r="L277" i="14"/>
  <c r="C278" i="14"/>
  <c r="D278" i="14"/>
  <c r="E278" i="14"/>
  <c r="F278" i="14"/>
  <c r="G278" i="14"/>
  <c r="H278" i="14"/>
  <c r="I278" i="14"/>
  <c r="J278" i="14"/>
  <c r="K278" i="14"/>
  <c r="L278" i="14"/>
  <c r="C279" i="14"/>
  <c r="D279" i="14"/>
  <c r="E279" i="14"/>
  <c r="F279" i="14"/>
  <c r="G279" i="14"/>
  <c r="H279" i="14"/>
  <c r="I279" i="14"/>
  <c r="J279" i="14"/>
  <c r="K279" i="14"/>
  <c r="L279" i="14"/>
  <c r="C280" i="14"/>
  <c r="D280" i="14"/>
  <c r="E280" i="14"/>
  <c r="F280" i="14"/>
  <c r="G280" i="14"/>
  <c r="H280" i="14"/>
  <c r="I280" i="14"/>
  <c r="J280" i="14"/>
  <c r="K280" i="14"/>
  <c r="L280" i="14"/>
  <c r="C281" i="14"/>
  <c r="D281" i="14"/>
  <c r="E281" i="14"/>
  <c r="F281" i="14"/>
  <c r="G281" i="14"/>
  <c r="H281" i="14"/>
  <c r="I281" i="14"/>
  <c r="J281" i="14"/>
  <c r="K281" i="14"/>
  <c r="L281" i="14"/>
  <c r="C282" i="14"/>
  <c r="D282" i="14"/>
  <c r="E282" i="14"/>
  <c r="F282" i="14"/>
  <c r="G282" i="14"/>
  <c r="H282" i="14"/>
  <c r="I282" i="14"/>
  <c r="J282" i="14"/>
  <c r="K282" i="14"/>
  <c r="L282" i="14"/>
  <c r="C283" i="14"/>
  <c r="D283" i="14"/>
  <c r="E283" i="14"/>
  <c r="F283" i="14"/>
  <c r="G283" i="14"/>
  <c r="H283" i="14"/>
  <c r="I283" i="14"/>
  <c r="J283" i="14"/>
  <c r="K283" i="14"/>
  <c r="L283" i="14"/>
  <c r="C284" i="14"/>
  <c r="D284" i="14"/>
  <c r="E284" i="14"/>
  <c r="F284" i="14"/>
  <c r="G284" i="14"/>
  <c r="H284" i="14"/>
  <c r="I284" i="14"/>
  <c r="J284" i="14"/>
  <c r="K284" i="14"/>
  <c r="L284" i="14"/>
  <c r="C285" i="14"/>
  <c r="D285" i="14"/>
  <c r="E285" i="14"/>
  <c r="F285" i="14"/>
  <c r="G285" i="14"/>
  <c r="H285" i="14"/>
  <c r="I285" i="14"/>
  <c r="J285" i="14"/>
  <c r="K285" i="14"/>
  <c r="L285" i="14"/>
  <c r="C286" i="14"/>
  <c r="D286" i="14"/>
  <c r="E286" i="14"/>
  <c r="F286" i="14"/>
  <c r="G286" i="14"/>
  <c r="H286" i="14"/>
  <c r="I286" i="14"/>
  <c r="J286" i="14"/>
  <c r="K286" i="14"/>
  <c r="L286" i="14"/>
  <c r="C287" i="14"/>
  <c r="D287" i="14"/>
  <c r="E287" i="14"/>
  <c r="F287" i="14"/>
  <c r="G287" i="14"/>
  <c r="H287" i="14"/>
  <c r="I287" i="14"/>
  <c r="J287" i="14"/>
  <c r="K287" i="14"/>
  <c r="L287" i="14"/>
  <c r="C288" i="14"/>
  <c r="D288" i="14"/>
  <c r="E288" i="14"/>
  <c r="F288" i="14"/>
  <c r="G288" i="14"/>
  <c r="H288" i="14"/>
  <c r="I288" i="14"/>
  <c r="J288" i="14"/>
  <c r="K288" i="14"/>
  <c r="L288" i="14"/>
  <c r="C289" i="14"/>
  <c r="D289" i="14"/>
  <c r="E289" i="14"/>
  <c r="F289" i="14"/>
  <c r="G289" i="14"/>
  <c r="H289" i="14"/>
  <c r="I289" i="14"/>
  <c r="J289" i="14"/>
  <c r="K289" i="14"/>
  <c r="L289" i="14"/>
  <c r="C290" i="14"/>
  <c r="D290" i="14"/>
  <c r="E290" i="14"/>
  <c r="F290" i="14"/>
  <c r="G290" i="14"/>
  <c r="H290" i="14"/>
  <c r="I290" i="14"/>
  <c r="J290" i="14"/>
  <c r="K290" i="14"/>
  <c r="L290" i="14"/>
  <c r="C291" i="14"/>
  <c r="D291" i="14"/>
  <c r="E291" i="14"/>
  <c r="F291" i="14"/>
  <c r="G291" i="14"/>
  <c r="H291" i="14"/>
  <c r="I291" i="14"/>
  <c r="J291" i="14"/>
  <c r="K291" i="14"/>
  <c r="L291" i="14"/>
  <c r="C292" i="14"/>
  <c r="D292" i="14"/>
  <c r="E292" i="14"/>
  <c r="F292" i="14"/>
  <c r="G292" i="14"/>
  <c r="H292" i="14"/>
  <c r="I292" i="14"/>
  <c r="J292" i="14"/>
  <c r="K292" i="14"/>
  <c r="L292" i="14"/>
  <c r="C293" i="14"/>
  <c r="D293" i="14"/>
  <c r="E293" i="14"/>
  <c r="F293" i="14"/>
  <c r="G293" i="14"/>
  <c r="H293" i="14"/>
  <c r="I293" i="14"/>
  <c r="J293" i="14"/>
  <c r="K293" i="14"/>
  <c r="L293" i="14"/>
  <c r="C294" i="14"/>
  <c r="D294" i="14"/>
  <c r="E294" i="14"/>
  <c r="F294" i="14"/>
  <c r="G294" i="14"/>
  <c r="H294" i="14"/>
  <c r="I294" i="14"/>
  <c r="J294" i="14"/>
  <c r="K294" i="14"/>
  <c r="L294" i="14"/>
  <c r="C295" i="14"/>
  <c r="D295" i="14"/>
  <c r="E295" i="14"/>
  <c r="F295" i="14"/>
  <c r="G295" i="14"/>
  <c r="H295" i="14"/>
  <c r="I295" i="14"/>
  <c r="J295" i="14"/>
  <c r="K295" i="14"/>
  <c r="L295" i="14"/>
  <c r="C296" i="14"/>
  <c r="D296" i="14"/>
  <c r="E296" i="14"/>
  <c r="F296" i="14"/>
  <c r="G296" i="14"/>
  <c r="H296" i="14"/>
  <c r="I296" i="14"/>
  <c r="J296" i="14"/>
  <c r="K296" i="14"/>
  <c r="L296" i="14"/>
  <c r="C297" i="14"/>
  <c r="D297" i="14"/>
  <c r="E297" i="14"/>
  <c r="F297" i="14"/>
  <c r="G297" i="14"/>
  <c r="H297" i="14"/>
  <c r="I297" i="14"/>
  <c r="J297" i="14"/>
  <c r="K297" i="14"/>
  <c r="L297" i="14"/>
  <c r="C298" i="14"/>
  <c r="D298" i="14"/>
  <c r="E298" i="14"/>
  <c r="F298" i="14"/>
  <c r="G298" i="14"/>
  <c r="H298" i="14"/>
  <c r="I298" i="14"/>
  <c r="J298" i="14"/>
  <c r="K298" i="14"/>
  <c r="L298" i="14"/>
  <c r="C299" i="14"/>
  <c r="D299" i="14"/>
  <c r="E299" i="14"/>
  <c r="F299" i="14"/>
  <c r="G299" i="14"/>
  <c r="H299" i="14"/>
  <c r="I299" i="14"/>
  <c r="J299" i="14"/>
  <c r="K299" i="14"/>
  <c r="L299" i="14"/>
  <c r="C300" i="14"/>
  <c r="D300" i="14"/>
  <c r="E300" i="14"/>
  <c r="F300" i="14"/>
  <c r="G300" i="14"/>
  <c r="H300" i="14"/>
  <c r="I300" i="14"/>
  <c r="J300" i="14"/>
  <c r="K300" i="14"/>
  <c r="L300" i="14"/>
  <c r="C301" i="14"/>
  <c r="D301" i="14"/>
  <c r="E301" i="14"/>
  <c r="F301" i="14"/>
  <c r="G301" i="14"/>
  <c r="H301" i="14"/>
  <c r="I301" i="14"/>
  <c r="J301" i="14"/>
  <c r="K301" i="14"/>
  <c r="L301" i="14"/>
  <c r="C302" i="14"/>
  <c r="D302" i="14"/>
  <c r="E302" i="14"/>
  <c r="F302" i="14"/>
  <c r="G302" i="14"/>
  <c r="H302" i="14"/>
  <c r="I302" i="14"/>
  <c r="J302" i="14"/>
  <c r="K302" i="14"/>
  <c r="L302" i="14"/>
  <c r="C303" i="14"/>
  <c r="D303" i="14"/>
  <c r="E303" i="14"/>
  <c r="F303" i="14"/>
  <c r="G303" i="14"/>
  <c r="H303" i="14"/>
  <c r="I303" i="14"/>
  <c r="J303" i="14"/>
  <c r="K303" i="14"/>
  <c r="L303" i="14"/>
  <c r="C304" i="14"/>
  <c r="D304" i="14"/>
  <c r="E304" i="14"/>
  <c r="F304" i="14"/>
  <c r="G304" i="14"/>
  <c r="H304" i="14"/>
  <c r="I304" i="14"/>
  <c r="J304" i="14"/>
  <c r="K304" i="14"/>
  <c r="L304" i="14"/>
  <c r="C305" i="14"/>
  <c r="D305" i="14"/>
  <c r="E305" i="14"/>
  <c r="F305" i="14"/>
  <c r="G305" i="14"/>
  <c r="H305" i="14"/>
  <c r="I305" i="14"/>
  <c r="J305" i="14"/>
  <c r="K305" i="14"/>
  <c r="L305" i="14"/>
  <c r="C306" i="14"/>
  <c r="D306" i="14"/>
  <c r="E306" i="14"/>
  <c r="F306" i="14"/>
  <c r="G306" i="14"/>
  <c r="H306" i="14"/>
  <c r="I306" i="14"/>
  <c r="J306" i="14"/>
  <c r="K306" i="14"/>
  <c r="L306" i="14"/>
  <c r="C307" i="14"/>
  <c r="D307" i="14"/>
  <c r="E307" i="14"/>
  <c r="F307" i="14"/>
  <c r="G307" i="14"/>
  <c r="H307" i="14"/>
  <c r="I307" i="14"/>
  <c r="J307" i="14"/>
  <c r="K307" i="14"/>
  <c r="L307" i="14"/>
  <c r="C308" i="14"/>
  <c r="D308" i="14"/>
  <c r="E308" i="14"/>
  <c r="F308" i="14"/>
  <c r="G308" i="14"/>
  <c r="H308" i="14"/>
  <c r="I308" i="14"/>
  <c r="J308" i="14"/>
  <c r="K308" i="14"/>
  <c r="L308" i="14"/>
  <c r="C309" i="14"/>
  <c r="D309" i="14"/>
  <c r="E309" i="14"/>
  <c r="F309" i="14"/>
  <c r="G309" i="14"/>
  <c r="H309" i="14"/>
  <c r="I309" i="14"/>
  <c r="J309" i="14"/>
  <c r="K309" i="14"/>
  <c r="L309" i="14"/>
  <c r="C310" i="14"/>
  <c r="D310" i="14"/>
  <c r="E310" i="14"/>
  <c r="F310" i="14"/>
  <c r="G310" i="14"/>
  <c r="H310" i="14"/>
  <c r="I310" i="14"/>
  <c r="J310" i="14"/>
  <c r="K310" i="14"/>
  <c r="L310" i="14"/>
  <c r="C311" i="14"/>
  <c r="D311" i="14"/>
  <c r="E311" i="14"/>
  <c r="F311" i="14"/>
  <c r="G311" i="14"/>
  <c r="H311" i="14"/>
  <c r="I311" i="14"/>
  <c r="J311" i="14"/>
  <c r="K311" i="14"/>
  <c r="L311" i="14"/>
  <c r="C312" i="14"/>
  <c r="D312" i="14"/>
  <c r="E312" i="14"/>
  <c r="F312" i="14"/>
  <c r="G312" i="14"/>
  <c r="H312" i="14"/>
  <c r="I312" i="14"/>
  <c r="J312" i="14"/>
  <c r="K312" i="14"/>
  <c r="L312" i="14"/>
  <c r="C313" i="14"/>
  <c r="D313" i="14"/>
  <c r="E313" i="14"/>
  <c r="F313" i="14"/>
  <c r="G313" i="14"/>
  <c r="H313" i="14"/>
  <c r="I313" i="14"/>
  <c r="J313" i="14"/>
  <c r="K313" i="14"/>
  <c r="L313" i="14"/>
  <c r="C314" i="14"/>
  <c r="D314" i="14"/>
  <c r="E314" i="14"/>
  <c r="F314" i="14"/>
  <c r="G314" i="14"/>
  <c r="H314" i="14"/>
  <c r="I314" i="14"/>
  <c r="J314" i="14"/>
  <c r="K314" i="14"/>
  <c r="L314" i="14"/>
  <c r="C315" i="14"/>
  <c r="D315" i="14"/>
  <c r="E315" i="14"/>
  <c r="F315" i="14"/>
  <c r="G315" i="14"/>
  <c r="H315" i="14"/>
  <c r="I315" i="14"/>
  <c r="J315" i="14"/>
  <c r="K315" i="14"/>
  <c r="L315" i="14"/>
  <c r="C316" i="14"/>
  <c r="D316" i="14"/>
  <c r="E316" i="14"/>
  <c r="F316" i="14"/>
  <c r="G316" i="14"/>
  <c r="H316" i="14"/>
  <c r="I316" i="14"/>
  <c r="J316" i="14"/>
  <c r="K316" i="14"/>
  <c r="L316" i="14"/>
  <c r="C317" i="14"/>
  <c r="D317" i="14"/>
  <c r="E317" i="14"/>
  <c r="F317" i="14"/>
  <c r="G317" i="14"/>
  <c r="H317" i="14"/>
  <c r="I317" i="14"/>
  <c r="J317" i="14"/>
  <c r="K317" i="14"/>
  <c r="L317" i="14"/>
  <c r="C318" i="14"/>
  <c r="D318" i="14"/>
  <c r="E318" i="14"/>
  <c r="F318" i="14"/>
  <c r="G318" i="14"/>
  <c r="H318" i="14"/>
  <c r="I318" i="14"/>
  <c r="J318" i="14"/>
  <c r="K318" i="14"/>
  <c r="L318" i="14"/>
  <c r="C319" i="14"/>
  <c r="D319" i="14"/>
  <c r="E319" i="14"/>
  <c r="F319" i="14"/>
  <c r="G319" i="14"/>
  <c r="H319" i="14"/>
  <c r="I319" i="14"/>
  <c r="J319" i="14"/>
  <c r="K319" i="14"/>
  <c r="L319" i="14"/>
  <c r="C320" i="14"/>
  <c r="D320" i="14"/>
  <c r="E320" i="14"/>
  <c r="F320" i="14"/>
  <c r="G320" i="14"/>
  <c r="H320" i="14"/>
  <c r="I320" i="14"/>
  <c r="J320" i="14"/>
  <c r="K320" i="14"/>
  <c r="L320" i="14"/>
  <c r="C321" i="14"/>
  <c r="D321" i="14"/>
  <c r="E321" i="14"/>
  <c r="F321" i="14"/>
  <c r="G321" i="14"/>
  <c r="H321" i="14"/>
  <c r="I321" i="14"/>
  <c r="J321" i="14"/>
  <c r="K321" i="14"/>
  <c r="L321" i="14"/>
  <c r="C322" i="14"/>
  <c r="D322" i="14"/>
  <c r="E322" i="14"/>
  <c r="F322" i="14"/>
  <c r="G322" i="14"/>
  <c r="H322" i="14"/>
  <c r="I322" i="14"/>
  <c r="J322" i="14"/>
  <c r="K322" i="14"/>
  <c r="L322" i="14"/>
  <c r="C323" i="14"/>
  <c r="D323" i="14"/>
  <c r="E323" i="14"/>
  <c r="F323" i="14"/>
  <c r="G323" i="14"/>
  <c r="H323" i="14"/>
  <c r="I323" i="14"/>
  <c r="J323" i="14"/>
  <c r="K323" i="14"/>
  <c r="L323" i="14"/>
  <c r="C324" i="14"/>
  <c r="D324" i="14"/>
  <c r="E324" i="14"/>
  <c r="F324" i="14"/>
  <c r="G324" i="14"/>
  <c r="H324" i="14"/>
  <c r="I324" i="14"/>
  <c r="J324" i="14"/>
  <c r="K324" i="14"/>
  <c r="L324" i="14"/>
  <c r="C325" i="14"/>
  <c r="D325" i="14"/>
  <c r="E325" i="14"/>
  <c r="F325" i="14"/>
  <c r="G325" i="14"/>
  <c r="H325" i="14"/>
  <c r="I325" i="14"/>
  <c r="J325" i="14"/>
  <c r="K325" i="14"/>
  <c r="L325" i="14"/>
  <c r="C326" i="14"/>
  <c r="D326" i="14"/>
  <c r="E326" i="14"/>
  <c r="F326" i="14"/>
  <c r="G326" i="14"/>
  <c r="H326" i="14"/>
  <c r="I326" i="14"/>
  <c r="J326" i="14"/>
  <c r="K326" i="14"/>
  <c r="L326" i="14"/>
  <c r="C327" i="14"/>
  <c r="D327" i="14"/>
  <c r="E327" i="14"/>
  <c r="F327" i="14"/>
  <c r="G327" i="14"/>
  <c r="H327" i="14"/>
  <c r="I327" i="14"/>
  <c r="J327" i="14"/>
  <c r="K327" i="14"/>
  <c r="L327" i="14"/>
  <c r="C328" i="14"/>
  <c r="D328" i="14"/>
  <c r="E328" i="14"/>
  <c r="F328" i="14"/>
  <c r="G328" i="14"/>
  <c r="H328" i="14"/>
  <c r="I328" i="14"/>
  <c r="J328" i="14"/>
  <c r="K328" i="14"/>
  <c r="L328" i="14"/>
  <c r="C329" i="14"/>
  <c r="D329" i="14"/>
  <c r="E329" i="14"/>
  <c r="F329" i="14"/>
  <c r="G329" i="14"/>
  <c r="H329" i="14"/>
  <c r="I329" i="14"/>
  <c r="J329" i="14"/>
  <c r="K329" i="14"/>
  <c r="L329" i="14"/>
  <c r="C330" i="14"/>
  <c r="D330" i="14"/>
  <c r="E330" i="14"/>
  <c r="F330" i="14"/>
  <c r="G330" i="14"/>
  <c r="H330" i="14"/>
  <c r="I330" i="14"/>
  <c r="J330" i="14"/>
  <c r="K330" i="14"/>
  <c r="L330" i="14"/>
  <c r="C331" i="14"/>
  <c r="D331" i="14"/>
  <c r="E331" i="14"/>
  <c r="F331" i="14"/>
  <c r="G331" i="14"/>
  <c r="H331" i="14"/>
  <c r="I331" i="14"/>
  <c r="J331" i="14"/>
  <c r="K331" i="14"/>
  <c r="L331" i="14"/>
  <c r="C332" i="14"/>
  <c r="D332" i="14"/>
  <c r="E332" i="14"/>
  <c r="F332" i="14"/>
  <c r="G332" i="14"/>
  <c r="H332" i="14"/>
  <c r="I332" i="14"/>
  <c r="J332" i="14"/>
  <c r="K332" i="14"/>
  <c r="L332" i="14"/>
  <c r="C333" i="14"/>
  <c r="D333" i="14"/>
  <c r="E333" i="14"/>
  <c r="F333" i="14"/>
  <c r="G333" i="14"/>
  <c r="H333" i="14"/>
  <c r="I333" i="14"/>
  <c r="J333" i="14"/>
  <c r="K333" i="14"/>
  <c r="L333" i="14"/>
  <c r="C334" i="14"/>
  <c r="D334" i="14"/>
  <c r="E334" i="14"/>
  <c r="F334" i="14"/>
  <c r="G334" i="14"/>
  <c r="H334" i="14"/>
  <c r="I334" i="14"/>
  <c r="J334" i="14"/>
  <c r="K334" i="14"/>
  <c r="L334" i="14"/>
  <c r="C335" i="14"/>
  <c r="D335" i="14"/>
  <c r="E335" i="14"/>
  <c r="F335" i="14"/>
  <c r="G335" i="14"/>
  <c r="H335" i="14"/>
  <c r="I335" i="14"/>
  <c r="J335" i="14"/>
  <c r="K335" i="14"/>
  <c r="L335" i="14"/>
  <c r="C336" i="14"/>
  <c r="D336" i="14"/>
  <c r="E336" i="14"/>
  <c r="F336" i="14"/>
  <c r="G336" i="14"/>
  <c r="H336" i="14"/>
  <c r="I336" i="14"/>
  <c r="J336" i="14"/>
  <c r="K336" i="14"/>
  <c r="L336" i="14"/>
  <c r="C337" i="14"/>
  <c r="D337" i="14"/>
  <c r="E337" i="14"/>
  <c r="F337" i="14"/>
  <c r="G337" i="14"/>
  <c r="H337" i="14"/>
  <c r="I337" i="14"/>
  <c r="J337" i="14"/>
  <c r="K337" i="14"/>
  <c r="L337" i="14"/>
  <c r="C338" i="14"/>
  <c r="D338" i="14"/>
  <c r="E338" i="14"/>
  <c r="F338" i="14"/>
  <c r="G338" i="14"/>
  <c r="H338" i="14"/>
  <c r="I338" i="14"/>
  <c r="J338" i="14"/>
  <c r="K338" i="14"/>
  <c r="L338" i="14"/>
  <c r="C339" i="14"/>
  <c r="D339" i="14"/>
  <c r="E339" i="14"/>
  <c r="F339" i="14"/>
  <c r="G339" i="14"/>
  <c r="H339" i="14"/>
  <c r="I339" i="14"/>
  <c r="J339" i="14"/>
  <c r="K339" i="14"/>
  <c r="L339" i="14"/>
  <c r="C340" i="14"/>
  <c r="D340" i="14"/>
  <c r="E340" i="14"/>
  <c r="F340" i="14"/>
  <c r="G340" i="14"/>
  <c r="H340" i="14"/>
  <c r="I340" i="14"/>
  <c r="J340" i="14"/>
  <c r="K340" i="14"/>
  <c r="L340" i="14"/>
  <c r="C341" i="14"/>
  <c r="D341" i="14"/>
  <c r="E341" i="14"/>
  <c r="F341" i="14"/>
  <c r="G341" i="14"/>
  <c r="H341" i="14"/>
  <c r="I341" i="14"/>
  <c r="J341" i="14"/>
  <c r="K341" i="14"/>
  <c r="L341" i="14"/>
  <c r="C342" i="14"/>
  <c r="D342" i="14"/>
  <c r="E342" i="14"/>
  <c r="F342" i="14"/>
  <c r="G342" i="14"/>
  <c r="H342" i="14"/>
  <c r="I342" i="14"/>
  <c r="J342" i="14"/>
  <c r="K342" i="14"/>
  <c r="L342" i="14"/>
  <c r="C343" i="14"/>
  <c r="D343" i="14"/>
  <c r="E343" i="14"/>
  <c r="F343" i="14"/>
  <c r="G343" i="14"/>
  <c r="H343" i="14"/>
  <c r="I343" i="14"/>
  <c r="J343" i="14"/>
  <c r="K343" i="14"/>
  <c r="L343" i="14"/>
  <c r="C344" i="14"/>
  <c r="D344" i="14"/>
  <c r="E344" i="14"/>
  <c r="F344" i="14"/>
  <c r="G344" i="14"/>
  <c r="H344" i="14"/>
  <c r="I344" i="14"/>
  <c r="J344" i="14"/>
  <c r="K344" i="14"/>
  <c r="L344" i="14"/>
  <c r="C345" i="14"/>
  <c r="D345" i="14"/>
  <c r="E345" i="14"/>
  <c r="F345" i="14"/>
  <c r="G345" i="14"/>
  <c r="H345" i="14"/>
  <c r="I345" i="14"/>
  <c r="J345" i="14"/>
  <c r="K345" i="14"/>
  <c r="L345" i="14"/>
  <c r="C346" i="14"/>
  <c r="D346" i="14"/>
  <c r="E346" i="14"/>
  <c r="F346" i="14"/>
  <c r="G346" i="14"/>
  <c r="H346" i="14"/>
  <c r="I346" i="14"/>
  <c r="J346" i="14"/>
  <c r="K346" i="14"/>
  <c r="L346" i="14"/>
  <c r="C347" i="14"/>
  <c r="D347" i="14"/>
  <c r="E347" i="14"/>
  <c r="F347" i="14"/>
  <c r="G347" i="14"/>
  <c r="H347" i="14"/>
  <c r="I347" i="14"/>
  <c r="J347" i="14"/>
  <c r="K347" i="14"/>
  <c r="L347" i="14"/>
  <c r="C348" i="14"/>
  <c r="D348" i="14"/>
  <c r="E348" i="14"/>
  <c r="F348" i="14"/>
  <c r="G348" i="14"/>
  <c r="H348" i="14"/>
  <c r="I348" i="14"/>
  <c r="J348" i="14"/>
  <c r="K348" i="14"/>
  <c r="L348" i="14"/>
  <c r="C349" i="14"/>
  <c r="D349" i="14"/>
  <c r="E349" i="14"/>
  <c r="F349" i="14"/>
  <c r="G349" i="14"/>
  <c r="H349" i="14"/>
  <c r="I349" i="14"/>
  <c r="J349" i="14"/>
  <c r="K349" i="14"/>
  <c r="L349" i="14"/>
  <c r="C350" i="14"/>
  <c r="D350" i="14"/>
  <c r="E350" i="14"/>
  <c r="F350" i="14"/>
  <c r="G350" i="14"/>
  <c r="H350" i="14"/>
  <c r="I350" i="14"/>
  <c r="J350" i="14"/>
  <c r="K350" i="14"/>
  <c r="L350" i="14"/>
  <c r="C351" i="14"/>
  <c r="D351" i="14"/>
  <c r="E351" i="14"/>
  <c r="F351" i="14"/>
  <c r="G351" i="14"/>
  <c r="H351" i="14"/>
  <c r="I351" i="14"/>
  <c r="J351" i="14"/>
  <c r="K351" i="14"/>
  <c r="L351" i="14"/>
  <c r="C352" i="14"/>
  <c r="D352" i="14"/>
  <c r="E352" i="14"/>
  <c r="F352" i="14"/>
  <c r="G352" i="14"/>
  <c r="H352" i="14"/>
  <c r="I352" i="14"/>
  <c r="J352" i="14"/>
  <c r="K352" i="14"/>
  <c r="L352" i="14"/>
  <c r="C353" i="14"/>
  <c r="D353" i="14"/>
  <c r="E353" i="14"/>
  <c r="F353" i="14"/>
  <c r="G353" i="14"/>
  <c r="H353" i="14"/>
  <c r="I353" i="14"/>
  <c r="J353" i="14"/>
  <c r="K353" i="14"/>
  <c r="L353" i="14"/>
  <c r="C354" i="14"/>
  <c r="D354" i="14"/>
  <c r="E354" i="14"/>
  <c r="F354" i="14"/>
  <c r="G354" i="14"/>
  <c r="H354" i="14"/>
  <c r="I354" i="14"/>
  <c r="J354" i="14"/>
  <c r="K354" i="14"/>
  <c r="L354" i="14"/>
  <c r="C355" i="14"/>
  <c r="D355" i="14"/>
  <c r="E355" i="14"/>
  <c r="F355" i="14"/>
  <c r="G355" i="14"/>
  <c r="H355" i="14"/>
  <c r="I355" i="14"/>
  <c r="J355" i="14"/>
  <c r="K355" i="14"/>
  <c r="L355" i="14"/>
  <c r="C356" i="14"/>
  <c r="D356" i="14"/>
  <c r="E356" i="14"/>
  <c r="F356" i="14"/>
  <c r="G356" i="14"/>
  <c r="H356" i="14"/>
  <c r="I356" i="14"/>
  <c r="J356" i="14"/>
  <c r="K356" i="14"/>
  <c r="L356" i="14"/>
  <c r="C357" i="14"/>
  <c r="D357" i="14"/>
  <c r="E357" i="14"/>
  <c r="F357" i="14"/>
  <c r="G357" i="14"/>
  <c r="H357" i="14"/>
  <c r="I357" i="14"/>
  <c r="J357" i="14"/>
  <c r="K357" i="14"/>
  <c r="L357" i="14"/>
  <c r="C358" i="14"/>
  <c r="D358" i="14"/>
  <c r="E358" i="14"/>
  <c r="F358" i="14"/>
  <c r="G358" i="14"/>
  <c r="H358" i="14"/>
  <c r="I358" i="14"/>
  <c r="J358" i="14"/>
  <c r="K358" i="14"/>
  <c r="L358" i="14"/>
  <c r="C359" i="14"/>
  <c r="D359" i="14"/>
  <c r="E359" i="14"/>
  <c r="F359" i="14"/>
  <c r="G359" i="14"/>
  <c r="H359" i="14"/>
  <c r="I359" i="14"/>
  <c r="J359" i="14"/>
  <c r="K359" i="14"/>
  <c r="L359" i="14"/>
  <c r="C360" i="14"/>
  <c r="D360" i="14"/>
  <c r="E360" i="14"/>
  <c r="F360" i="14"/>
  <c r="G360" i="14"/>
  <c r="H360" i="14"/>
  <c r="I360" i="14"/>
  <c r="J360" i="14"/>
  <c r="K360" i="14"/>
  <c r="L360" i="14"/>
  <c r="C361" i="14"/>
  <c r="D361" i="14"/>
  <c r="E361" i="14"/>
  <c r="F361" i="14"/>
  <c r="G361" i="14"/>
  <c r="H361" i="14"/>
  <c r="I361" i="14"/>
  <c r="J361" i="14"/>
  <c r="K361" i="14"/>
  <c r="L361" i="14"/>
  <c r="C362" i="14"/>
  <c r="D362" i="14"/>
  <c r="E362" i="14"/>
  <c r="F362" i="14"/>
  <c r="G362" i="14"/>
  <c r="H362" i="14"/>
  <c r="I362" i="14"/>
  <c r="J362" i="14"/>
  <c r="K362" i="14"/>
  <c r="L362" i="14"/>
  <c r="C363" i="14"/>
  <c r="D363" i="14"/>
  <c r="E363" i="14"/>
  <c r="F363" i="14"/>
  <c r="G363" i="14"/>
  <c r="H363" i="14"/>
  <c r="I363" i="14"/>
  <c r="J363" i="14"/>
  <c r="K363" i="14"/>
  <c r="L363" i="14"/>
  <c r="C364" i="14"/>
  <c r="D364" i="14"/>
  <c r="E364" i="14"/>
  <c r="F364" i="14"/>
  <c r="G364" i="14"/>
  <c r="H364" i="14"/>
  <c r="I364" i="14"/>
  <c r="J364" i="14"/>
  <c r="K364" i="14"/>
  <c r="L364" i="14"/>
  <c r="C365" i="14"/>
  <c r="D365" i="14"/>
  <c r="E365" i="14"/>
  <c r="F365" i="14"/>
  <c r="G365" i="14"/>
  <c r="H365" i="14"/>
  <c r="I365" i="14"/>
  <c r="J365" i="14"/>
  <c r="K365" i="14"/>
  <c r="L365" i="14"/>
  <c r="C366" i="14"/>
  <c r="D366" i="14"/>
  <c r="E366" i="14"/>
  <c r="F366" i="14"/>
  <c r="G366" i="14"/>
  <c r="H366" i="14"/>
  <c r="I366" i="14"/>
  <c r="J366" i="14"/>
  <c r="K366" i="14"/>
  <c r="L366" i="14"/>
  <c r="C367" i="14"/>
  <c r="D367" i="14"/>
  <c r="E367" i="14"/>
  <c r="F367" i="14"/>
  <c r="G367" i="14"/>
  <c r="H367" i="14"/>
  <c r="I367" i="14"/>
  <c r="J367" i="14"/>
  <c r="K367" i="14"/>
  <c r="L367" i="14"/>
  <c r="C368" i="14"/>
  <c r="D368" i="14"/>
  <c r="E368" i="14"/>
  <c r="F368" i="14"/>
  <c r="G368" i="14"/>
  <c r="H368" i="14"/>
  <c r="I368" i="14"/>
  <c r="J368" i="14"/>
  <c r="K368" i="14"/>
  <c r="L368" i="14"/>
  <c r="C369" i="14"/>
  <c r="D369" i="14"/>
  <c r="E369" i="14"/>
  <c r="F369" i="14"/>
  <c r="G369" i="14"/>
  <c r="H369" i="14"/>
  <c r="I369" i="14"/>
  <c r="J369" i="14"/>
  <c r="K369" i="14"/>
  <c r="L369" i="14"/>
  <c r="C370" i="14"/>
  <c r="D370" i="14"/>
  <c r="E370" i="14"/>
  <c r="F370" i="14"/>
  <c r="G370" i="14"/>
  <c r="H370" i="14"/>
  <c r="I370" i="14"/>
  <c r="J370" i="14"/>
  <c r="K370" i="14"/>
  <c r="L370" i="14"/>
  <c r="C371" i="14"/>
  <c r="D371" i="14"/>
  <c r="E371" i="14"/>
  <c r="F371" i="14"/>
  <c r="G371" i="14"/>
  <c r="H371" i="14"/>
  <c r="I371" i="14"/>
  <c r="J371" i="14"/>
  <c r="K371" i="14"/>
  <c r="L371" i="14"/>
  <c r="C372" i="14"/>
  <c r="D372" i="14"/>
  <c r="E372" i="14"/>
  <c r="F372" i="14"/>
  <c r="G372" i="14"/>
  <c r="H372" i="14"/>
  <c r="I372" i="14"/>
  <c r="J372" i="14"/>
  <c r="K372" i="14"/>
  <c r="L372" i="14"/>
  <c r="C373" i="14"/>
  <c r="D373" i="14"/>
  <c r="E373" i="14"/>
  <c r="F373" i="14"/>
  <c r="G373" i="14"/>
  <c r="H373" i="14"/>
  <c r="I373" i="14"/>
  <c r="J373" i="14"/>
  <c r="K373" i="14"/>
  <c r="L373" i="14"/>
  <c r="C374" i="14"/>
  <c r="D374" i="14"/>
  <c r="E374" i="14"/>
  <c r="F374" i="14"/>
  <c r="G374" i="14"/>
  <c r="H374" i="14"/>
  <c r="I374" i="14"/>
  <c r="J374" i="14"/>
  <c r="K374" i="14"/>
  <c r="L374" i="14"/>
  <c r="C375" i="14"/>
  <c r="D375" i="14"/>
  <c r="E375" i="14"/>
  <c r="F375" i="14"/>
  <c r="G375" i="14"/>
  <c r="H375" i="14"/>
  <c r="I375" i="14"/>
  <c r="J375" i="14"/>
  <c r="K375" i="14"/>
  <c r="L375" i="14"/>
  <c r="C376" i="14"/>
  <c r="D376" i="14"/>
  <c r="E376" i="14"/>
  <c r="F376" i="14"/>
  <c r="G376" i="14"/>
  <c r="H376" i="14"/>
  <c r="I376" i="14"/>
  <c r="J376" i="14"/>
  <c r="K376" i="14"/>
  <c r="L376" i="14"/>
  <c r="C377" i="14"/>
  <c r="D377" i="14"/>
  <c r="E377" i="14"/>
  <c r="F377" i="14"/>
  <c r="G377" i="14"/>
  <c r="H377" i="14"/>
  <c r="I377" i="14"/>
  <c r="J377" i="14"/>
  <c r="K377" i="14"/>
  <c r="L377" i="14"/>
  <c r="C378" i="14"/>
  <c r="D378" i="14"/>
  <c r="E378" i="14"/>
  <c r="F378" i="14"/>
  <c r="G378" i="14"/>
  <c r="H378" i="14"/>
  <c r="I378" i="14"/>
  <c r="J378" i="14"/>
  <c r="K378" i="14"/>
  <c r="L378" i="14"/>
  <c r="C379" i="14"/>
  <c r="D379" i="14"/>
  <c r="E379" i="14"/>
  <c r="F379" i="14"/>
  <c r="G379" i="14"/>
  <c r="H379" i="14"/>
  <c r="I379" i="14"/>
  <c r="J379" i="14"/>
  <c r="K379" i="14"/>
  <c r="L379" i="14"/>
  <c r="C380" i="14"/>
  <c r="D380" i="14"/>
  <c r="E380" i="14"/>
  <c r="F380" i="14"/>
  <c r="G380" i="14"/>
  <c r="H380" i="14"/>
  <c r="I380" i="14"/>
  <c r="J380" i="14"/>
  <c r="K380" i="14"/>
  <c r="L380" i="14"/>
  <c r="C381" i="14"/>
  <c r="D381" i="14"/>
  <c r="E381" i="14"/>
  <c r="F381" i="14"/>
  <c r="G381" i="14"/>
  <c r="H381" i="14"/>
  <c r="I381" i="14"/>
  <c r="J381" i="14"/>
  <c r="K381" i="14"/>
  <c r="L381" i="14"/>
  <c r="C382" i="14"/>
  <c r="D382" i="14"/>
  <c r="E382" i="14"/>
  <c r="F382" i="14"/>
  <c r="G382" i="14"/>
  <c r="H382" i="14"/>
  <c r="I382" i="14"/>
  <c r="J382" i="14"/>
  <c r="K382" i="14"/>
  <c r="L382" i="14"/>
  <c r="C383" i="14"/>
  <c r="D383" i="14"/>
  <c r="E383" i="14"/>
  <c r="F383" i="14"/>
  <c r="G383" i="14"/>
  <c r="H383" i="14"/>
  <c r="I383" i="14"/>
  <c r="J383" i="14"/>
  <c r="K383" i="14"/>
  <c r="L383" i="14"/>
  <c r="C384" i="14"/>
  <c r="D384" i="14"/>
  <c r="E384" i="14"/>
  <c r="F384" i="14"/>
  <c r="G384" i="14"/>
  <c r="H384" i="14"/>
  <c r="I384" i="14"/>
  <c r="J384" i="14"/>
  <c r="K384" i="14"/>
  <c r="L384" i="14"/>
  <c r="C385" i="14"/>
  <c r="D385" i="14"/>
  <c r="E385" i="14"/>
  <c r="F385" i="14"/>
  <c r="G385" i="14"/>
  <c r="H385" i="14"/>
  <c r="I385" i="14"/>
  <c r="J385" i="14"/>
  <c r="K385" i="14"/>
  <c r="L385" i="14"/>
  <c r="C386" i="14"/>
  <c r="D386" i="14"/>
  <c r="E386" i="14"/>
  <c r="F386" i="14"/>
  <c r="G386" i="14"/>
  <c r="H386" i="14"/>
  <c r="I386" i="14"/>
  <c r="J386" i="14"/>
  <c r="K386" i="14"/>
  <c r="L386" i="14"/>
  <c r="C387" i="14"/>
  <c r="D387" i="14"/>
  <c r="E387" i="14"/>
  <c r="F387" i="14"/>
  <c r="G387" i="14"/>
  <c r="H387" i="14"/>
  <c r="I387" i="14"/>
  <c r="J387" i="14"/>
  <c r="K387" i="14"/>
  <c r="L387" i="14"/>
  <c r="C388" i="14"/>
  <c r="D388" i="14"/>
  <c r="E388" i="14"/>
  <c r="F388" i="14"/>
  <c r="G388" i="14"/>
  <c r="H388" i="14"/>
  <c r="I388" i="14"/>
  <c r="J388" i="14"/>
  <c r="K388" i="14"/>
  <c r="L388" i="14"/>
  <c r="C389" i="14"/>
  <c r="D389" i="14"/>
  <c r="E389" i="14"/>
  <c r="F389" i="14"/>
  <c r="G389" i="14"/>
  <c r="H389" i="14"/>
  <c r="I389" i="14"/>
  <c r="J389" i="14"/>
  <c r="K389" i="14"/>
  <c r="L389" i="14"/>
  <c r="C390" i="14"/>
  <c r="D390" i="14"/>
  <c r="E390" i="14"/>
  <c r="F390" i="14"/>
  <c r="G390" i="14"/>
  <c r="H390" i="14"/>
  <c r="I390" i="14"/>
  <c r="J390" i="14"/>
  <c r="K390" i="14"/>
  <c r="L390" i="14"/>
  <c r="C391" i="14"/>
  <c r="D391" i="14"/>
  <c r="E391" i="14"/>
  <c r="F391" i="14"/>
  <c r="G391" i="14"/>
  <c r="H391" i="14"/>
  <c r="I391" i="14"/>
  <c r="J391" i="14"/>
  <c r="K391" i="14"/>
  <c r="L391" i="14"/>
  <c r="D10" i="14"/>
  <c r="E10" i="14"/>
  <c r="F10" i="14"/>
  <c r="G10" i="14"/>
  <c r="H10" i="14"/>
  <c r="I10" i="14"/>
  <c r="J10" i="14"/>
  <c r="K10" i="14"/>
  <c r="L10" i="14"/>
  <c r="C10" i="14"/>
  <c r="C9" i="12"/>
  <c r="D9" i="12"/>
  <c r="E9" i="12"/>
  <c r="C10" i="12"/>
  <c r="D10" i="12"/>
  <c r="E10" i="12"/>
  <c r="C11" i="12"/>
  <c r="D11" i="12"/>
  <c r="E11" i="12"/>
  <c r="C12" i="12"/>
  <c r="D12" i="12"/>
  <c r="E12" i="12"/>
  <c r="C13" i="12"/>
  <c r="D13" i="12"/>
  <c r="E13" i="12"/>
  <c r="C14" i="12"/>
  <c r="D14" i="12"/>
  <c r="E14" i="12"/>
  <c r="C15" i="12"/>
  <c r="D15" i="12"/>
  <c r="E15" i="12"/>
  <c r="C16" i="12"/>
  <c r="D16" i="12"/>
  <c r="E16" i="12"/>
  <c r="C17" i="12"/>
  <c r="D17" i="12"/>
  <c r="E17" i="12"/>
  <c r="C18" i="12"/>
  <c r="D18" i="12"/>
  <c r="E18" i="12"/>
  <c r="C19" i="12"/>
  <c r="D19" i="12"/>
  <c r="E19" i="12"/>
  <c r="C20" i="12"/>
  <c r="D20" i="12"/>
  <c r="E20" i="12"/>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C251" i="12"/>
  <c r="D251" i="12"/>
  <c r="E251" i="12"/>
  <c r="C252" i="12"/>
  <c r="D252" i="12"/>
  <c r="E252" i="12"/>
  <c r="C253" i="12"/>
  <c r="D253" i="12"/>
  <c r="E253" i="12"/>
  <c r="C254" i="12"/>
  <c r="D254" i="12"/>
  <c r="E254" i="12"/>
  <c r="C255" i="12"/>
  <c r="D255" i="12"/>
  <c r="E255" i="12"/>
  <c r="C256" i="12"/>
  <c r="D256" i="12"/>
  <c r="E256" i="12"/>
  <c r="C257" i="12"/>
  <c r="D257" i="12"/>
  <c r="E257" i="12"/>
  <c r="C258" i="12"/>
  <c r="D258" i="12"/>
  <c r="E258" i="12"/>
  <c r="C259" i="12"/>
  <c r="D259" i="12"/>
  <c r="E259" i="12"/>
  <c r="C260" i="12"/>
  <c r="D260" i="12"/>
  <c r="E260" i="12"/>
  <c r="C261" i="12"/>
  <c r="D261" i="12"/>
  <c r="E261" i="12"/>
  <c r="C262" i="12"/>
  <c r="D262" i="12"/>
  <c r="E262" i="12"/>
  <c r="C263" i="12"/>
  <c r="D263" i="12"/>
  <c r="E263" i="12"/>
  <c r="C264" i="12"/>
  <c r="D264" i="12"/>
  <c r="E264" i="12"/>
  <c r="C265" i="12"/>
  <c r="D265" i="12"/>
  <c r="E265" i="12"/>
  <c r="C266" i="12"/>
  <c r="D266" i="12"/>
  <c r="E266" i="12"/>
  <c r="C267" i="12"/>
  <c r="D267" i="12"/>
  <c r="E267" i="12"/>
  <c r="C268" i="12"/>
  <c r="D268" i="12"/>
  <c r="E268" i="12"/>
  <c r="C269" i="12"/>
  <c r="D269" i="12"/>
  <c r="E269" i="12"/>
  <c r="C270" i="12"/>
  <c r="D270" i="12"/>
  <c r="E270" i="12"/>
  <c r="C271" i="12"/>
  <c r="D271" i="12"/>
  <c r="E271" i="12"/>
  <c r="C272" i="12"/>
  <c r="D272" i="12"/>
  <c r="E272" i="12"/>
  <c r="C273" i="12"/>
  <c r="D273" i="12"/>
  <c r="E273" i="12"/>
  <c r="C274" i="12"/>
  <c r="D274" i="12"/>
  <c r="E274" i="12"/>
  <c r="C275" i="12"/>
  <c r="D275" i="12"/>
  <c r="E275" i="12"/>
  <c r="C276" i="12"/>
  <c r="D276" i="12"/>
  <c r="E276" i="12"/>
  <c r="C277" i="12"/>
  <c r="D277" i="12"/>
  <c r="E277" i="12"/>
  <c r="C278" i="12"/>
  <c r="D278" i="12"/>
  <c r="E278" i="12"/>
  <c r="C279" i="12"/>
  <c r="D279" i="12"/>
  <c r="E279" i="12"/>
  <c r="C280" i="12"/>
  <c r="D280" i="12"/>
  <c r="E280" i="12"/>
  <c r="C281" i="12"/>
  <c r="D281" i="12"/>
  <c r="E281" i="12"/>
  <c r="C282" i="12"/>
  <c r="D282" i="12"/>
  <c r="E282" i="12"/>
  <c r="C283" i="12"/>
  <c r="D283" i="12"/>
  <c r="E283" i="12"/>
  <c r="C284" i="12"/>
  <c r="D284" i="12"/>
  <c r="E284" i="12"/>
  <c r="C285" i="12"/>
  <c r="D285" i="12"/>
  <c r="E285" i="12"/>
  <c r="C286" i="12"/>
  <c r="D286" i="12"/>
  <c r="E286" i="12"/>
  <c r="C287" i="12"/>
  <c r="D287" i="12"/>
  <c r="E287" i="12"/>
  <c r="C288" i="12"/>
  <c r="D288" i="12"/>
  <c r="E288" i="12"/>
  <c r="C289" i="12"/>
  <c r="D289" i="12"/>
  <c r="E289" i="12"/>
  <c r="C290" i="12"/>
  <c r="D290" i="12"/>
  <c r="E290" i="12"/>
  <c r="C291" i="12"/>
  <c r="D291" i="12"/>
  <c r="E291" i="12"/>
  <c r="C292" i="12"/>
  <c r="D292" i="12"/>
  <c r="E292" i="12"/>
  <c r="C293" i="12"/>
  <c r="D293" i="12"/>
  <c r="E293" i="12"/>
  <c r="C294" i="12"/>
  <c r="D294" i="12"/>
  <c r="E294" i="12"/>
  <c r="C295" i="12"/>
  <c r="D295" i="12"/>
  <c r="E295" i="12"/>
  <c r="C296" i="12"/>
  <c r="D296" i="12"/>
  <c r="E296" i="12"/>
  <c r="C297" i="12"/>
  <c r="D297" i="12"/>
  <c r="E297" i="12"/>
  <c r="C298" i="12"/>
  <c r="D298" i="12"/>
  <c r="E298" i="12"/>
  <c r="C299" i="12"/>
  <c r="D299" i="12"/>
  <c r="E299" i="12"/>
  <c r="C300" i="12"/>
  <c r="D300" i="12"/>
  <c r="E300" i="12"/>
  <c r="C301" i="12"/>
  <c r="D301" i="12"/>
  <c r="E301" i="12"/>
  <c r="C302" i="12"/>
  <c r="D302" i="12"/>
  <c r="E302" i="12"/>
  <c r="C303" i="12"/>
  <c r="D303" i="12"/>
  <c r="E303" i="12"/>
  <c r="C304" i="12"/>
  <c r="D304" i="12"/>
  <c r="E304" i="12"/>
  <c r="C305" i="12"/>
  <c r="D305" i="12"/>
  <c r="E305" i="12"/>
  <c r="C306" i="12"/>
  <c r="D306" i="12"/>
  <c r="E306" i="12"/>
  <c r="C307" i="12"/>
  <c r="D307" i="12"/>
  <c r="E307" i="12"/>
  <c r="C308" i="12"/>
  <c r="D308" i="12"/>
  <c r="E308" i="12"/>
  <c r="C309" i="12"/>
  <c r="D309" i="12"/>
  <c r="E309" i="12"/>
  <c r="C310" i="12"/>
  <c r="D310" i="12"/>
  <c r="E310" i="12"/>
  <c r="C311" i="12"/>
  <c r="D311" i="12"/>
  <c r="E311" i="12"/>
  <c r="C312" i="12"/>
  <c r="D312" i="12"/>
  <c r="E312" i="12"/>
  <c r="C313" i="12"/>
  <c r="D313" i="12"/>
  <c r="E313" i="12"/>
  <c r="C314" i="12"/>
  <c r="D314" i="12"/>
  <c r="E314" i="12"/>
  <c r="C315" i="12"/>
  <c r="D315" i="12"/>
  <c r="E315" i="12"/>
  <c r="C316" i="12"/>
  <c r="D316" i="12"/>
  <c r="E316" i="12"/>
  <c r="C317" i="12"/>
  <c r="D317" i="12"/>
  <c r="E317" i="12"/>
  <c r="C318" i="12"/>
  <c r="D318" i="12"/>
  <c r="E318" i="12"/>
  <c r="C319" i="12"/>
  <c r="D319" i="12"/>
  <c r="E319" i="12"/>
  <c r="C320" i="12"/>
  <c r="D320" i="12"/>
  <c r="E320" i="12"/>
  <c r="C321" i="12"/>
  <c r="D321" i="12"/>
  <c r="E321" i="12"/>
  <c r="C322" i="12"/>
  <c r="D322" i="12"/>
  <c r="E322" i="12"/>
  <c r="C323" i="12"/>
  <c r="D323" i="12"/>
  <c r="E323" i="12"/>
  <c r="C324" i="12"/>
  <c r="D324" i="12"/>
  <c r="E324" i="12"/>
  <c r="C325" i="12"/>
  <c r="D325" i="12"/>
  <c r="E325" i="12"/>
  <c r="C326" i="12"/>
  <c r="D326" i="12"/>
  <c r="E326" i="12"/>
  <c r="C327" i="12"/>
  <c r="D327" i="12"/>
  <c r="E327" i="12"/>
  <c r="C328" i="12"/>
  <c r="D328" i="12"/>
  <c r="E328" i="12"/>
  <c r="C329" i="12"/>
  <c r="D329" i="12"/>
  <c r="E329" i="12"/>
  <c r="C330" i="12"/>
  <c r="D330" i="12"/>
  <c r="E330" i="12"/>
  <c r="C331" i="12"/>
  <c r="D331" i="12"/>
  <c r="E331" i="12"/>
  <c r="C332" i="12"/>
  <c r="D332" i="12"/>
  <c r="E332" i="12"/>
  <c r="C333" i="12"/>
  <c r="D333" i="12"/>
  <c r="E333" i="12"/>
  <c r="C334" i="12"/>
  <c r="D334" i="12"/>
  <c r="E334" i="12"/>
  <c r="C335" i="12"/>
  <c r="D335" i="12"/>
  <c r="E335" i="12"/>
  <c r="C336" i="12"/>
  <c r="D336" i="12"/>
  <c r="E336" i="12"/>
  <c r="C337" i="12"/>
  <c r="D337" i="12"/>
  <c r="E337" i="12"/>
  <c r="C338" i="12"/>
  <c r="D338" i="12"/>
  <c r="E338" i="12"/>
  <c r="C339" i="12"/>
  <c r="D339" i="12"/>
  <c r="E339" i="12"/>
  <c r="C340" i="12"/>
  <c r="D340" i="12"/>
  <c r="E340" i="12"/>
  <c r="C341" i="12"/>
  <c r="D341" i="12"/>
  <c r="E341" i="12"/>
  <c r="C342" i="12"/>
  <c r="D342" i="12"/>
  <c r="E342" i="12"/>
  <c r="C343" i="12"/>
  <c r="D343" i="12"/>
  <c r="E343" i="12"/>
  <c r="C344" i="12"/>
  <c r="D344" i="12"/>
  <c r="E344" i="12"/>
  <c r="C345" i="12"/>
  <c r="D345" i="12"/>
  <c r="E345" i="12"/>
  <c r="C346" i="12"/>
  <c r="D346" i="12"/>
  <c r="E346" i="12"/>
  <c r="C347" i="12"/>
  <c r="D347" i="12"/>
  <c r="E347" i="12"/>
  <c r="C348" i="12"/>
  <c r="D348" i="12"/>
  <c r="E348" i="12"/>
  <c r="C349" i="12"/>
  <c r="D349" i="12"/>
  <c r="E349" i="12"/>
  <c r="C350" i="12"/>
  <c r="D350" i="12"/>
  <c r="E350" i="12"/>
  <c r="C351" i="12"/>
  <c r="D351" i="12"/>
  <c r="E351" i="12"/>
  <c r="C352" i="12"/>
  <c r="D352" i="12"/>
  <c r="E352" i="12"/>
  <c r="C353" i="12"/>
  <c r="D353" i="12"/>
  <c r="E353" i="12"/>
  <c r="C354" i="12"/>
  <c r="D354" i="12"/>
  <c r="E354" i="12"/>
  <c r="C355" i="12"/>
  <c r="D355" i="12"/>
  <c r="E355" i="12"/>
  <c r="C356" i="12"/>
  <c r="D356" i="12"/>
  <c r="E356" i="12"/>
  <c r="C357" i="12"/>
  <c r="D357" i="12"/>
  <c r="E357" i="12"/>
  <c r="C358" i="12"/>
  <c r="D358" i="12"/>
  <c r="E358" i="12"/>
  <c r="C359" i="12"/>
  <c r="D359" i="12"/>
  <c r="E359" i="12"/>
  <c r="C360" i="12"/>
  <c r="D360" i="12"/>
  <c r="E360" i="12"/>
  <c r="C361" i="12"/>
  <c r="D361" i="12"/>
  <c r="E361" i="12"/>
  <c r="C362" i="12"/>
  <c r="D362" i="12"/>
  <c r="E362" i="12"/>
  <c r="C363" i="12"/>
  <c r="D363" i="12"/>
  <c r="E363" i="12"/>
  <c r="E8" i="12"/>
  <c r="D8" i="12"/>
  <c r="C8" i="12"/>
  <c r="L6" i="17"/>
  <c r="L7" i="17"/>
  <c r="L8" i="17"/>
  <c r="L9" i="17"/>
  <c r="L10" i="17"/>
  <c r="L11" i="17"/>
  <c r="L12" i="17"/>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0"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8" i="17"/>
  <c r="L149" i="17"/>
  <c r="L150" i="17"/>
  <c r="L151" i="17"/>
  <c r="L152" i="17"/>
  <c r="L153" i="17"/>
  <c r="L154" i="17"/>
  <c r="L155" i="17"/>
  <c r="L156" i="17"/>
  <c r="L157" i="17"/>
  <c r="L158" i="17"/>
  <c r="L159" i="17"/>
  <c r="L160" i="17"/>
  <c r="L161" i="17"/>
  <c r="L162" i="17"/>
  <c r="L163" i="17"/>
  <c r="L164" i="17"/>
  <c r="L165" i="17"/>
  <c r="L166" i="17"/>
  <c r="L167" i="17"/>
  <c r="L168" i="17"/>
  <c r="L169" i="17"/>
  <c r="L170" i="17"/>
  <c r="L171" i="17"/>
  <c r="L172" i="17"/>
  <c r="L173" i="17"/>
  <c r="L174" i="17"/>
  <c r="L175" i="17"/>
  <c r="L176" i="17"/>
  <c r="L177" i="17"/>
  <c r="L178" i="17"/>
  <c r="L179" i="17"/>
  <c r="L180" i="17"/>
  <c r="L181" i="17"/>
  <c r="L182" i="17"/>
  <c r="L183" i="17"/>
  <c r="L184" i="17"/>
  <c r="L185" i="17"/>
  <c r="L186" i="17"/>
  <c r="L187" i="17"/>
  <c r="L188" i="17"/>
  <c r="L189" i="17"/>
  <c r="L190" i="17"/>
  <c r="L191" i="17"/>
  <c r="L192" i="17"/>
  <c r="L193" i="17"/>
  <c r="L194" i="17"/>
  <c r="L195" i="17"/>
  <c r="L196" i="17"/>
  <c r="L197" i="17"/>
  <c r="L198" i="17"/>
  <c r="L199" i="17"/>
  <c r="L200" i="17"/>
  <c r="L201" i="17"/>
  <c r="L202" i="17"/>
  <c r="L203" i="17"/>
  <c r="L204" i="17"/>
  <c r="L205" i="17"/>
  <c r="L206" i="17"/>
  <c r="L207" i="17"/>
  <c r="L208" i="17"/>
  <c r="L209" i="17"/>
  <c r="L210" i="17"/>
  <c r="L211" i="17"/>
  <c r="L212" i="17"/>
  <c r="L213" i="17"/>
  <c r="L214" i="17"/>
  <c r="L215" i="17"/>
  <c r="L216" i="17"/>
  <c r="L217" i="17"/>
  <c r="L218" i="17"/>
  <c r="L219" i="17"/>
  <c r="L220" i="17"/>
  <c r="L221" i="17"/>
  <c r="L222" i="17"/>
  <c r="L223" i="17"/>
  <c r="L224" i="17"/>
  <c r="L225" i="17"/>
  <c r="L226" i="17"/>
  <c r="L227" i="17"/>
  <c r="L228" i="17"/>
  <c r="L229" i="17"/>
  <c r="L230" i="17"/>
  <c r="L231" i="17"/>
  <c r="L232" i="17"/>
  <c r="L233" i="17"/>
  <c r="L234" i="17"/>
  <c r="L235" i="17"/>
  <c r="L236" i="17"/>
  <c r="L237" i="17"/>
  <c r="L238" i="17"/>
  <c r="L239" i="17"/>
  <c r="L240" i="17"/>
  <c r="L241" i="17"/>
  <c r="L242" i="17"/>
  <c r="L243" i="17"/>
  <c r="L244" i="17"/>
  <c r="L245" i="17"/>
  <c r="L246" i="17"/>
  <c r="L247" i="17"/>
  <c r="L248" i="17"/>
  <c r="L249" i="17"/>
  <c r="L250" i="17"/>
  <c r="L251" i="17"/>
  <c r="L252" i="17"/>
  <c r="L253" i="17"/>
  <c r="L254" i="17"/>
  <c r="L255" i="17"/>
  <c r="L256" i="17"/>
  <c r="L257" i="17"/>
  <c r="L258" i="17"/>
  <c r="L259" i="17"/>
  <c r="L260" i="17"/>
  <c r="L261" i="17"/>
  <c r="L262" i="17"/>
  <c r="L263" i="17"/>
  <c r="L264" i="17"/>
  <c r="L265" i="17"/>
  <c r="L266" i="17"/>
  <c r="L267" i="17"/>
  <c r="L268" i="17"/>
  <c r="L269" i="17"/>
  <c r="L270" i="17"/>
  <c r="L271" i="17"/>
  <c r="L272" i="17"/>
  <c r="L273" i="17"/>
  <c r="L274" i="17"/>
  <c r="L275" i="17"/>
  <c r="L276" i="17"/>
  <c r="L277" i="17"/>
  <c r="L278" i="17"/>
  <c r="L279" i="17"/>
  <c r="L280" i="17"/>
  <c r="L281" i="17"/>
  <c r="L282" i="17"/>
  <c r="L283" i="17"/>
  <c r="L284" i="17"/>
  <c r="L285" i="17"/>
  <c r="L286" i="17"/>
  <c r="L287" i="17"/>
  <c r="L288" i="17"/>
  <c r="L289" i="17"/>
  <c r="L290" i="17"/>
  <c r="L291" i="17"/>
  <c r="L292" i="17"/>
  <c r="L293" i="17"/>
  <c r="L294" i="17"/>
  <c r="L295" i="17"/>
  <c r="L296" i="17"/>
  <c r="L297" i="17"/>
  <c r="L298" i="17"/>
  <c r="L299" i="17"/>
  <c r="L300" i="17"/>
  <c r="L301" i="17"/>
  <c r="L302" i="17"/>
  <c r="L303" i="17"/>
  <c r="L304" i="17"/>
  <c r="L305" i="17"/>
  <c r="L306" i="17"/>
  <c r="L307" i="17"/>
  <c r="L308" i="17"/>
  <c r="L309" i="17"/>
  <c r="L310" i="17"/>
  <c r="L311" i="17"/>
  <c r="L312" i="17"/>
  <c r="L313" i="17"/>
  <c r="L314" i="17"/>
  <c r="L315" i="17"/>
  <c r="L316" i="17"/>
  <c r="L317" i="17"/>
  <c r="L318" i="17"/>
  <c r="L319" i="17"/>
  <c r="L320" i="17"/>
  <c r="L321" i="17"/>
  <c r="L322" i="17"/>
  <c r="L323" i="17"/>
  <c r="L324" i="17"/>
  <c r="L325" i="17"/>
  <c r="L326" i="17"/>
  <c r="L327" i="17"/>
  <c r="L328" i="17"/>
  <c r="L329" i="17"/>
  <c r="L330" i="17"/>
  <c r="L331" i="17"/>
  <c r="L332" i="17"/>
  <c r="L333" i="17"/>
  <c r="L334" i="17"/>
  <c r="L335" i="17"/>
  <c r="L336" i="17"/>
  <c r="L337" i="17"/>
  <c r="L338" i="17"/>
  <c r="L339" i="17"/>
  <c r="L340" i="17"/>
  <c r="L341" i="17"/>
  <c r="L342" i="17"/>
  <c r="L343" i="17"/>
  <c r="L344" i="17"/>
  <c r="L345" i="17"/>
  <c r="L346" i="17"/>
  <c r="L347" i="17"/>
  <c r="L348" i="17"/>
  <c r="L349" i="17"/>
  <c r="L350" i="17"/>
  <c r="L351" i="17"/>
  <c r="L352" i="17"/>
  <c r="L353" i="17"/>
  <c r="L354" i="17"/>
  <c r="L355" i="17"/>
  <c r="L356" i="17"/>
  <c r="L357" i="17"/>
  <c r="L358" i="17"/>
  <c r="L359" i="17"/>
  <c r="L360" i="17"/>
  <c r="L361" i="17"/>
  <c r="L362" i="17"/>
  <c r="L5" i="17"/>
  <c r="E5" i="17"/>
  <c r="F5" i="17"/>
  <c r="G5" i="17"/>
  <c r="H5" i="17"/>
  <c r="E6" i="17"/>
  <c r="F6" i="17"/>
  <c r="G6" i="17"/>
  <c r="H6" i="17"/>
  <c r="E7" i="17"/>
  <c r="F7" i="17"/>
  <c r="G7" i="17"/>
  <c r="H7" i="17"/>
  <c r="E8" i="17"/>
  <c r="F8" i="17"/>
  <c r="G8" i="17"/>
  <c r="H8" i="17"/>
  <c r="E9" i="17"/>
  <c r="F9" i="17"/>
  <c r="G9" i="17"/>
  <c r="H9" i="17"/>
  <c r="E10" i="17"/>
  <c r="F10" i="17"/>
  <c r="G10" i="17"/>
  <c r="H10" i="17"/>
  <c r="E11" i="17"/>
  <c r="F11" i="17"/>
  <c r="G11" i="17"/>
  <c r="H11" i="17"/>
  <c r="E12" i="17"/>
  <c r="F12" i="17"/>
  <c r="G12" i="17"/>
  <c r="H12" i="17"/>
  <c r="E13" i="17"/>
  <c r="F13" i="17"/>
  <c r="G13" i="17"/>
  <c r="H13" i="17"/>
  <c r="E14" i="17"/>
  <c r="F14" i="17"/>
  <c r="G14" i="17"/>
  <c r="H14" i="17"/>
  <c r="E15" i="17"/>
  <c r="F15" i="17"/>
  <c r="G15" i="17"/>
  <c r="H15" i="17"/>
  <c r="E16" i="17"/>
  <c r="F16" i="17"/>
  <c r="G16" i="17"/>
  <c r="H16" i="17"/>
  <c r="E17" i="17"/>
  <c r="F17" i="17"/>
  <c r="G17" i="17"/>
  <c r="H17" i="17"/>
  <c r="E18" i="17"/>
  <c r="F18" i="17"/>
  <c r="G18" i="17"/>
  <c r="H18" i="17"/>
  <c r="E19" i="17"/>
  <c r="F19" i="17"/>
  <c r="G19" i="17"/>
  <c r="H19" i="17"/>
  <c r="E20" i="17"/>
  <c r="F20" i="17"/>
  <c r="G20" i="17"/>
  <c r="H20" i="17"/>
  <c r="E21" i="17"/>
  <c r="F21" i="17"/>
  <c r="G21" i="17"/>
  <c r="H21" i="17"/>
  <c r="E22" i="17"/>
  <c r="F22" i="17"/>
  <c r="G22" i="17"/>
  <c r="H22" i="17"/>
  <c r="E23" i="17"/>
  <c r="F23" i="17"/>
  <c r="G23" i="17"/>
  <c r="H23" i="17"/>
  <c r="E24" i="17"/>
  <c r="F24" i="17"/>
  <c r="G24" i="17"/>
  <c r="H24" i="17"/>
  <c r="E25" i="17"/>
  <c r="F25" i="17"/>
  <c r="G25" i="17"/>
  <c r="H25" i="17"/>
  <c r="E26" i="17"/>
  <c r="F26" i="17"/>
  <c r="G26" i="17"/>
  <c r="H26" i="17"/>
  <c r="E27" i="17"/>
  <c r="F27" i="17"/>
  <c r="G27" i="17"/>
  <c r="H27" i="17"/>
  <c r="E28" i="17"/>
  <c r="F28" i="17"/>
  <c r="G28" i="17"/>
  <c r="H28" i="17"/>
  <c r="E29" i="17"/>
  <c r="F29" i="17"/>
  <c r="G29" i="17"/>
  <c r="H29" i="17"/>
  <c r="E30" i="17"/>
  <c r="F30" i="17"/>
  <c r="G30" i="17"/>
  <c r="H30" i="17"/>
  <c r="E31" i="17"/>
  <c r="F31" i="17"/>
  <c r="G31" i="17"/>
  <c r="H31" i="17"/>
  <c r="E32" i="17"/>
  <c r="F32" i="17"/>
  <c r="G32" i="17"/>
  <c r="H32" i="17"/>
  <c r="E33" i="17"/>
  <c r="F33" i="17"/>
  <c r="G33" i="17"/>
  <c r="H33" i="17"/>
  <c r="E34" i="17"/>
  <c r="F34" i="17"/>
  <c r="G34" i="17"/>
  <c r="H34" i="17"/>
  <c r="E35" i="17"/>
  <c r="F35" i="17"/>
  <c r="G35" i="17"/>
  <c r="H35" i="17"/>
  <c r="E36" i="17"/>
  <c r="F36" i="17"/>
  <c r="G36" i="17"/>
  <c r="H36" i="17"/>
  <c r="E37" i="17"/>
  <c r="F37" i="17"/>
  <c r="G37" i="17"/>
  <c r="H37" i="17"/>
  <c r="E38" i="17"/>
  <c r="F38" i="17"/>
  <c r="G38" i="17"/>
  <c r="H38" i="17"/>
  <c r="E39" i="17"/>
  <c r="F39" i="17"/>
  <c r="G39" i="17"/>
  <c r="H39" i="17"/>
  <c r="E40" i="17"/>
  <c r="F40" i="17"/>
  <c r="G40" i="17"/>
  <c r="H40" i="17"/>
  <c r="E41" i="17"/>
  <c r="F41" i="17"/>
  <c r="G41" i="17"/>
  <c r="H41" i="17"/>
  <c r="E42" i="17"/>
  <c r="F42" i="17"/>
  <c r="G42" i="17"/>
  <c r="H42" i="17"/>
  <c r="E43" i="17"/>
  <c r="F43" i="17"/>
  <c r="G43" i="17"/>
  <c r="H43" i="17"/>
  <c r="E44" i="17"/>
  <c r="F44" i="17"/>
  <c r="G44" i="17"/>
  <c r="H44" i="17"/>
  <c r="E45" i="17"/>
  <c r="F45" i="17"/>
  <c r="G45" i="17"/>
  <c r="H45" i="17"/>
  <c r="E46" i="17"/>
  <c r="F46" i="17"/>
  <c r="G46" i="17"/>
  <c r="H46" i="17"/>
  <c r="E47" i="17"/>
  <c r="F47" i="17"/>
  <c r="G47" i="17"/>
  <c r="H47" i="17"/>
  <c r="E48" i="17"/>
  <c r="F48" i="17"/>
  <c r="G48" i="17"/>
  <c r="H48" i="17"/>
  <c r="E49" i="17"/>
  <c r="F49" i="17"/>
  <c r="G49" i="17"/>
  <c r="H49" i="17"/>
  <c r="E50" i="17"/>
  <c r="F50" i="17"/>
  <c r="G50" i="17"/>
  <c r="H50" i="17"/>
  <c r="E51" i="17"/>
  <c r="F51" i="17"/>
  <c r="G51" i="17"/>
  <c r="H51" i="17"/>
  <c r="E52" i="17"/>
  <c r="F52" i="17"/>
  <c r="G52" i="17"/>
  <c r="H52" i="17"/>
  <c r="E53" i="17"/>
  <c r="F53" i="17"/>
  <c r="G53" i="17"/>
  <c r="H53" i="17"/>
  <c r="E54" i="17"/>
  <c r="F54" i="17"/>
  <c r="G54" i="17"/>
  <c r="H54" i="17"/>
  <c r="E55" i="17"/>
  <c r="F55" i="17"/>
  <c r="G55" i="17"/>
  <c r="H55" i="17"/>
  <c r="E56" i="17"/>
  <c r="F56" i="17"/>
  <c r="G56" i="17"/>
  <c r="H56" i="17"/>
  <c r="E57" i="17"/>
  <c r="F57" i="17"/>
  <c r="G57" i="17"/>
  <c r="H57" i="17"/>
  <c r="E58" i="17"/>
  <c r="F58" i="17"/>
  <c r="G58" i="17"/>
  <c r="H58" i="17"/>
  <c r="E59" i="17"/>
  <c r="F59" i="17"/>
  <c r="G59" i="17"/>
  <c r="H59" i="17"/>
  <c r="E60" i="17"/>
  <c r="F60" i="17"/>
  <c r="G60" i="17"/>
  <c r="H60" i="17"/>
  <c r="E61" i="17"/>
  <c r="F61" i="17"/>
  <c r="G61" i="17"/>
  <c r="H61" i="17"/>
  <c r="E62" i="17"/>
  <c r="F62" i="17"/>
  <c r="G62" i="17"/>
  <c r="H62" i="17"/>
  <c r="E63" i="17"/>
  <c r="F63" i="17"/>
  <c r="G63" i="17"/>
  <c r="H63" i="17"/>
  <c r="E64" i="17"/>
  <c r="F64" i="17"/>
  <c r="G64" i="17"/>
  <c r="H64" i="17"/>
  <c r="E65" i="17"/>
  <c r="F65" i="17"/>
  <c r="G65" i="17"/>
  <c r="H65" i="17"/>
  <c r="E66" i="17"/>
  <c r="F66" i="17"/>
  <c r="G66" i="17"/>
  <c r="H66" i="17"/>
  <c r="E67" i="17"/>
  <c r="F67" i="17"/>
  <c r="G67" i="17"/>
  <c r="H67" i="17"/>
  <c r="E68" i="17"/>
  <c r="F68" i="17"/>
  <c r="G68" i="17"/>
  <c r="H68" i="17"/>
  <c r="E69" i="17"/>
  <c r="F69" i="17"/>
  <c r="G69" i="17"/>
  <c r="H69" i="17"/>
  <c r="E70" i="17"/>
  <c r="F70" i="17"/>
  <c r="G70" i="17"/>
  <c r="H70" i="17"/>
  <c r="E71" i="17"/>
  <c r="F71" i="17"/>
  <c r="G71" i="17"/>
  <c r="H71" i="17"/>
  <c r="E72" i="17"/>
  <c r="F72" i="17"/>
  <c r="G72" i="17"/>
  <c r="H72" i="17"/>
  <c r="E73" i="17"/>
  <c r="F73" i="17"/>
  <c r="G73" i="17"/>
  <c r="H73" i="17"/>
  <c r="E74" i="17"/>
  <c r="F74" i="17"/>
  <c r="G74" i="17"/>
  <c r="H74" i="17"/>
  <c r="E75" i="17"/>
  <c r="F75" i="17"/>
  <c r="G75" i="17"/>
  <c r="H75" i="17"/>
  <c r="E76" i="17"/>
  <c r="F76" i="17"/>
  <c r="G76" i="17"/>
  <c r="H76" i="17"/>
  <c r="E77" i="17"/>
  <c r="F77" i="17"/>
  <c r="G77" i="17"/>
  <c r="H77" i="17"/>
  <c r="E78" i="17"/>
  <c r="F78" i="17"/>
  <c r="G78" i="17"/>
  <c r="H78" i="17"/>
  <c r="E79" i="17"/>
  <c r="F79" i="17"/>
  <c r="G79" i="17"/>
  <c r="H79" i="17"/>
  <c r="E80" i="17"/>
  <c r="F80" i="17"/>
  <c r="G80" i="17"/>
  <c r="H80" i="17"/>
  <c r="E81" i="17"/>
  <c r="F81" i="17"/>
  <c r="G81" i="17"/>
  <c r="H81" i="17"/>
  <c r="E82" i="17"/>
  <c r="F82" i="17"/>
  <c r="G82" i="17"/>
  <c r="H82" i="17"/>
  <c r="E83" i="17"/>
  <c r="F83" i="17"/>
  <c r="G83" i="17"/>
  <c r="H83" i="17"/>
  <c r="E84" i="17"/>
  <c r="F84" i="17"/>
  <c r="G84" i="17"/>
  <c r="H84" i="17"/>
  <c r="E85" i="17"/>
  <c r="F85" i="17"/>
  <c r="G85" i="17"/>
  <c r="H85" i="17"/>
  <c r="E86" i="17"/>
  <c r="F86" i="17"/>
  <c r="G86" i="17"/>
  <c r="H86" i="17"/>
  <c r="E87" i="17"/>
  <c r="F87" i="17"/>
  <c r="G87" i="17"/>
  <c r="H87" i="17"/>
  <c r="E88" i="17"/>
  <c r="F88" i="17"/>
  <c r="G88" i="17"/>
  <c r="H88" i="17"/>
  <c r="E89" i="17"/>
  <c r="F89" i="17"/>
  <c r="G89" i="17"/>
  <c r="H89" i="17"/>
  <c r="E90" i="17"/>
  <c r="F90" i="17"/>
  <c r="G90" i="17"/>
  <c r="H90" i="17"/>
  <c r="E91" i="17"/>
  <c r="F91" i="17"/>
  <c r="G91" i="17"/>
  <c r="H91" i="17"/>
  <c r="E92" i="17"/>
  <c r="F92" i="17"/>
  <c r="G92" i="17"/>
  <c r="H92" i="17"/>
  <c r="E93" i="17"/>
  <c r="F93" i="17"/>
  <c r="G93" i="17"/>
  <c r="H93" i="17"/>
  <c r="E94" i="17"/>
  <c r="F94" i="17"/>
  <c r="G94" i="17"/>
  <c r="H94" i="17"/>
  <c r="E95" i="17"/>
  <c r="F95" i="17"/>
  <c r="G95" i="17"/>
  <c r="H95" i="17"/>
  <c r="E96" i="17"/>
  <c r="F96" i="17"/>
  <c r="G96" i="17"/>
  <c r="H96" i="17"/>
  <c r="E97" i="17"/>
  <c r="F97" i="17"/>
  <c r="G97" i="17"/>
  <c r="H97" i="17"/>
  <c r="E98" i="17"/>
  <c r="F98" i="17"/>
  <c r="G98" i="17"/>
  <c r="H98" i="17"/>
  <c r="E99" i="17"/>
  <c r="F99" i="17"/>
  <c r="G99" i="17"/>
  <c r="H99" i="17"/>
  <c r="E100" i="17"/>
  <c r="F100" i="17"/>
  <c r="G100" i="17"/>
  <c r="H100" i="17"/>
  <c r="E101" i="17"/>
  <c r="F101" i="17"/>
  <c r="G101" i="17"/>
  <c r="H101" i="17"/>
  <c r="E102" i="17"/>
  <c r="F102" i="17"/>
  <c r="G102" i="17"/>
  <c r="H102" i="17"/>
  <c r="E103" i="17"/>
  <c r="F103" i="17"/>
  <c r="G103" i="17"/>
  <c r="H103" i="17"/>
  <c r="E104" i="17"/>
  <c r="F104" i="17"/>
  <c r="G104" i="17"/>
  <c r="H104" i="17"/>
  <c r="E105" i="17"/>
  <c r="F105" i="17"/>
  <c r="G105" i="17"/>
  <c r="H105" i="17"/>
  <c r="E106" i="17"/>
  <c r="F106" i="17"/>
  <c r="G106" i="17"/>
  <c r="H106" i="17"/>
  <c r="E107" i="17"/>
  <c r="F107" i="17"/>
  <c r="G107" i="17"/>
  <c r="H107" i="17"/>
  <c r="E108" i="17"/>
  <c r="F108" i="17"/>
  <c r="G108" i="17"/>
  <c r="H108" i="17"/>
  <c r="E109" i="17"/>
  <c r="F109" i="17"/>
  <c r="G109" i="17"/>
  <c r="H109" i="17"/>
  <c r="E110" i="17"/>
  <c r="F110" i="17"/>
  <c r="G110" i="17"/>
  <c r="H110" i="17"/>
  <c r="E111" i="17"/>
  <c r="F111" i="17"/>
  <c r="G111" i="17"/>
  <c r="H111" i="17"/>
  <c r="E112" i="17"/>
  <c r="F112" i="17"/>
  <c r="G112" i="17"/>
  <c r="H112" i="17"/>
  <c r="E113" i="17"/>
  <c r="F113" i="17"/>
  <c r="G113" i="17"/>
  <c r="H113" i="17"/>
  <c r="E114" i="17"/>
  <c r="F114" i="17"/>
  <c r="G114" i="17"/>
  <c r="H114" i="17"/>
  <c r="E115" i="17"/>
  <c r="F115" i="17"/>
  <c r="G115" i="17"/>
  <c r="H115" i="17"/>
  <c r="E116" i="17"/>
  <c r="F116" i="17"/>
  <c r="G116" i="17"/>
  <c r="H116" i="17"/>
  <c r="E117" i="17"/>
  <c r="F117" i="17"/>
  <c r="G117" i="17"/>
  <c r="H117" i="17"/>
  <c r="E118" i="17"/>
  <c r="F118" i="17"/>
  <c r="G118" i="17"/>
  <c r="H118" i="17"/>
  <c r="E119" i="17"/>
  <c r="F119" i="17"/>
  <c r="G119" i="17"/>
  <c r="H119" i="17"/>
  <c r="E120" i="17"/>
  <c r="F120" i="17"/>
  <c r="G120" i="17"/>
  <c r="H120" i="17"/>
  <c r="E121" i="17"/>
  <c r="F121" i="17"/>
  <c r="G121" i="17"/>
  <c r="H121" i="17"/>
  <c r="E122" i="17"/>
  <c r="F122" i="17"/>
  <c r="G122" i="17"/>
  <c r="H122" i="17"/>
  <c r="E123" i="17"/>
  <c r="F123" i="17"/>
  <c r="G123" i="17"/>
  <c r="H123" i="17"/>
  <c r="E124" i="17"/>
  <c r="F124" i="17"/>
  <c r="G124" i="17"/>
  <c r="H124" i="17"/>
  <c r="E125" i="17"/>
  <c r="F125" i="17"/>
  <c r="G125" i="17"/>
  <c r="H125" i="17"/>
  <c r="E126" i="17"/>
  <c r="F126" i="17"/>
  <c r="G126" i="17"/>
  <c r="H126" i="17"/>
  <c r="E127" i="17"/>
  <c r="F127" i="17"/>
  <c r="G127" i="17"/>
  <c r="H127" i="17"/>
  <c r="E128" i="17"/>
  <c r="F128" i="17"/>
  <c r="G128" i="17"/>
  <c r="H128" i="17"/>
  <c r="E129" i="17"/>
  <c r="F129" i="17"/>
  <c r="G129" i="17"/>
  <c r="H129" i="17"/>
  <c r="E130" i="17"/>
  <c r="F130" i="17"/>
  <c r="G130" i="17"/>
  <c r="H130" i="17"/>
  <c r="E131" i="17"/>
  <c r="F131" i="17"/>
  <c r="G131" i="17"/>
  <c r="H131" i="17"/>
  <c r="E132" i="17"/>
  <c r="F132" i="17"/>
  <c r="G132" i="17"/>
  <c r="H132" i="17"/>
  <c r="E133" i="17"/>
  <c r="F133" i="17"/>
  <c r="G133" i="17"/>
  <c r="H133" i="17"/>
  <c r="E134" i="17"/>
  <c r="F134" i="17"/>
  <c r="G134" i="17"/>
  <c r="H134" i="17"/>
  <c r="E135" i="17"/>
  <c r="F135" i="17"/>
  <c r="G135" i="17"/>
  <c r="H135" i="17"/>
  <c r="E136" i="17"/>
  <c r="F136" i="17"/>
  <c r="G136" i="17"/>
  <c r="H136" i="17"/>
  <c r="E137" i="17"/>
  <c r="F137" i="17"/>
  <c r="G137" i="17"/>
  <c r="H137" i="17"/>
  <c r="E138" i="17"/>
  <c r="F138" i="17"/>
  <c r="G138" i="17"/>
  <c r="H138" i="17"/>
  <c r="E139" i="17"/>
  <c r="F139" i="17"/>
  <c r="G139" i="17"/>
  <c r="H139" i="17"/>
  <c r="E140" i="17"/>
  <c r="F140" i="17"/>
  <c r="G140" i="17"/>
  <c r="H140" i="17"/>
  <c r="E141" i="17"/>
  <c r="F141" i="17"/>
  <c r="G141" i="17"/>
  <c r="H141" i="17"/>
  <c r="E142" i="17"/>
  <c r="F142" i="17"/>
  <c r="G142" i="17"/>
  <c r="H142" i="17"/>
  <c r="E143" i="17"/>
  <c r="F143" i="17"/>
  <c r="G143" i="17"/>
  <c r="H143" i="17"/>
  <c r="E144" i="17"/>
  <c r="F144" i="17"/>
  <c r="G144" i="17"/>
  <c r="H144" i="17"/>
  <c r="E145" i="17"/>
  <c r="F145" i="17"/>
  <c r="G145" i="17"/>
  <c r="H145" i="17"/>
  <c r="E146" i="17"/>
  <c r="F146" i="17"/>
  <c r="G146" i="17"/>
  <c r="H146" i="17"/>
  <c r="E147" i="17"/>
  <c r="F147" i="17"/>
  <c r="G147" i="17"/>
  <c r="H147" i="17"/>
  <c r="E148" i="17"/>
  <c r="F148" i="17"/>
  <c r="G148" i="17"/>
  <c r="H148" i="17"/>
  <c r="E149" i="17"/>
  <c r="F149" i="17"/>
  <c r="G149" i="17"/>
  <c r="H149" i="17"/>
  <c r="E150" i="17"/>
  <c r="F150" i="17"/>
  <c r="G150" i="17"/>
  <c r="H150" i="17"/>
  <c r="E151" i="17"/>
  <c r="F151" i="17"/>
  <c r="G151" i="17"/>
  <c r="H151" i="17"/>
  <c r="E152" i="17"/>
  <c r="F152" i="17"/>
  <c r="G152" i="17"/>
  <c r="H152" i="17"/>
  <c r="E153" i="17"/>
  <c r="F153" i="17"/>
  <c r="G153" i="17"/>
  <c r="H153" i="17"/>
  <c r="E154" i="17"/>
  <c r="F154" i="17"/>
  <c r="G154" i="17"/>
  <c r="H154" i="17"/>
  <c r="E155" i="17"/>
  <c r="F155" i="17"/>
  <c r="G155" i="17"/>
  <c r="H155" i="17"/>
  <c r="E156" i="17"/>
  <c r="F156" i="17"/>
  <c r="G156" i="17"/>
  <c r="H156" i="17"/>
  <c r="E157" i="17"/>
  <c r="F157" i="17"/>
  <c r="G157" i="17"/>
  <c r="H157" i="17"/>
  <c r="E158" i="17"/>
  <c r="F158" i="17"/>
  <c r="G158" i="17"/>
  <c r="H158" i="17"/>
  <c r="E159" i="17"/>
  <c r="F159" i="17"/>
  <c r="G159" i="17"/>
  <c r="H159" i="17"/>
  <c r="E160" i="17"/>
  <c r="F160" i="17"/>
  <c r="G160" i="17"/>
  <c r="H160" i="17"/>
  <c r="E161" i="17"/>
  <c r="F161" i="17"/>
  <c r="G161" i="17"/>
  <c r="H161" i="17"/>
  <c r="E162" i="17"/>
  <c r="F162" i="17"/>
  <c r="G162" i="17"/>
  <c r="H162" i="17"/>
  <c r="E163" i="17"/>
  <c r="F163" i="17"/>
  <c r="G163" i="17"/>
  <c r="H163" i="17"/>
  <c r="E164" i="17"/>
  <c r="F164" i="17"/>
  <c r="G164" i="17"/>
  <c r="H164" i="17"/>
  <c r="E165" i="17"/>
  <c r="F165" i="17"/>
  <c r="G165" i="17"/>
  <c r="H165" i="17"/>
  <c r="E166" i="17"/>
  <c r="F166" i="17"/>
  <c r="G166" i="17"/>
  <c r="H166" i="17"/>
  <c r="E167" i="17"/>
  <c r="F167" i="17"/>
  <c r="G167" i="17"/>
  <c r="H167" i="17"/>
  <c r="E168" i="17"/>
  <c r="F168" i="17"/>
  <c r="G168" i="17"/>
  <c r="H168" i="17"/>
  <c r="E169" i="17"/>
  <c r="F169" i="17"/>
  <c r="G169" i="17"/>
  <c r="H169" i="17"/>
  <c r="E170" i="17"/>
  <c r="F170" i="17"/>
  <c r="G170" i="17"/>
  <c r="H170" i="17"/>
  <c r="E171" i="17"/>
  <c r="F171" i="17"/>
  <c r="G171" i="17"/>
  <c r="H171" i="17"/>
  <c r="E172" i="17"/>
  <c r="F172" i="17"/>
  <c r="G172" i="17"/>
  <c r="H172" i="17"/>
  <c r="E173" i="17"/>
  <c r="F173" i="17"/>
  <c r="G173" i="17"/>
  <c r="H173" i="17"/>
  <c r="E174" i="17"/>
  <c r="F174" i="17"/>
  <c r="G174" i="17"/>
  <c r="H174" i="17"/>
  <c r="E175" i="17"/>
  <c r="F175" i="17"/>
  <c r="G175" i="17"/>
  <c r="H175" i="17"/>
  <c r="E176" i="17"/>
  <c r="F176" i="17"/>
  <c r="G176" i="17"/>
  <c r="H176" i="17"/>
  <c r="E177" i="17"/>
  <c r="F177" i="17"/>
  <c r="G177" i="17"/>
  <c r="H177" i="17"/>
  <c r="E178" i="17"/>
  <c r="F178" i="17"/>
  <c r="G178" i="17"/>
  <c r="H178" i="17"/>
  <c r="E179" i="17"/>
  <c r="F179" i="17"/>
  <c r="G179" i="17"/>
  <c r="H179" i="17"/>
  <c r="E180" i="17"/>
  <c r="F180" i="17"/>
  <c r="G180" i="17"/>
  <c r="H180" i="17"/>
  <c r="E181" i="17"/>
  <c r="F181" i="17"/>
  <c r="G181" i="17"/>
  <c r="H181" i="17"/>
  <c r="E182" i="17"/>
  <c r="F182" i="17"/>
  <c r="G182" i="17"/>
  <c r="H182" i="17"/>
  <c r="E183" i="17"/>
  <c r="F183" i="17"/>
  <c r="G183" i="17"/>
  <c r="H183" i="17"/>
  <c r="E184" i="17"/>
  <c r="F184" i="17"/>
  <c r="G184" i="17"/>
  <c r="H184" i="17"/>
  <c r="E185" i="17"/>
  <c r="F185" i="17"/>
  <c r="G185" i="17"/>
  <c r="H185" i="17"/>
  <c r="E186" i="17"/>
  <c r="F186" i="17"/>
  <c r="G186" i="17"/>
  <c r="H186" i="17"/>
  <c r="E187" i="17"/>
  <c r="F187" i="17"/>
  <c r="G187" i="17"/>
  <c r="H187" i="17"/>
  <c r="E188" i="17"/>
  <c r="F188" i="17"/>
  <c r="G188" i="17"/>
  <c r="H188" i="17"/>
  <c r="E189" i="17"/>
  <c r="F189" i="17"/>
  <c r="G189" i="17"/>
  <c r="H189" i="17"/>
  <c r="E190" i="17"/>
  <c r="F190" i="17"/>
  <c r="G190" i="17"/>
  <c r="H190" i="17"/>
  <c r="E191" i="17"/>
  <c r="F191" i="17"/>
  <c r="G191" i="17"/>
  <c r="H191" i="17"/>
  <c r="E192" i="17"/>
  <c r="F192" i="17"/>
  <c r="G192" i="17"/>
  <c r="H192" i="17"/>
  <c r="E193" i="17"/>
  <c r="F193" i="17"/>
  <c r="G193" i="17"/>
  <c r="H193" i="17"/>
  <c r="E194" i="17"/>
  <c r="F194" i="17"/>
  <c r="G194" i="17"/>
  <c r="H194" i="17"/>
  <c r="E195" i="17"/>
  <c r="F195" i="17"/>
  <c r="G195" i="17"/>
  <c r="H195" i="17"/>
  <c r="E196" i="17"/>
  <c r="F196" i="17"/>
  <c r="G196" i="17"/>
  <c r="H196" i="17"/>
  <c r="E197" i="17"/>
  <c r="F197" i="17"/>
  <c r="G197" i="17"/>
  <c r="H197" i="17"/>
  <c r="E198" i="17"/>
  <c r="F198" i="17"/>
  <c r="G198" i="17"/>
  <c r="H198" i="17"/>
  <c r="E199" i="17"/>
  <c r="F199" i="17"/>
  <c r="G199" i="17"/>
  <c r="H199" i="17"/>
  <c r="E200" i="17"/>
  <c r="F200" i="17"/>
  <c r="G200" i="17"/>
  <c r="H200" i="17"/>
  <c r="E201" i="17"/>
  <c r="F201" i="17"/>
  <c r="G201" i="17"/>
  <c r="H201" i="17"/>
  <c r="E202" i="17"/>
  <c r="F202" i="17"/>
  <c r="G202" i="17"/>
  <c r="H202" i="17"/>
  <c r="E203" i="17"/>
  <c r="F203" i="17"/>
  <c r="G203" i="17"/>
  <c r="H203" i="17"/>
  <c r="E204" i="17"/>
  <c r="F204" i="17"/>
  <c r="G204" i="17"/>
  <c r="H204" i="17"/>
  <c r="E205" i="17"/>
  <c r="F205" i="17"/>
  <c r="G205" i="17"/>
  <c r="H205" i="17"/>
  <c r="E206" i="17"/>
  <c r="F206" i="17"/>
  <c r="G206" i="17"/>
  <c r="H206" i="17"/>
  <c r="E207" i="17"/>
  <c r="F207" i="17"/>
  <c r="G207" i="17"/>
  <c r="H207" i="17"/>
  <c r="E208" i="17"/>
  <c r="F208" i="17"/>
  <c r="G208" i="17"/>
  <c r="H208" i="17"/>
  <c r="E209" i="17"/>
  <c r="F209" i="17"/>
  <c r="G209" i="17"/>
  <c r="H209" i="17"/>
  <c r="E210" i="17"/>
  <c r="F210" i="17"/>
  <c r="G210" i="17"/>
  <c r="H210" i="17"/>
  <c r="E211" i="17"/>
  <c r="F211" i="17"/>
  <c r="G211" i="17"/>
  <c r="H211" i="17"/>
  <c r="E212" i="17"/>
  <c r="F212" i="17"/>
  <c r="G212" i="17"/>
  <c r="H212" i="17"/>
  <c r="E213" i="17"/>
  <c r="F213" i="17"/>
  <c r="G213" i="17"/>
  <c r="H213" i="17"/>
  <c r="E214" i="17"/>
  <c r="F214" i="17"/>
  <c r="G214" i="17"/>
  <c r="H214" i="17"/>
  <c r="E215" i="17"/>
  <c r="F215" i="17"/>
  <c r="G215" i="17"/>
  <c r="H215" i="17"/>
  <c r="E216" i="17"/>
  <c r="F216" i="17"/>
  <c r="G216" i="17"/>
  <c r="H216" i="17"/>
  <c r="E217" i="17"/>
  <c r="F217" i="17"/>
  <c r="G217" i="17"/>
  <c r="H217" i="17"/>
  <c r="E218" i="17"/>
  <c r="F218" i="17"/>
  <c r="G218" i="17"/>
  <c r="H218" i="17"/>
  <c r="E219" i="17"/>
  <c r="F219" i="17"/>
  <c r="G219" i="17"/>
  <c r="H219" i="17"/>
  <c r="E220" i="17"/>
  <c r="F220" i="17"/>
  <c r="G220" i="17"/>
  <c r="H220" i="17"/>
  <c r="E221" i="17"/>
  <c r="F221" i="17"/>
  <c r="G221" i="17"/>
  <c r="H221" i="17"/>
  <c r="E222" i="17"/>
  <c r="F222" i="17"/>
  <c r="G222" i="17"/>
  <c r="H222" i="17"/>
  <c r="E223" i="17"/>
  <c r="F223" i="17"/>
  <c r="G223" i="17"/>
  <c r="H223" i="17"/>
  <c r="E224" i="17"/>
  <c r="F224" i="17"/>
  <c r="G224" i="17"/>
  <c r="H224" i="17"/>
  <c r="E225" i="17"/>
  <c r="F225" i="17"/>
  <c r="G225" i="17"/>
  <c r="H225" i="17"/>
  <c r="E226" i="17"/>
  <c r="F226" i="17"/>
  <c r="G226" i="17"/>
  <c r="H226" i="17"/>
  <c r="E227" i="17"/>
  <c r="F227" i="17"/>
  <c r="G227" i="17"/>
  <c r="H227" i="17"/>
  <c r="E228" i="17"/>
  <c r="F228" i="17"/>
  <c r="G228" i="17"/>
  <c r="H228" i="17"/>
  <c r="E229" i="17"/>
  <c r="F229" i="17"/>
  <c r="G229" i="17"/>
  <c r="H229" i="17"/>
  <c r="E230" i="17"/>
  <c r="F230" i="17"/>
  <c r="G230" i="17"/>
  <c r="H230" i="17"/>
  <c r="E231" i="17"/>
  <c r="F231" i="17"/>
  <c r="G231" i="17"/>
  <c r="H231" i="17"/>
  <c r="E232" i="17"/>
  <c r="F232" i="17"/>
  <c r="G232" i="17"/>
  <c r="H232" i="17"/>
  <c r="E233" i="17"/>
  <c r="F233" i="17"/>
  <c r="G233" i="17"/>
  <c r="H233" i="17"/>
  <c r="E234" i="17"/>
  <c r="F234" i="17"/>
  <c r="G234" i="17"/>
  <c r="H234" i="17"/>
  <c r="E235" i="17"/>
  <c r="F235" i="17"/>
  <c r="G235" i="17"/>
  <c r="H235" i="17"/>
  <c r="E236" i="17"/>
  <c r="F236" i="17"/>
  <c r="G236" i="17"/>
  <c r="H236" i="17"/>
  <c r="E237" i="17"/>
  <c r="F237" i="17"/>
  <c r="G237" i="17"/>
  <c r="H237" i="17"/>
  <c r="E238" i="17"/>
  <c r="F238" i="17"/>
  <c r="G238" i="17"/>
  <c r="H238" i="17"/>
  <c r="E239" i="17"/>
  <c r="F239" i="17"/>
  <c r="G239" i="17"/>
  <c r="H239" i="17"/>
  <c r="E240" i="17"/>
  <c r="F240" i="17"/>
  <c r="G240" i="17"/>
  <c r="H240" i="17"/>
  <c r="E241" i="17"/>
  <c r="F241" i="17"/>
  <c r="G241" i="17"/>
  <c r="H241" i="17"/>
  <c r="E242" i="17"/>
  <c r="F242" i="17"/>
  <c r="G242" i="17"/>
  <c r="H242" i="17"/>
  <c r="E243" i="17"/>
  <c r="F243" i="17"/>
  <c r="G243" i="17"/>
  <c r="H243" i="17"/>
  <c r="E244" i="17"/>
  <c r="F244" i="17"/>
  <c r="G244" i="17"/>
  <c r="H244" i="17"/>
  <c r="E245" i="17"/>
  <c r="F245" i="17"/>
  <c r="G245" i="17"/>
  <c r="H245" i="17"/>
  <c r="E246" i="17"/>
  <c r="F246" i="17"/>
  <c r="G246" i="17"/>
  <c r="H246" i="17"/>
  <c r="E247" i="17"/>
  <c r="F247" i="17"/>
  <c r="G247" i="17"/>
  <c r="H247" i="17"/>
  <c r="E248" i="17"/>
  <c r="F248" i="17"/>
  <c r="G248" i="17"/>
  <c r="H248" i="17"/>
  <c r="E249" i="17"/>
  <c r="F249" i="17"/>
  <c r="G249" i="17"/>
  <c r="H249" i="17"/>
  <c r="E250" i="17"/>
  <c r="F250" i="17"/>
  <c r="G250" i="17"/>
  <c r="H250" i="17"/>
  <c r="E251" i="17"/>
  <c r="F251" i="17"/>
  <c r="G251" i="17"/>
  <c r="H251" i="17"/>
  <c r="E252" i="17"/>
  <c r="F252" i="17"/>
  <c r="G252" i="17"/>
  <c r="H252" i="17"/>
  <c r="E253" i="17"/>
  <c r="F253" i="17"/>
  <c r="G253" i="17"/>
  <c r="H253" i="17"/>
  <c r="E254" i="17"/>
  <c r="F254" i="17"/>
  <c r="G254" i="17"/>
  <c r="H254" i="17"/>
  <c r="E255" i="17"/>
  <c r="F255" i="17"/>
  <c r="G255" i="17"/>
  <c r="H255" i="17"/>
  <c r="E256" i="17"/>
  <c r="F256" i="17"/>
  <c r="G256" i="17"/>
  <c r="H256" i="17"/>
  <c r="E257" i="17"/>
  <c r="F257" i="17"/>
  <c r="G257" i="17"/>
  <c r="H257" i="17"/>
  <c r="E258" i="17"/>
  <c r="F258" i="17"/>
  <c r="G258" i="17"/>
  <c r="H258" i="17"/>
  <c r="E259" i="17"/>
  <c r="F259" i="17"/>
  <c r="G259" i="17"/>
  <c r="H259" i="17"/>
  <c r="E260" i="17"/>
  <c r="F260" i="17"/>
  <c r="G260" i="17"/>
  <c r="H260" i="17"/>
  <c r="E261" i="17"/>
  <c r="F261" i="17"/>
  <c r="G261" i="17"/>
  <c r="H261" i="17"/>
  <c r="E262" i="17"/>
  <c r="F262" i="17"/>
  <c r="G262" i="17"/>
  <c r="H262" i="17"/>
  <c r="E263" i="17"/>
  <c r="F263" i="17"/>
  <c r="G263" i="17"/>
  <c r="H263" i="17"/>
  <c r="E264" i="17"/>
  <c r="F264" i="17"/>
  <c r="G264" i="17"/>
  <c r="H264" i="17"/>
  <c r="E265" i="17"/>
  <c r="F265" i="17"/>
  <c r="G265" i="17"/>
  <c r="H265" i="17"/>
  <c r="E266" i="17"/>
  <c r="F266" i="17"/>
  <c r="G266" i="17"/>
  <c r="H266" i="17"/>
  <c r="E267" i="17"/>
  <c r="F267" i="17"/>
  <c r="G267" i="17"/>
  <c r="H267" i="17"/>
  <c r="E268" i="17"/>
  <c r="F268" i="17"/>
  <c r="G268" i="17"/>
  <c r="H268" i="17"/>
  <c r="E269" i="17"/>
  <c r="F269" i="17"/>
  <c r="G269" i="17"/>
  <c r="H269" i="17"/>
  <c r="E270" i="17"/>
  <c r="F270" i="17"/>
  <c r="G270" i="17"/>
  <c r="H270" i="17"/>
  <c r="E271" i="17"/>
  <c r="F271" i="17"/>
  <c r="G271" i="17"/>
  <c r="H271" i="17"/>
  <c r="E272" i="17"/>
  <c r="F272" i="17"/>
  <c r="G272" i="17"/>
  <c r="H272" i="17"/>
  <c r="E273" i="17"/>
  <c r="F273" i="17"/>
  <c r="G273" i="17"/>
  <c r="H273" i="17"/>
  <c r="E274" i="17"/>
  <c r="F274" i="17"/>
  <c r="G274" i="17"/>
  <c r="H274" i="17"/>
  <c r="E275" i="17"/>
  <c r="F275" i="17"/>
  <c r="G275" i="17"/>
  <c r="H275" i="17"/>
  <c r="E276" i="17"/>
  <c r="F276" i="17"/>
  <c r="G276" i="17"/>
  <c r="H276" i="17"/>
  <c r="E277" i="17"/>
  <c r="F277" i="17"/>
  <c r="G277" i="17"/>
  <c r="H277" i="17"/>
  <c r="E278" i="17"/>
  <c r="F278" i="17"/>
  <c r="G278" i="17"/>
  <c r="H278" i="17"/>
  <c r="E279" i="17"/>
  <c r="F279" i="17"/>
  <c r="G279" i="17"/>
  <c r="H279" i="17"/>
  <c r="E280" i="17"/>
  <c r="F280" i="17"/>
  <c r="G280" i="17"/>
  <c r="H280" i="17"/>
  <c r="E281" i="17"/>
  <c r="F281" i="17"/>
  <c r="G281" i="17"/>
  <c r="H281" i="17"/>
  <c r="E282" i="17"/>
  <c r="F282" i="17"/>
  <c r="G282" i="17"/>
  <c r="H282" i="17"/>
  <c r="E283" i="17"/>
  <c r="F283" i="17"/>
  <c r="G283" i="17"/>
  <c r="H283" i="17"/>
  <c r="E284" i="17"/>
  <c r="F284" i="17"/>
  <c r="G284" i="17"/>
  <c r="H284" i="17"/>
  <c r="E285" i="17"/>
  <c r="F285" i="17"/>
  <c r="G285" i="17"/>
  <c r="H285" i="17"/>
  <c r="E286" i="17"/>
  <c r="F286" i="17"/>
  <c r="G286" i="17"/>
  <c r="H286" i="17"/>
  <c r="E287" i="17"/>
  <c r="F287" i="17"/>
  <c r="G287" i="17"/>
  <c r="H287" i="17"/>
  <c r="E288" i="17"/>
  <c r="F288" i="17"/>
  <c r="G288" i="17"/>
  <c r="H288" i="17"/>
  <c r="E289" i="17"/>
  <c r="F289" i="17"/>
  <c r="G289" i="17"/>
  <c r="H289" i="17"/>
  <c r="E290" i="17"/>
  <c r="F290" i="17"/>
  <c r="G290" i="17"/>
  <c r="H290" i="17"/>
  <c r="E291" i="17"/>
  <c r="F291" i="17"/>
  <c r="G291" i="17"/>
  <c r="H291" i="17"/>
  <c r="E292" i="17"/>
  <c r="F292" i="17"/>
  <c r="G292" i="17"/>
  <c r="H292" i="17"/>
  <c r="E293" i="17"/>
  <c r="F293" i="17"/>
  <c r="G293" i="17"/>
  <c r="H293" i="17"/>
  <c r="E294" i="17"/>
  <c r="F294" i="17"/>
  <c r="G294" i="17"/>
  <c r="H294" i="17"/>
  <c r="E295" i="17"/>
  <c r="F295" i="17"/>
  <c r="G295" i="17"/>
  <c r="H295" i="17"/>
  <c r="E296" i="17"/>
  <c r="F296" i="17"/>
  <c r="G296" i="17"/>
  <c r="H296" i="17"/>
  <c r="E297" i="17"/>
  <c r="F297" i="17"/>
  <c r="G297" i="17"/>
  <c r="H297" i="17"/>
  <c r="E298" i="17"/>
  <c r="F298" i="17"/>
  <c r="G298" i="17"/>
  <c r="H298" i="17"/>
  <c r="E299" i="17"/>
  <c r="F299" i="17"/>
  <c r="G299" i="17"/>
  <c r="H299" i="17"/>
  <c r="E300" i="17"/>
  <c r="F300" i="17"/>
  <c r="G300" i="17"/>
  <c r="H300" i="17"/>
  <c r="E301" i="17"/>
  <c r="F301" i="17"/>
  <c r="G301" i="17"/>
  <c r="H301" i="17"/>
  <c r="E302" i="17"/>
  <c r="F302" i="17"/>
  <c r="G302" i="17"/>
  <c r="H302" i="17"/>
  <c r="E303" i="17"/>
  <c r="F303" i="17"/>
  <c r="G303" i="17"/>
  <c r="H303" i="17"/>
  <c r="E304" i="17"/>
  <c r="F304" i="17"/>
  <c r="G304" i="17"/>
  <c r="H304" i="17"/>
  <c r="E305" i="17"/>
  <c r="F305" i="17"/>
  <c r="G305" i="17"/>
  <c r="H305" i="17"/>
  <c r="E306" i="17"/>
  <c r="F306" i="17"/>
  <c r="G306" i="17"/>
  <c r="H306" i="17"/>
  <c r="E307" i="17"/>
  <c r="F307" i="17"/>
  <c r="G307" i="17"/>
  <c r="H307" i="17"/>
  <c r="E308" i="17"/>
  <c r="F308" i="17"/>
  <c r="G308" i="17"/>
  <c r="H308" i="17"/>
  <c r="E309" i="17"/>
  <c r="F309" i="17"/>
  <c r="G309" i="17"/>
  <c r="H309" i="17"/>
  <c r="E310" i="17"/>
  <c r="F310" i="17"/>
  <c r="G310" i="17"/>
  <c r="H310" i="17"/>
  <c r="E311" i="17"/>
  <c r="F311" i="17"/>
  <c r="G311" i="17"/>
  <c r="H311" i="17"/>
  <c r="E312" i="17"/>
  <c r="F312" i="17"/>
  <c r="G312" i="17"/>
  <c r="H312" i="17"/>
  <c r="E313" i="17"/>
  <c r="F313" i="17"/>
  <c r="G313" i="17"/>
  <c r="H313" i="17"/>
  <c r="E314" i="17"/>
  <c r="F314" i="17"/>
  <c r="G314" i="17"/>
  <c r="H314" i="17"/>
  <c r="E315" i="17"/>
  <c r="F315" i="17"/>
  <c r="G315" i="17"/>
  <c r="H315" i="17"/>
  <c r="E316" i="17"/>
  <c r="F316" i="17"/>
  <c r="G316" i="17"/>
  <c r="H316" i="17"/>
  <c r="E317" i="17"/>
  <c r="F317" i="17"/>
  <c r="G317" i="17"/>
  <c r="H317" i="17"/>
  <c r="E318" i="17"/>
  <c r="F318" i="17"/>
  <c r="G318" i="17"/>
  <c r="H318" i="17"/>
  <c r="E319" i="17"/>
  <c r="F319" i="17"/>
  <c r="G319" i="17"/>
  <c r="H319" i="17"/>
  <c r="E320" i="17"/>
  <c r="F320" i="17"/>
  <c r="G320" i="17"/>
  <c r="H320" i="17"/>
  <c r="E321" i="17"/>
  <c r="F321" i="17"/>
  <c r="G321" i="17"/>
  <c r="H321" i="17"/>
  <c r="E322" i="17"/>
  <c r="F322" i="17"/>
  <c r="G322" i="17"/>
  <c r="H322" i="17"/>
  <c r="E323" i="17"/>
  <c r="F323" i="17"/>
  <c r="G323" i="17"/>
  <c r="H323" i="17"/>
  <c r="E324" i="17"/>
  <c r="F324" i="17"/>
  <c r="G324" i="17"/>
  <c r="H324" i="17"/>
  <c r="E325" i="17"/>
  <c r="F325" i="17"/>
  <c r="G325" i="17"/>
  <c r="H325" i="17"/>
  <c r="E326" i="17"/>
  <c r="F326" i="17"/>
  <c r="G326" i="17"/>
  <c r="H326" i="17"/>
  <c r="E327" i="17"/>
  <c r="F327" i="17"/>
  <c r="G327" i="17"/>
  <c r="H327" i="17"/>
  <c r="E328" i="17"/>
  <c r="F328" i="17"/>
  <c r="G328" i="17"/>
  <c r="H328" i="17"/>
  <c r="E329" i="17"/>
  <c r="F329" i="17"/>
  <c r="G329" i="17"/>
  <c r="H329" i="17"/>
  <c r="E330" i="17"/>
  <c r="F330" i="17"/>
  <c r="G330" i="17"/>
  <c r="H330" i="17"/>
  <c r="E331" i="17"/>
  <c r="F331" i="17"/>
  <c r="G331" i="17"/>
  <c r="H331" i="17"/>
  <c r="E332" i="17"/>
  <c r="F332" i="17"/>
  <c r="G332" i="17"/>
  <c r="H332" i="17"/>
  <c r="E333" i="17"/>
  <c r="F333" i="17"/>
  <c r="G333" i="17"/>
  <c r="H333" i="17"/>
  <c r="E334" i="17"/>
  <c r="F334" i="17"/>
  <c r="G334" i="17"/>
  <c r="H334" i="17"/>
  <c r="E335" i="17"/>
  <c r="F335" i="17"/>
  <c r="G335" i="17"/>
  <c r="H335" i="17"/>
  <c r="E336" i="17"/>
  <c r="F336" i="17"/>
  <c r="G336" i="17"/>
  <c r="H336" i="17"/>
  <c r="E337" i="17"/>
  <c r="F337" i="17"/>
  <c r="G337" i="17"/>
  <c r="H337" i="17"/>
  <c r="E338" i="17"/>
  <c r="F338" i="17"/>
  <c r="G338" i="17"/>
  <c r="H338" i="17"/>
  <c r="E339" i="17"/>
  <c r="F339" i="17"/>
  <c r="G339" i="17"/>
  <c r="H339" i="17"/>
  <c r="E340" i="17"/>
  <c r="F340" i="17"/>
  <c r="G340" i="17"/>
  <c r="H340" i="17"/>
  <c r="E341" i="17"/>
  <c r="F341" i="17"/>
  <c r="G341" i="17"/>
  <c r="H341" i="17"/>
  <c r="E342" i="17"/>
  <c r="F342" i="17"/>
  <c r="G342" i="17"/>
  <c r="H342" i="17"/>
  <c r="E343" i="17"/>
  <c r="F343" i="17"/>
  <c r="G343" i="17"/>
  <c r="H343" i="17"/>
  <c r="E344" i="17"/>
  <c r="F344" i="17"/>
  <c r="G344" i="17"/>
  <c r="H344" i="17"/>
  <c r="E345" i="17"/>
  <c r="F345" i="17"/>
  <c r="G345" i="17"/>
  <c r="H345" i="17"/>
  <c r="E346" i="17"/>
  <c r="F346" i="17"/>
  <c r="G346" i="17"/>
  <c r="H346" i="17"/>
  <c r="E347" i="17"/>
  <c r="F347" i="17"/>
  <c r="G347" i="17"/>
  <c r="H347" i="17"/>
  <c r="E348" i="17"/>
  <c r="F348" i="17"/>
  <c r="G348" i="17"/>
  <c r="H348" i="17"/>
  <c r="E349" i="17"/>
  <c r="F349" i="17"/>
  <c r="G349" i="17"/>
  <c r="H349" i="17"/>
  <c r="E350" i="17"/>
  <c r="F350" i="17"/>
  <c r="G350" i="17"/>
  <c r="H350" i="17"/>
  <c r="E351" i="17"/>
  <c r="F351" i="17"/>
  <c r="G351" i="17"/>
  <c r="H351" i="17"/>
  <c r="E352" i="17"/>
  <c r="F352" i="17"/>
  <c r="G352" i="17"/>
  <c r="H352" i="17"/>
  <c r="E353" i="17"/>
  <c r="F353" i="17"/>
  <c r="G353" i="17"/>
  <c r="H353" i="17"/>
  <c r="E354" i="17"/>
  <c r="F354" i="17"/>
  <c r="G354" i="17"/>
  <c r="H354" i="17"/>
  <c r="E355" i="17"/>
  <c r="F355" i="17"/>
  <c r="G355" i="17"/>
  <c r="H355" i="17"/>
  <c r="E356" i="17"/>
  <c r="F356" i="17"/>
  <c r="G356" i="17"/>
  <c r="H356" i="17"/>
  <c r="E357" i="17"/>
  <c r="F357" i="17"/>
  <c r="G357" i="17"/>
  <c r="H357" i="17"/>
  <c r="E358" i="17"/>
  <c r="F358" i="17"/>
  <c r="G358" i="17"/>
  <c r="H358" i="17"/>
  <c r="D6" i="17"/>
  <c r="D7" i="17"/>
  <c r="D8" i="17"/>
  <c r="D9" i="17"/>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D100" i="17"/>
  <c r="D101" i="17"/>
  <c r="D102" i="17"/>
  <c r="D103" i="17"/>
  <c r="D104" i="17"/>
  <c r="D105" i="17"/>
  <c r="D106" i="17"/>
  <c r="D107" i="17"/>
  <c r="D108" i="17"/>
  <c r="D109" i="17"/>
  <c r="D110" i="17"/>
  <c r="D111" i="17"/>
  <c r="D112" i="17"/>
  <c r="D113" i="17"/>
  <c r="D114" i="17"/>
  <c r="D115" i="17"/>
  <c r="D116" i="17"/>
  <c r="D117" i="17"/>
  <c r="D118" i="17"/>
  <c r="D119" i="17"/>
  <c r="D120" i="17"/>
  <c r="D121" i="17"/>
  <c r="D122" i="17"/>
  <c r="D123" i="17"/>
  <c r="D124" i="17"/>
  <c r="D125" i="17"/>
  <c r="D126" i="17"/>
  <c r="D127" i="17"/>
  <c r="D128" i="17"/>
  <c r="D129" i="17"/>
  <c r="D130" i="17"/>
  <c r="D131" i="17"/>
  <c r="D132" i="17"/>
  <c r="D133" i="17"/>
  <c r="D134" i="17"/>
  <c r="D135" i="17"/>
  <c r="D136" i="17"/>
  <c r="D137" i="17"/>
  <c r="D138" i="17"/>
  <c r="D139" i="17"/>
  <c r="D140" i="17"/>
  <c r="D141" i="17"/>
  <c r="D142" i="17"/>
  <c r="D143" i="17"/>
  <c r="D144" i="17"/>
  <c r="D145" i="17"/>
  <c r="D146" i="17"/>
  <c r="D147" i="17"/>
  <c r="D148" i="17"/>
  <c r="D149" i="17"/>
  <c r="D150" i="17"/>
  <c r="D151" i="17"/>
  <c r="D152" i="17"/>
  <c r="D153" i="17"/>
  <c r="D154" i="17"/>
  <c r="D155" i="17"/>
  <c r="D156" i="17"/>
  <c r="D157" i="17"/>
  <c r="D158" i="17"/>
  <c r="D159" i="17"/>
  <c r="D160" i="17"/>
  <c r="D161" i="17"/>
  <c r="D162" i="17"/>
  <c r="D163" i="17"/>
  <c r="D164" i="17"/>
  <c r="D165" i="17"/>
  <c r="D166" i="17"/>
  <c r="D167" i="17"/>
  <c r="D168" i="17"/>
  <c r="D169" i="17"/>
  <c r="D170"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43" i="17"/>
  <c r="D244" i="17"/>
  <c r="D24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84" i="17"/>
  <c r="D285" i="17"/>
  <c r="D286" i="17"/>
  <c r="D287" i="17"/>
  <c r="D288" i="17"/>
  <c r="D289" i="17"/>
  <c r="D290" i="17"/>
  <c r="D291" i="17"/>
  <c r="D292" i="17"/>
  <c r="D293" i="17"/>
  <c r="D294" i="17"/>
  <c r="D295" i="17"/>
  <c r="D296" i="17"/>
  <c r="D297" i="17"/>
  <c r="D298" i="17"/>
  <c r="D299" i="17"/>
  <c r="D300" i="17"/>
  <c r="D301" i="17"/>
  <c r="D302" i="17"/>
  <c r="D303" i="17"/>
  <c r="D304" i="17"/>
  <c r="D305" i="17"/>
  <c r="D306" i="17"/>
  <c r="D307" i="17"/>
  <c r="D308" i="17"/>
  <c r="D309" i="17"/>
  <c r="D310" i="17"/>
  <c r="D311" i="17"/>
  <c r="D312" i="17"/>
  <c r="D313" i="17"/>
  <c r="D314" i="17"/>
  <c r="D315" i="17"/>
  <c r="D316" i="17"/>
  <c r="D317" i="17"/>
  <c r="D318" i="17"/>
  <c r="D319" i="17"/>
  <c r="D320" i="17"/>
  <c r="D321" i="17"/>
  <c r="D322" i="17"/>
  <c r="D323" i="17"/>
  <c r="D324" i="17"/>
  <c r="D325" i="17"/>
  <c r="D326" i="17"/>
  <c r="D327" i="17"/>
  <c r="D328" i="17"/>
  <c r="D329" i="17"/>
  <c r="D330" i="17"/>
  <c r="D331" i="17"/>
  <c r="D332" i="17"/>
  <c r="D333" i="17"/>
  <c r="D334" i="17"/>
  <c r="D335" i="17"/>
  <c r="D336" i="17"/>
  <c r="D337" i="17"/>
  <c r="D338" i="17"/>
  <c r="D339" i="17"/>
  <c r="D340" i="17"/>
  <c r="D341" i="17"/>
  <c r="D342" i="17"/>
  <c r="D343" i="17"/>
  <c r="D344" i="17"/>
  <c r="D345" i="17"/>
  <c r="D346" i="17"/>
  <c r="D347" i="17"/>
  <c r="D348" i="17"/>
  <c r="D349" i="17"/>
  <c r="D350" i="17"/>
  <c r="D351" i="17"/>
  <c r="D352" i="17"/>
  <c r="D353" i="17"/>
  <c r="D354" i="17"/>
  <c r="D355" i="17"/>
  <c r="D356" i="17"/>
  <c r="D357" i="17"/>
  <c r="D358" i="17"/>
  <c r="I5" i="17"/>
  <c r="D5" i="17"/>
  <c r="X5" i="28"/>
  <c r="W8" i="28" s="1"/>
  <c r="M7" i="29"/>
  <c r="M8" i="29"/>
  <c r="M9" i="29"/>
  <c r="M10" i="29"/>
  <c r="M11" i="29"/>
  <c r="M12" i="29"/>
  <c r="M13" i="29"/>
  <c r="M14" i="29"/>
  <c r="M15" i="29"/>
  <c r="M16" i="29"/>
  <c r="M17" i="29"/>
  <c r="M18" i="29"/>
  <c r="M19" i="29"/>
  <c r="M20" i="29"/>
  <c r="M6" i="29"/>
  <c r="C6" i="29"/>
  <c r="D6" i="29"/>
  <c r="E6" i="29"/>
  <c r="F6" i="29"/>
  <c r="G6" i="29"/>
  <c r="H6" i="29"/>
  <c r="I6" i="29"/>
  <c r="J6" i="29"/>
  <c r="K6" i="29"/>
  <c r="L6" i="29"/>
  <c r="C7" i="29"/>
  <c r="D7" i="29"/>
  <c r="E7" i="29"/>
  <c r="F7" i="29"/>
  <c r="G7" i="29"/>
  <c r="H7" i="29"/>
  <c r="I7" i="29"/>
  <c r="J7" i="29"/>
  <c r="K7" i="29"/>
  <c r="L7" i="29"/>
  <c r="C8" i="29"/>
  <c r="D8" i="29"/>
  <c r="E8" i="29"/>
  <c r="F8" i="29"/>
  <c r="G8" i="29"/>
  <c r="H8" i="29"/>
  <c r="I8" i="29"/>
  <c r="J8" i="29"/>
  <c r="K8" i="29"/>
  <c r="L8" i="29"/>
  <c r="C9" i="29"/>
  <c r="D9" i="29"/>
  <c r="E9" i="29"/>
  <c r="F9" i="29"/>
  <c r="G9" i="29"/>
  <c r="H9" i="29"/>
  <c r="I9" i="29"/>
  <c r="J9" i="29"/>
  <c r="K9" i="29"/>
  <c r="L9" i="29"/>
  <c r="C10" i="29"/>
  <c r="D10" i="29"/>
  <c r="E10" i="29"/>
  <c r="F10" i="29"/>
  <c r="G10" i="29"/>
  <c r="H10" i="29"/>
  <c r="I10" i="29"/>
  <c r="J10" i="29"/>
  <c r="K10" i="29"/>
  <c r="L10" i="29"/>
  <c r="C11" i="29"/>
  <c r="D11" i="29"/>
  <c r="E11" i="29"/>
  <c r="F11" i="29"/>
  <c r="G11" i="29"/>
  <c r="H11" i="29"/>
  <c r="I11" i="29"/>
  <c r="J11" i="29"/>
  <c r="K11" i="29"/>
  <c r="L11" i="29"/>
  <c r="C12" i="29"/>
  <c r="D12" i="29"/>
  <c r="E12" i="29"/>
  <c r="F12" i="29"/>
  <c r="G12" i="29"/>
  <c r="H12" i="29"/>
  <c r="I12" i="29"/>
  <c r="J12" i="29"/>
  <c r="K12" i="29"/>
  <c r="L12" i="29"/>
  <c r="C13" i="29"/>
  <c r="D13" i="29"/>
  <c r="E13" i="29"/>
  <c r="F13" i="29"/>
  <c r="G13" i="29"/>
  <c r="H13" i="29"/>
  <c r="I13" i="29"/>
  <c r="J13" i="29"/>
  <c r="K13" i="29"/>
  <c r="L13" i="29"/>
  <c r="C14" i="29"/>
  <c r="D14" i="29"/>
  <c r="E14" i="29"/>
  <c r="F14" i="29"/>
  <c r="G14" i="29"/>
  <c r="H14" i="29"/>
  <c r="I14" i="29"/>
  <c r="J14" i="29"/>
  <c r="K14" i="29"/>
  <c r="L14" i="29"/>
  <c r="C15" i="29"/>
  <c r="D15" i="29"/>
  <c r="E15" i="29"/>
  <c r="F15" i="29"/>
  <c r="G15" i="29"/>
  <c r="H15" i="29"/>
  <c r="I15" i="29"/>
  <c r="J15" i="29"/>
  <c r="K15" i="29"/>
  <c r="L15" i="29"/>
  <c r="C16" i="29"/>
  <c r="D16" i="29"/>
  <c r="E16" i="29"/>
  <c r="F16" i="29"/>
  <c r="G16" i="29"/>
  <c r="H16" i="29"/>
  <c r="I16" i="29"/>
  <c r="J16" i="29"/>
  <c r="K16" i="29"/>
  <c r="L16" i="29"/>
  <c r="C17" i="29"/>
  <c r="D17" i="29"/>
  <c r="E17" i="29"/>
  <c r="F17" i="29"/>
  <c r="G17" i="29"/>
  <c r="H17" i="29"/>
  <c r="I17" i="29"/>
  <c r="J17" i="29"/>
  <c r="K17" i="29"/>
  <c r="L17" i="29"/>
  <c r="C18" i="29"/>
  <c r="D18" i="29"/>
  <c r="E18" i="29"/>
  <c r="F18" i="29"/>
  <c r="G18" i="29"/>
  <c r="H18" i="29"/>
  <c r="I18" i="29"/>
  <c r="J18" i="29"/>
  <c r="K18" i="29"/>
  <c r="L18" i="29"/>
  <c r="C19" i="29"/>
  <c r="D19" i="29"/>
  <c r="E19" i="29"/>
  <c r="F19" i="29"/>
  <c r="G19" i="29"/>
  <c r="H19" i="29"/>
  <c r="I19" i="29"/>
  <c r="J19" i="29"/>
  <c r="K19" i="29"/>
  <c r="L19" i="29"/>
  <c r="D20" i="29"/>
  <c r="E20" i="29"/>
  <c r="F20" i="29"/>
  <c r="G20" i="29"/>
  <c r="H20" i="29"/>
  <c r="I20" i="29"/>
  <c r="J20" i="29"/>
  <c r="K20" i="29"/>
  <c r="L20" i="29"/>
  <c r="C20" i="29"/>
  <c r="B26" i="29"/>
  <c r="C26" i="29"/>
  <c r="D26" i="29"/>
  <c r="E26" i="29"/>
  <c r="F26" i="29"/>
  <c r="G26" i="29"/>
  <c r="H26" i="29"/>
  <c r="I26" i="29"/>
  <c r="J26" i="29"/>
  <c r="K26" i="29"/>
  <c r="B27" i="29"/>
  <c r="C27" i="29"/>
  <c r="D27" i="29"/>
  <c r="E27" i="29"/>
  <c r="F27" i="29"/>
  <c r="G27" i="29"/>
  <c r="H27" i="29"/>
  <c r="I27" i="29"/>
  <c r="J27" i="29"/>
  <c r="K27" i="29"/>
  <c r="B28" i="29"/>
  <c r="C28" i="29"/>
  <c r="D28" i="29"/>
  <c r="E28" i="29"/>
  <c r="F28" i="29"/>
  <c r="G28" i="29"/>
  <c r="H28" i="29"/>
  <c r="I28" i="29"/>
  <c r="J28" i="29"/>
  <c r="K28" i="29"/>
  <c r="B29" i="29"/>
  <c r="C29" i="29"/>
  <c r="D29" i="29"/>
  <c r="E29" i="29"/>
  <c r="F29" i="29"/>
  <c r="G29" i="29"/>
  <c r="H29" i="29"/>
  <c r="I29" i="29"/>
  <c r="J29" i="29"/>
  <c r="K29" i="29"/>
  <c r="B30" i="29"/>
  <c r="C30" i="29"/>
  <c r="D30" i="29"/>
  <c r="E30" i="29"/>
  <c r="F30" i="29"/>
  <c r="G30" i="29"/>
  <c r="H30" i="29"/>
  <c r="I30" i="29"/>
  <c r="J30" i="29"/>
  <c r="K30" i="29"/>
  <c r="B31" i="29"/>
  <c r="C31" i="29"/>
  <c r="D31" i="29"/>
  <c r="E31" i="29"/>
  <c r="F31" i="29"/>
  <c r="G31" i="29"/>
  <c r="H31" i="29"/>
  <c r="I31" i="29"/>
  <c r="J31" i="29"/>
  <c r="K31" i="29"/>
  <c r="B32" i="29"/>
  <c r="C32" i="29"/>
  <c r="D32" i="29"/>
  <c r="E32" i="29"/>
  <c r="F32" i="29"/>
  <c r="G32" i="29"/>
  <c r="H32" i="29"/>
  <c r="I32" i="29"/>
  <c r="J32" i="29"/>
  <c r="K32" i="29"/>
  <c r="B33" i="29"/>
  <c r="C33" i="29"/>
  <c r="D33" i="29"/>
  <c r="E33" i="29"/>
  <c r="F33" i="29"/>
  <c r="G33" i="29"/>
  <c r="H33" i="29"/>
  <c r="I33" i="29"/>
  <c r="J33" i="29"/>
  <c r="K33" i="29"/>
  <c r="B34" i="29"/>
  <c r="C34" i="29"/>
  <c r="D34" i="29"/>
  <c r="E34" i="29"/>
  <c r="F34" i="29"/>
  <c r="G34" i="29"/>
  <c r="H34" i="29"/>
  <c r="I34" i="29"/>
  <c r="J34" i="29"/>
  <c r="K34" i="29"/>
  <c r="B35" i="29"/>
  <c r="C35" i="29"/>
  <c r="D35" i="29"/>
  <c r="E35" i="29"/>
  <c r="F35" i="29"/>
  <c r="G35" i="29"/>
  <c r="H35" i="29"/>
  <c r="I35" i="29"/>
  <c r="J35" i="29"/>
  <c r="K35" i="29"/>
  <c r="B36" i="29"/>
  <c r="C36" i="29"/>
  <c r="D36" i="29"/>
  <c r="E36" i="29"/>
  <c r="F36" i="29"/>
  <c r="G36" i="29"/>
  <c r="H36" i="29"/>
  <c r="I36" i="29"/>
  <c r="J36" i="29"/>
  <c r="K36" i="29"/>
  <c r="B37" i="29"/>
  <c r="C37" i="29"/>
  <c r="D37" i="29"/>
  <c r="E37" i="29"/>
  <c r="F37" i="29"/>
  <c r="G37" i="29"/>
  <c r="H37" i="29"/>
  <c r="I37" i="29"/>
  <c r="J37" i="29"/>
  <c r="K37" i="29"/>
  <c r="C38" i="29"/>
  <c r="D38" i="29"/>
  <c r="E38" i="29"/>
  <c r="F38" i="29"/>
  <c r="G38" i="29"/>
  <c r="H38" i="29"/>
  <c r="I38" i="29"/>
  <c r="J38" i="29"/>
  <c r="K38" i="29"/>
  <c r="L25" i="29"/>
  <c r="P25" i="29"/>
  <c r="R25" i="29"/>
  <c r="S25" i="29"/>
  <c r="L26" i="29"/>
  <c r="P26" i="29"/>
  <c r="R26" i="29"/>
  <c r="S26" i="29"/>
  <c r="L27" i="29"/>
  <c r="P27" i="29"/>
  <c r="R27" i="29"/>
  <c r="S27" i="29"/>
  <c r="L28" i="29"/>
  <c r="M28" i="29" s="1"/>
  <c r="P28" i="29"/>
  <c r="R28" i="29"/>
  <c r="S28" i="29"/>
  <c r="L29" i="29"/>
  <c r="P29" i="29"/>
  <c r="R29" i="29"/>
  <c r="S29" i="29"/>
  <c r="L30" i="29"/>
  <c r="P30" i="29"/>
  <c r="R30" i="29"/>
  <c r="S30" i="29"/>
  <c r="L31" i="29"/>
  <c r="P31" i="29"/>
  <c r="R31" i="29"/>
  <c r="S31" i="29"/>
  <c r="L32" i="29"/>
  <c r="M32" i="29" s="1"/>
  <c r="P32" i="29"/>
  <c r="R32" i="29"/>
  <c r="S32" i="29"/>
  <c r="L33" i="29"/>
  <c r="P33" i="29"/>
  <c r="R33" i="29"/>
  <c r="S33" i="29"/>
  <c r="L34" i="29"/>
  <c r="P34" i="29"/>
  <c r="R34" i="29"/>
  <c r="S34" i="29"/>
  <c r="L35" i="29"/>
  <c r="P35" i="29"/>
  <c r="R35" i="29"/>
  <c r="S35" i="29"/>
  <c r="L36" i="29"/>
  <c r="M36" i="29" s="1"/>
  <c r="P36" i="29"/>
  <c r="R36" i="29"/>
  <c r="S36" i="29"/>
  <c r="L37" i="29"/>
  <c r="P37" i="29"/>
  <c r="R37" i="29"/>
  <c r="S37" i="29"/>
  <c r="L38" i="29"/>
  <c r="P38" i="29"/>
  <c r="R38" i="29"/>
  <c r="S38" i="29"/>
  <c r="P24" i="29"/>
  <c r="R24" i="29"/>
  <c r="S24" i="29"/>
  <c r="R7" i="29"/>
  <c r="P8" i="29"/>
  <c r="R8" i="29"/>
  <c r="P9" i="29"/>
  <c r="R9" i="29"/>
  <c r="P10" i="29"/>
  <c r="R10" i="29"/>
  <c r="P11" i="29"/>
  <c r="R11" i="29"/>
  <c r="P12" i="29"/>
  <c r="R12" i="29"/>
  <c r="P13" i="29"/>
  <c r="R13" i="29"/>
  <c r="P14" i="29"/>
  <c r="R14" i="29"/>
  <c r="P15" i="29"/>
  <c r="R15" i="29"/>
  <c r="P16" i="29"/>
  <c r="R16" i="29"/>
  <c r="P17" i="29"/>
  <c r="R17" i="29"/>
  <c r="P18" i="29"/>
  <c r="R18" i="29"/>
  <c r="P19" i="29"/>
  <c r="R19" i="29"/>
  <c r="P20" i="29"/>
  <c r="R20" i="29"/>
  <c r="S6" i="29"/>
  <c r="R5" i="29"/>
  <c r="S5" i="29"/>
  <c r="T5" i="29"/>
  <c r="U5" i="29"/>
  <c r="V5" i="29"/>
  <c r="W5" i="29"/>
  <c r="T6" i="29"/>
  <c r="S7" i="29"/>
  <c r="T7" i="29"/>
  <c r="S8" i="29"/>
  <c r="T8" i="29"/>
  <c r="S9" i="29"/>
  <c r="T9" i="29"/>
  <c r="S10" i="29"/>
  <c r="T10" i="29"/>
  <c r="W10" i="29"/>
  <c r="S11" i="29"/>
  <c r="T11" i="29"/>
  <c r="V11" i="29"/>
  <c r="W11" i="29"/>
  <c r="S12" i="29"/>
  <c r="T12" i="29"/>
  <c r="V12" i="29"/>
  <c r="W12" i="29"/>
  <c r="S17" i="29"/>
  <c r="T17" i="29"/>
  <c r="U17" i="29"/>
  <c r="V17" i="29"/>
  <c r="W17" i="29"/>
  <c r="S18" i="29"/>
  <c r="T18" i="29"/>
  <c r="V18" i="29"/>
  <c r="W18" i="29"/>
  <c r="S19" i="29"/>
  <c r="T19" i="29"/>
  <c r="V19" i="29"/>
  <c r="W19" i="29"/>
  <c r="S20" i="29"/>
  <c r="T20" i="29"/>
  <c r="V20" i="29"/>
  <c r="W20" i="29"/>
  <c r="X13" i="29"/>
  <c r="Y13" i="29"/>
  <c r="Z13" i="29"/>
  <c r="X14" i="29"/>
  <c r="Y14" i="29"/>
  <c r="Z14" i="29"/>
  <c r="X15" i="29"/>
  <c r="Y15" i="29"/>
  <c r="Z15" i="29"/>
  <c r="X16" i="29"/>
  <c r="Y16" i="29"/>
  <c r="Z16" i="29"/>
  <c r="X17" i="29"/>
  <c r="Y17" i="29"/>
  <c r="Z17" i="29"/>
  <c r="X18" i="29"/>
  <c r="Y18" i="29"/>
  <c r="Z18" i="29"/>
  <c r="X19" i="29"/>
  <c r="Y19" i="29"/>
  <c r="Z19" i="29"/>
  <c r="X20" i="29"/>
  <c r="Y20" i="29"/>
  <c r="Z20" i="29"/>
  <c r="Y6" i="29"/>
  <c r="Z6" i="29"/>
  <c r="Y7" i="29"/>
  <c r="Z7" i="29"/>
  <c r="Y8" i="29"/>
  <c r="Z8" i="29"/>
  <c r="Y9" i="29"/>
  <c r="Z9" i="29"/>
  <c r="X10" i="29"/>
  <c r="Y10" i="29"/>
  <c r="Z10" i="29"/>
  <c r="X11" i="29"/>
  <c r="Y11" i="29"/>
  <c r="Z11" i="29"/>
  <c r="X12" i="29"/>
  <c r="Y12" i="29"/>
  <c r="Z12" i="29"/>
  <c r="K5" i="29"/>
  <c r="L5" i="29"/>
  <c r="Y5" i="29"/>
  <c r="Z5" i="29"/>
  <c r="B19" i="29"/>
  <c r="B15" i="29"/>
  <c r="B16" i="29"/>
  <c r="B17" i="29"/>
  <c r="B18" i="29"/>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6" i="19"/>
  <c r="B7" i="35"/>
  <c r="C7" i="35"/>
  <c r="D7" i="35"/>
  <c r="E7" i="35"/>
  <c r="F7" i="35"/>
  <c r="H7" i="35"/>
  <c r="I7" i="35"/>
  <c r="K7" i="35"/>
  <c r="L7" i="35"/>
  <c r="N7" i="35"/>
  <c r="O7" i="35"/>
  <c r="B8" i="35"/>
  <c r="C8" i="35"/>
  <c r="D8" i="35"/>
  <c r="E8" i="35"/>
  <c r="F8" i="35"/>
  <c r="H8" i="35"/>
  <c r="I8" i="35"/>
  <c r="K8" i="35"/>
  <c r="L8" i="35"/>
  <c r="N8" i="35"/>
  <c r="O8" i="35"/>
  <c r="B9" i="35"/>
  <c r="C9" i="35"/>
  <c r="D9" i="35"/>
  <c r="E9" i="35"/>
  <c r="F9" i="35"/>
  <c r="H9" i="35"/>
  <c r="I9" i="35"/>
  <c r="K9" i="35"/>
  <c r="L9" i="35"/>
  <c r="N9" i="35"/>
  <c r="O9" i="35"/>
  <c r="B10" i="35"/>
  <c r="C10" i="35"/>
  <c r="D10" i="35"/>
  <c r="E10" i="35"/>
  <c r="F10" i="35"/>
  <c r="H10" i="35"/>
  <c r="I10" i="35"/>
  <c r="K10" i="35"/>
  <c r="L10" i="35"/>
  <c r="N10" i="35"/>
  <c r="O10" i="35"/>
  <c r="B11" i="35"/>
  <c r="C11" i="35"/>
  <c r="D11" i="35"/>
  <c r="E11" i="35"/>
  <c r="F11" i="35"/>
  <c r="H11" i="35"/>
  <c r="I11" i="35"/>
  <c r="K11" i="35"/>
  <c r="L11" i="35"/>
  <c r="N11" i="35"/>
  <c r="O11" i="35"/>
  <c r="B12" i="35"/>
  <c r="C12" i="35"/>
  <c r="D12" i="35"/>
  <c r="E12" i="35"/>
  <c r="F12" i="35"/>
  <c r="H12" i="35"/>
  <c r="I12" i="35"/>
  <c r="K12" i="35"/>
  <c r="L12" i="35"/>
  <c r="N12" i="35"/>
  <c r="O12" i="35"/>
  <c r="B13" i="35"/>
  <c r="C13" i="35"/>
  <c r="D13" i="35"/>
  <c r="E13" i="35"/>
  <c r="F13" i="35"/>
  <c r="H13" i="35"/>
  <c r="I13" i="35"/>
  <c r="K13" i="35"/>
  <c r="L13" i="35"/>
  <c r="N13" i="35"/>
  <c r="O13" i="35"/>
  <c r="B14" i="35"/>
  <c r="C14" i="35"/>
  <c r="D14" i="35"/>
  <c r="E14" i="35"/>
  <c r="F14" i="35"/>
  <c r="H14" i="35"/>
  <c r="I14" i="35"/>
  <c r="K14" i="35"/>
  <c r="L14" i="35"/>
  <c r="N14" i="35"/>
  <c r="O14" i="35"/>
  <c r="B15" i="35"/>
  <c r="C15" i="35"/>
  <c r="D15" i="35"/>
  <c r="E15" i="35"/>
  <c r="F15" i="35"/>
  <c r="H15" i="35"/>
  <c r="I15" i="35"/>
  <c r="K15" i="35"/>
  <c r="L15" i="35"/>
  <c r="N15" i="35"/>
  <c r="O15" i="35"/>
  <c r="B16" i="35"/>
  <c r="C16" i="35"/>
  <c r="D16" i="35"/>
  <c r="E16" i="35"/>
  <c r="F16" i="35"/>
  <c r="H16" i="35"/>
  <c r="I16" i="35"/>
  <c r="K16" i="35"/>
  <c r="L16" i="35"/>
  <c r="N16" i="35"/>
  <c r="O16" i="35"/>
  <c r="B17" i="35"/>
  <c r="C17" i="35"/>
  <c r="D17" i="35"/>
  <c r="E17" i="35"/>
  <c r="F17" i="35"/>
  <c r="H17" i="35"/>
  <c r="I17" i="35"/>
  <c r="K17" i="35"/>
  <c r="L17" i="35"/>
  <c r="N17" i="35"/>
  <c r="O17" i="35"/>
  <c r="B18" i="35"/>
  <c r="C18" i="35"/>
  <c r="D18" i="35"/>
  <c r="E18" i="35"/>
  <c r="F18" i="35"/>
  <c r="H18" i="35"/>
  <c r="I18" i="35"/>
  <c r="K18" i="35"/>
  <c r="L18" i="35"/>
  <c r="N18" i="35"/>
  <c r="O18" i="35"/>
  <c r="B19" i="35"/>
  <c r="C19" i="35"/>
  <c r="D19" i="35"/>
  <c r="E19" i="35"/>
  <c r="F19" i="35"/>
  <c r="H19" i="35"/>
  <c r="I19" i="35"/>
  <c r="K19" i="35"/>
  <c r="L19" i="35"/>
  <c r="N19" i="35"/>
  <c r="O19" i="35"/>
  <c r="B20" i="35"/>
  <c r="C20" i="35"/>
  <c r="D20" i="35"/>
  <c r="E20" i="35"/>
  <c r="F20" i="35"/>
  <c r="H20" i="35"/>
  <c r="I20" i="35"/>
  <c r="K20" i="35"/>
  <c r="L20" i="35"/>
  <c r="N20" i="35"/>
  <c r="O20" i="35"/>
  <c r="B21" i="35"/>
  <c r="C21" i="35"/>
  <c r="D21" i="35"/>
  <c r="E21" i="35"/>
  <c r="F21" i="35"/>
  <c r="H21" i="35"/>
  <c r="I21" i="35"/>
  <c r="K21" i="35"/>
  <c r="L21" i="35"/>
  <c r="N21" i="35"/>
  <c r="O21" i="35"/>
  <c r="B22" i="35"/>
  <c r="C22" i="35"/>
  <c r="D22" i="35"/>
  <c r="E22" i="35"/>
  <c r="F22" i="35"/>
  <c r="H22" i="35"/>
  <c r="I22" i="35"/>
  <c r="K22" i="35"/>
  <c r="L22" i="35"/>
  <c r="N22" i="35"/>
  <c r="O22" i="35"/>
  <c r="B23" i="35"/>
  <c r="C23" i="35"/>
  <c r="D23" i="35"/>
  <c r="E23" i="35"/>
  <c r="F23" i="35"/>
  <c r="H23" i="35"/>
  <c r="I23" i="35"/>
  <c r="K23" i="35"/>
  <c r="L23" i="35"/>
  <c r="N23" i="35"/>
  <c r="O23" i="35"/>
  <c r="B24" i="35"/>
  <c r="C24" i="35"/>
  <c r="D24" i="35"/>
  <c r="E24" i="35"/>
  <c r="F24" i="35"/>
  <c r="H24" i="35"/>
  <c r="I24" i="35"/>
  <c r="K24" i="35"/>
  <c r="L24" i="35"/>
  <c r="N24" i="35"/>
  <c r="O24" i="35"/>
  <c r="B25" i="35"/>
  <c r="C25" i="35"/>
  <c r="D25" i="35"/>
  <c r="E25" i="35"/>
  <c r="F25" i="35"/>
  <c r="H25" i="35"/>
  <c r="I25" i="35"/>
  <c r="K25" i="35"/>
  <c r="L25" i="35"/>
  <c r="N25" i="35"/>
  <c r="O25" i="35"/>
  <c r="B26" i="35"/>
  <c r="C26" i="35"/>
  <c r="D26" i="35"/>
  <c r="E26" i="35"/>
  <c r="F26" i="35"/>
  <c r="H26" i="35"/>
  <c r="I26" i="35"/>
  <c r="K26" i="35"/>
  <c r="L26" i="35"/>
  <c r="N26" i="35"/>
  <c r="O26" i="35"/>
  <c r="B27" i="35"/>
  <c r="C27" i="35"/>
  <c r="D27" i="35"/>
  <c r="E27" i="35"/>
  <c r="F27" i="35"/>
  <c r="H27" i="35"/>
  <c r="I27" i="35"/>
  <c r="K27" i="35"/>
  <c r="L27" i="35"/>
  <c r="N27" i="35"/>
  <c r="O27" i="35"/>
  <c r="B28" i="35"/>
  <c r="C28" i="35"/>
  <c r="D28" i="35"/>
  <c r="E28" i="35"/>
  <c r="F28" i="35"/>
  <c r="H28" i="35"/>
  <c r="I28" i="35"/>
  <c r="K28" i="35"/>
  <c r="L28" i="35"/>
  <c r="N28" i="35"/>
  <c r="O28" i="35"/>
  <c r="B29" i="35"/>
  <c r="C29" i="35"/>
  <c r="D29" i="35"/>
  <c r="E29" i="35"/>
  <c r="F29" i="35"/>
  <c r="H29" i="35"/>
  <c r="I29" i="35"/>
  <c r="K29" i="35"/>
  <c r="L29" i="35"/>
  <c r="N29" i="35"/>
  <c r="O29" i="35"/>
  <c r="B30" i="35"/>
  <c r="C30" i="35"/>
  <c r="D30" i="35"/>
  <c r="E30" i="35"/>
  <c r="F30" i="35"/>
  <c r="H30" i="35"/>
  <c r="I30" i="35"/>
  <c r="K30" i="35"/>
  <c r="L30" i="35"/>
  <c r="N30" i="35"/>
  <c r="O30" i="35"/>
  <c r="B31" i="35"/>
  <c r="C31" i="35"/>
  <c r="D31" i="35"/>
  <c r="E31" i="35"/>
  <c r="F31" i="35"/>
  <c r="H31" i="35"/>
  <c r="I31" i="35"/>
  <c r="K31" i="35"/>
  <c r="L31" i="35"/>
  <c r="N31" i="35"/>
  <c r="O31" i="35"/>
  <c r="B32" i="35"/>
  <c r="C32" i="35"/>
  <c r="D32" i="35"/>
  <c r="E32" i="35"/>
  <c r="F32" i="35"/>
  <c r="H32" i="35"/>
  <c r="I32" i="35"/>
  <c r="K32" i="35"/>
  <c r="L32" i="35"/>
  <c r="N32" i="35"/>
  <c r="O32" i="35"/>
  <c r="B33" i="35"/>
  <c r="C33" i="35"/>
  <c r="D33" i="35"/>
  <c r="E33" i="35"/>
  <c r="F33" i="35"/>
  <c r="H33" i="35"/>
  <c r="I33" i="35"/>
  <c r="K33" i="35"/>
  <c r="L33" i="35"/>
  <c r="N33" i="35"/>
  <c r="O33" i="35"/>
  <c r="B34" i="35"/>
  <c r="C34" i="35"/>
  <c r="D34" i="35"/>
  <c r="E34" i="35"/>
  <c r="F34" i="35"/>
  <c r="H34" i="35"/>
  <c r="I34" i="35"/>
  <c r="K34" i="35"/>
  <c r="L34" i="35"/>
  <c r="N34" i="35"/>
  <c r="O34" i="35"/>
  <c r="B35" i="35"/>
  <c r="C35" i="35"/>
  <c r="D35" i="35"/>
  <c r="E35" i="35"/>
  <c r="F35" i="35"/>
  <c r="H35" i="35"/>
  <c r="I35" i="35"/>
  <c r="K35" i="35"/>
  <c r="L35" i="35"/>
  <c r="N35" i="35"/>
  <c r="O35" i="35"/>
  <c r="B36" i="35"/>
  <c r="C36" i="35"/>
  <c r="D36" i="35"/>
  <c r="E36" i="35"/>
  <c r="F36" i="35"/>
  <c r="H36" i="35"/>
  <c r="I36" i="35"/>
  <c r="K36" i="35"/>
  <c r="L36" i="35"/>
  <c r="N36" i="35"/>
  <c r="O36" i="35"/>
  <c r="B37" i="35"/>
  <c r="C37" i="35"/>
  <c r="D37" i="35"/>
  <c r="E37" i="35"/>
  <c r="F37" i="35"/>
  <c r="H37" i="35"/>
  <c r="I37" i="35"/>
  <c r="K37" i="35"/>
  <c r="L37" i="35"/>
  <c r="N37" i="35"/>
  <c r="O37" i="35"/>
  <c r="B38" i="35"/>
  <c r="C38" i="35"/>
  <c r="D38" i="35"/>
  <c r="E38" i="35"/>
  <c r="F38" i="35"/>
  <c r="H38" i="35"/>
  <c r="I38" i="35"/>
  <c r="K38" i="35"/>
  <c r="L38" i="35"/>
  <c r="N38" i="35"/>
  <c r="O38" i="35"/>
  <c r="B39" i="35"/>
  <c r="C39" i="35"/>
  <c r="D39" i="35"/>
  <c r="E39" i="35"/>
  <c r="F39" i="35"/>
  <c r="H39" i="35"/>
  <c r="I39" i="35"/>
  <c r="K39" i="35"/>
  <c r="L39" i="35"/>
  <c r="N39" i="35"/>
  <c r="O39" i="35"/>
  <c r="B40" i="35"/>
  <c r="C40" i="35"/>
  <c r="D40" i="35"/>
  <c r="E40" i="35"/>
  <c r="F40" i="35"/>
  <c r="H40" i="35"/>
  <c r="I40" i="35"/>
  <c r="K40" i="35"/>
  <c r="L40" i="35"/>
  <c r="N40" i="35"/>
  <c r="O40" i="35"/>
  <c r="B41" i="35"/>
  <c r="C41" i="35"/>
  <c r="D41" i="35"/>
  <c r="E41" i="35"/>
  <c r="F41" i="35"/>
  <c r="H41" i="35"/>
  <c r="I41" i="35"/>
  <c r="K41" i="35"/>
  <c r="L41" i="35"/>
  <c r="N41" i="35"/>
  <c r="O41" i="35"/>
  <c r="B42" i="35"/>
  <c r="C42" i="35"/>
  <c r="D42" i="35"/>
  <c r="E42" i="35"/>
  <c r="F42" i="35"/>
  <c r="H42" i="35"/>
  <c r="I42" i="35"/>
  <c r="K42" i="35"/>
  <c r="L42" i="35"/>
  <c r="N42" i="35"/>
  <c r="O42" i="35"/>
  <c r="B43" i="35"/>
  <c r="C43" i="35"/>
  <c r="D43" i="35"/>
  <c r="E43" i="35"/>
  <c r="F43" i="35"/>
  <c r="H43" i="35"/>
  <c r="I43" i="35"/>
  <c r="K43" i="35"/>
  <c r="L43" i="35"/>
  <c r="N43" i="35"/>
  <c r="O43" i="35"/>
  <c r="B44" i="35"/>
  <c r="C44" i="35"/>
  <c r="D44" i="35"/>
  <c r="E44" i="35"/>
  <c r="F44" i="35"/>
  <c r="H44" i="35"/>
  <c r="I44" i="35"/>
  <c r="K44" i="35"/>
  <c r="L44" i="35"/>
  <c r="N44" i="35"/>
  <c r="O44" i="35"/>
  <c r="B45" i="35"/>
  <c r="C45" i="35"/>
  <c r="D45" i="35"/>
  <c r="E45" i="35"/>
  <c r="F45" i="35"/>
  <c r="H45" i="35"/>
  <c r="I45" i="35"/>
  <c r="K45" i="35"/>
  <c r="L45" i="35"/>
  <c r="N45" i="35"/>
  <c r="O45" i="35"/>
  <c r="B46" i="35"/>
  <c r="C46" i="35"/>
  <c r="D46" i="35"/>
  <c r="E46" i="35"/>
  <c r="F46" i="35"/>
  <c r="H46" i="35"/>
  <c r="I46" i="35"/>
  <c r="K46" i="35"/>
  <c r="L46" i="35"/>
  <c r="N46" i="35"/>
  <c r="O46" i="35"/>
  <c r="B47" i="35"/>
  <c r="C47" i="35"/>
  <c r="D47" i="35"/>
  <c r="E47" i="35"/>
  <c r="F47" i="35"/>
  <c r="H47" i="35"/>
  <c r="I47" i="35"/>
  <c r="K47" i="35"/>
  <c r="L47" i="35"/>
  <c r="N47" i="35"/>
  <c r="O47" i="35"/>
  <c r="B48" i="35"/>
  <c r="C48" i="35"/>
  <c r="D48" i="35"/>
  <c r="E48" i="35"/>
  <c r="F48" i="35"/>
  <c r="H48" i="35"/>
  <c r="I48" i="35"/>
  <c r="K48" i="35"/>
  <c r="L48" i="35"/>
  <c r="N48" i="35"/>
  <c r="O48" i="35"/>
  <c r="B49" i="35"/>
  <c r="C49" i="35"/>
  <c r="D49" i="35"/>
  <c r="E49" i="35"/>
  <c r="F49" i="35"/>
  <c r="H49" i="35"/>
  <c r="I49" i="35"/>
  <c r="K49" i="35"/>
  <c r="L49" i="35"/>
  <c r="N49" i="35"/>
  <c r="O49" i="35"/>
  <c r="B50" i="35"/>
  <c r="C50" i="35"/>
  <c r="D50" i="35"/>
  <c r="E50" i="35"/>
  <c r="F50" i="35"/>
  <c r="H50" i="35"/>
  <c r="I50" i="35"/>
  <c r="K50" i="35"/>
  <c r="L50" i="35"/>
  <c r="N50" i="35"/>
  <c r="O50" i="35"/>
  <c r="B51" i="35"/>
  <c r="C51" i="35"/>
  <c r="D51" i="35"/>
  <c r="E51" i="35"/>
  <c r="F51" i="35"/>
  <c r="H51" i="35"/>
  <c r="I51" i="35"/>
  <c r="K51" i="35"/>
  <c r="L51" i="35"/>
  <c r="N51" i="35"/>
  <c r="O51" i="35"/>
  <c r="B52" i="35"/>
  <c r="C52" i="35"/>
  <c r="D52" i="35"/>
  <c r="E52" i="35"/>
  <c r="F52" i="35"/>
  <c r="H52" i="35"/>
  <c r="I52" i="35"/>
  <c r="K52" i="35"/>
  <c r="L52" i="35"/>
  <c r="N52" i="35"/>
  <c r="O52" i="35"/>
  <c r="B53" i="35"/>
  <c r="C53" i="35"/>
  <c r="D53" i="35"/>
  <c r="E53" i="35"/>
  <c r="F53" i="35"/>
  <c r="H53" i="35"/>
  <c r="I53" i="35"/>
  <c r="K53" i="35"/>
  <c r="L53" i="35"/>
  <c r="N53" i="35"/>
  <c r="O53" i="35"/>
  <c r="B54" i="35"/>
  <c r="C54" i="35"/>
  <c r="D54" i="35"/>
  <c r="E54" i="35"/>
  <c r="F54" i="35"/>
  <c r="H54" i="35"/>
  <c r="I54" i="35"/>
  <c r="K54" i="35"/>
  <c r="L54" i="35"/>
  <c r="N54" i="35"/>
  <c r="O54" i="35"/>
  <c r="B55" i="35"/>
  <c r="C55" i="35"/>
  <c r="D55" i="35"/>
  <c r="E55" i="35"/>
  <c r="F55" i="35"/>
  <c r="H55" i="35"/>
  <c r="I55" i="35"/>
  <c r="K55" i="35"/>
  <c r="L55" i="35"/>
  <c r="N55" i="35"/>
  <c r="O55" i="35"/>
  <c r="B56" i="35"/>
  <c r="C56" i="35"/>
  <c r="D56" i="35"/>
  <c r="E56" i="35"/>
  <c r="F56" i="35"/>
  <c r="H56" i="35"/>
  <c r="I56" i="35"/>
  <c r="K56" i="35"/>
  <c r="L56" i="35"/>
  <c r="N56" i="35"/>
  <c r="O56" i="35"/>
  <c r="B57" i="35"/>
  <c r="C57" i="35"/>
  <c r="D57" i="35"/>
  <c r="E57" i="35"/>
  <c r="F57" i="35"/>
  <c r="H57" i="35"/>
  <c r="I57" i="35"/>
  <c r="K57" i="35"/>
  <c r="L57" i="35"/>
  <c r="N57" i="35"/>
  <c r="O57" i="35"/>
  <c r="B58" i="35"/>
  <c r="C58" i="35"/>
  <c r="D58" i="35"/>
  <c r="E58" i="35"/>
  <c r="F58" i="35"/>
  <c r="H58" i="35"/>
  <c r="I58" i="35"/>
  <c r="K58" i="35"/>
  <c r="L58" i="35"/>
  <c r="N58" i="35"/>
  <c r="O58" i="35"/>
  <c r="B59" i="35"/>
  <c r="C59" i="35"/>
  <c r="D59" i="35"/>
  <c r="E59" i="35"/>
  <c r="F59" i="35"/>
  <c r="H59" i="35"/>
  <c r="I59" i="35"/>
  <c r="K59" i="35"/>
  <c r="L59" i="35"/>
  <c r="N59" i="35"/>
  <c r="O59" i="35"/>
  <c r="B60" i="35"/>
  <c r="C60" i="35"/>
  <c r="D60" i="35"/>
  <c r="E60" i="35"/>
  <c r="F60" i="35"/>
  <c r="H60" i="35"/>
  <c r="I60" i="35"/>
  <c r="K60" i="35"/>
  <c r="L60" i="35"/>
  <c r="N60" i="35"/>
  <c r="O60" i="35"/>
  <c r="B61" i="35"/>
  <c r="C61" i="35"/>
  <c r="D61" i="35"/>
  <c r="E61" i="35"/>
  <c r="F61" i="35"/>
  <c r="H61" i="35"/>
  <c r="I61" i="35"/>
  <c r="K61" i="35"/>
  <c r="L61" i="35"/>
  <c r="N61" i="35"/>
  <c r="O61" i="35"/>
  <c r="B62" i="35"/>
  <c r="C62" i="35"/>
  <c r="D62" i="35"/>
  <c r="E62" i="35"/>
  <c r="F62" i="35"/>
  <c r="H62" i="35"/>
  <c r="I62" i="35"/>
  <c r="K62" i="35"/>
  <c r="L62" i="35"/>
  <c r="N62" i="35"/>
  <c r="O62" i="35"/>
  <c r="B63" i="35"/>
  <c r="C63" i="35"/>
  <c r="D63" i="35"/>
  <c r="E63" i="35"/>
  <c r="F63" i="35"/>
  <c r="H63" i="35"/>
  <c r="I63" i="35"/>
  <c r="K63" i="35"/>
  <c r="L63" i="35"/>
  <c r="N63" i="35"/>
  <c r="O63" i="35"/>
  <c r="B64" i="35"/>
  <c r="C64" i="35"/>
  <c r="D64" i="35"/>
  <c r="E64" i="35"/>
  <c r="F64" i="35"/>
  <c r="H64" i="35"/>
  <c r="I64" i="35"/>
  <c r="K64" i="35"/>
  <c r="L64" i="35"/>
  <c r="N64" i="35"/>
  <c r="O64" i="35"/>
  <c r="B65" i="35"/>
  <c r="C65" i="35"/>
  <c r="D65" i="35"/>
  <c r="E65" i="35"/>
  <c r="F65" i="35"/>
  <c r="H65" i="35"/>
  <c r="I65" i="35"/>
  <c r="K65" i="35"/>
  <c r="L65" i="35"/>
  <c r="N65" i="35"/>
  <c r="O65" i="35"/>
  <c r="B66" i="35"/>
  <c r="C66" i="35"/>
  <c r="D66" i="35"/>
  <c r="E66" i="35"/>
  <c r="F66" i="35"/>
  <c r="H66" i="35"/>
  <c r="I66" i="35"/>
  <c r="K66" i="35"/>
  <c r="L66" i="35"/>
  <c r="N66" i="35"/>
  <c r="O66" i="35"/>
  <c r="B67" i="35"/>
  <c r="C67" i="35"/>
  <c r="D67" i="35"/>
  <c r="E67" i="35"/>
  <c r="F67" i="35"/>
  <c r="H67" i="35"/>
  <c r="I67" i="35"/>
  <c r="K67" i="35"/>
  <c r="L67" i="35"/>
  <c r="N67" i="35"/>
  <c r="O67" i="35"/>
  <c r="B68" i="35"/>
  <c r="C68" i="35"/>
  <c r="D68" i="35"/>
  <c r="E68" i="35"/>
  <c r="F68" i="35"/>
  <c r="H68" i="35"/>
  <c r="I68" i="35"/>
  <c r="K68" i="35"/>
  <c r="L68" i="35"/>
  <c r="N68" i="35"/>
  <c r="O68" i="35"/>
  <c r="B69" i="35"/>
  <c r="C69" i="35"/>
  <c r="D69" i="35"/>
  <c r="E69" i="35"/>
  <c r="F69" i="35"/>
  <c r="H69" i="35"/>
  <c r="I69" i="35"/>
  <c r="K69" i="35"/>
  <c r="L69" i="35"/>
  <c r="N69" i="35"/>
  <c r="O69" i="35"/>
  <c r="B70" i="35"/>
  <c r="C70" i="35"/>
  <c r="D70" i="35"/>
  <c r="E70" i="35"/>
  <c r="F70" i="35"/>
  <c r="H70" i="35"/>
  <c r="I70" i="35"/>
  <c r="K70" i="35"/>
  <c r="L70" i="35"/>
  <c r="N70" i="35"/>
  <c r="O70" i="35"/>
  <c r="B71" i="35"/>
  <c r="C71" i="35"/>
  <c r="D71" i="35"/>
  <c r="E71" i="35"/>
  <c r="F71" i="35"/>
  <c r="H71" i="35"/>
  <c r="I71" i="35"/>
  <c r="K71" i="35"/>
  <c r="L71" i="35"/>
  <c r="N71" i="35"/>
  <c r="O71" i="35"/>
  <c r="B72" i="35"/>
  <c r="C72" i="35"/>
  <c r="D72" i="35"/>
  <c r="E72" i="35"/>
  <c r="F72" i="35"/>
  <c r="H72" i="35"/>
  <c r="I72" i="35"/>
  <c r="K72" i="35"/>
  <c r="L72" i="35"/>
  <c r="N72" i="35"/>
  <c r="O72" i="35"/>
  <c r="B73" i="35"/>
  <c r="C73" i="35"/>
  <c r="D73" i="35"/>
  <c r="E73" i="35"/>
  <c r="F73" i="35"/>
  <c r="H73" i="35"/>
  <c r="I73" i="35"/>
  <c r="K73" i="35"/>
  <c r="L73" i="35"/>
  <c r="N73" i="35"/>
  <c r="O73" i="35"/>
  <c r="B74" i="35"/>
  <c r="C74" i="35"/>
  <c r="D74" i="35"/>
  <c r="E74" i="35"/>
  <c r="F74" i="35"/>
  <c r="H74" i="35"/>
  <c r="I74" i="35"/>
  <c r="K74" i="35"/>
  <c r="L74" i="35"/>
  <c r="N74" i="35"/>
  <c r="O74" i="35"/>
  <c r="B75" i="35"/>
  <c r="C75" i="35"/>
  <c r="D75" i="35"/>
  <c r="E75" i="35"/>
  <c r="F75" i="35"/>
  <c r="H75" i="35"/>
  <c r="I75" i="35"/>
  <c r="K75" i="35"/>
  <c r="L75" i="35"/>
  <c r="N75" i="35"/>
  <c r="O75" i="35"/>
  <c r="B76" i="35"/>
  <c r="C76" i="35"/>
  <c r="D76" i="35"/>
  <c r="E76" i="35"/>
  <c r="F76" i="35"/>
  <c r="H76" i="35"/>
  <c r="I76" i="35"/>
  <c r="K76" i="35"/>
  <c r="L76" i="35"/>
  <c r="N76" i="35"/>
  <c r="O76" i="35"/>
  <c r="B77" i="35"/>
  <c r="C77" i="35"/>
  <c r="D77" i="35"/>
  <c r="E77" i="35"/>
  <c r="F77" i="35"/>
  <c r="H77" i="35"/>
  <c r="I77" i="35"/>
  <c r="K77" i="35"/>
  <c r="L77" i="35"/>
  <c r="N77" i="35"/>
  <c r="O77" i="35"/>
  <c r="B78" i="35"/>
  <c r="C78" i="35"/>
  <c r="D78" i="35"/>
  <c r="E78" i="35"/>
  <c r="F78" i="35"/>
  <c r="H78" i="35"/>
  <c r="I78" i="35"/>
  <c r="K78" i="35"/>
  <c r="L78" i="35"/>
  <c r="N78" i="35"/>
  <c r="O78" i="35"/>
  <c r="B79" i="35"/>
  <c r="C79" i="35"/>
  <c r="D79" i="35"/>
  <c r="E79" i="35"/>
  <c r="F79" i="35"/>
  <c r="H79" i="35"/>
  <c r="I79" i="35"/>
  <c r="K79" i="35"/>
  <c r="L79" i="35"/>
  <c r="N79" i="35"/>
  <c r="O79" i="35"/>
  <c r="B80" i="35"/>
  <c r="C80" i="35"/>
  <c r="D80" i="35"/>
  <c r="E80" i="35"/>
  <c r="F80" i="35"/>
  <c r="H80" i="35"/>
  <c r="I80" i="35"/>
  <c r="K80" i="35"/>
  <c r="L80" i="35"/>
  <c r="N80" i="35"/>
  <c r="O80" i="35"/>
  <c r="B81" i="35"/>
  <c r="C81" i="35"/>
  <c r="D81" i="35"/>
  <c r="E81" i="35"/>
  <c r="F81" i="35"/>
  <c r="H81" i="35"/>
  <c r="I81" i="35"/>
  <c r="K81" i="35"/>
  <c r="L81" i="35"/>
  <c r="N81" i="35"/>
  <c r="O81" i="35"/>
  <c r="B82" i="35"/>
  <c r="C82" i="35"/>
  <c r="D82" i="35"/>
  <c r="E82" i="35"/>
  <c r="F82" i="35"/>
  <c r="H82" i="35"/>
  <c r="I82" i="35"/>
  <c r="K82" i="35"/>
  <c r="L82" i="35"/>
  <c r="N82" i="35"/>
  <c r="O82" i="35"/>
  <c r="B83" i="35"/>
  <c r="C83" i="35"/>
  <c r="D83" i="35"/>
  <c r="E83" i="35"/>
  <c r="F83" i="35"/>
  <c r="H83" i="35"/>
  <c r="I83" i="35"/>
  <c r="K83" i="35"/>
  <c r="L83" i="35"/>
  <c r="N83" i="35"/>
  <c r="O83" i="35"/>
  <c r="B84" i="35"/>
  <c r="C84" i="35"/>
  <c r="D84" i="35"/>
  <c r="E84" i="35"/>
  <c r="F84" i="35"/>
  <c r="H84" i="35"/>
  <c r="I84" i="35"/>
  <c r="K84" i="35"/>
  <c r="L84" i="35"/>
  <c r="N84" i="35"/>
  <c r="O84" i="35"/>
  <c r="B85" i="35"/>
  <c r="C85" i="35"/>
  <c r="D85" i="35"/>
  <c r="E85" i="35"/>
  <c r="F85" i="35"/>
  <c r="H85" i="35"/>
  <c r="I85" i="35"/>
  <c r="K85" i="35"/>
  <c r="L85" i="35"/>
  <c r="N85" i="35"/>
  <c r="O85" i="35"/>
  <c r="B86" i="35"/>
  <c r="C86" i="35"/>
  <c r="D86" i="35"/>
  <c r="E86" i="35"/>
  <c r="F86" i="35"/>
  <c r="H86" i="35"/>
  <c r="I86" i="35"/>
  <c r="K86" i="35"/>
  <c r="L86" i="35"/>
  <c r="N86" i="35"/>
  <c r="O86" i="35"/>
  <c r="B87" i="35"/>
  <c r="C87" i="35"/>
  <c r="D87" i="35"/>
  <c r="E87" i="35"/>
  <c r="F87" i="35"/>
  <c r="H87" i="35"/>
  <c r="I87" i="35"/>
  <c r="K87" i="35"/>
  <c r="L87" i="35"/>
  <c r="N87" i="35"/>
  <c r="O87" i="35"/>
  <c r="B88" i="35"/>
  <c r="C88" i="35"/>
  <c r="D88" i="35"/>
  <c r="E88" i="35"/>
  <c r="F88" i="35"/>
  <c r="H88" i="35"/>
  <c r="I88" i="35"/>
  <c r="K88" i="35"/>
  <c r="L88" i="35"/>
  <c r="N88" i="35"/>
  <c r="O88" i="35"/>
  <c r="B89" i="35"/>
  <c r="C89" i="35"/>
  <c r="D89" i="35"/>
  <c r="E89" i="35"/>
  <c r="F89" i="35"/>
  <c r="H89" i="35"/>
  <c r="I89" i="35"/>
  <c r="K89" i="35"/>
  <c r="L89" i="35"/>
  <c r="N89" i="35"/>
  <c r="O89" i="35"/>
  <c r="B90" i="35"/>
  <c r="C90" i="35"/>
  <c r="D90" i="35"/>
  <c r="E90" i="35"/>
  <c r="F90" i="35"/>
  <c r="H90" i="35"/>
  <c r="I90" i="35"/>
  <c r="K90" i="35"/>
  <c r="L90" i="35"/>
  <c r="N90" i="35"/>
  <c r="O90" i="35"/>
  <c r="B91" i="35"/>
  <c r="C91" i="35"/>
  <c r="D91" i="35"/>
  <c r="E91" i="35"/>
  <c r="F91" i="35"/>
  <c r="H91" i="35"/>
  <c r="I91" i="35"/>
  <c r="K91" i="35"/>
  <c r="L91" i="35"/>
  <c r="N91" i="35"/>
  <c r="O91" i="35"/>
  <c r="B92" i="35"/>
  <c r="C92" i="35"/>
  <c r="D92" i="35"/>
  <c r="E92" i="35"/>
  <c r="F92" i="35"/>
  <c r="H92" i="35"/>
  <c r="I92" i="35"/>
  <c r="K92" i="35"/>
  <c r="L92" i="35"/>
  <c r="N92" i="35"/>
  <c r="O92" i="35"/>
  <c r="B93" i="35"/>
  <c r="C93" i="35"/>
  <c r="D93" i="35"/>
  <c r="E93" i="35"/>
  <c r="F93" i="35"/>
  <c r="H93" i="35"/>
  <c r="I93" i="35"/>
  <c r="K93" i="35"/>
  <c r="L93" i="35"/>
  <c r="N93" i="35"/>
  <c r="O93" i="35"/>
  <c r="B94" i="35"/>
  <c r="C94" i="35"/>
  <c r="D94" i="35"/>
  <c r="E94" i="35"/>
  <c r="F94" i="35"/>
  <c r="H94" i="35"/>
  <c r="I94" i="35"/>
  <c r="K94" i="35"/>
  <c r="L94" i="35"/>
  <c r="N94" i="35"/>
  <c r="O94" i="35"/>
  <c r="B95" i="35"/>
  <c r="C95" i="35"/>
  <c r="D95" i="35"/>
  <c r="E95" i="35"/>
  <c r="F95" i="35"/>
  <c r="H95" i="35"/>
  <c r="I95" i="35"/>
  <c r="K95" i="35"/>
  <c r="L95" i="35"/>
  <c r="N95" i="35"/>
  <c r="O95" i="35"/>
  <c r="B96" i="35"/>
  <c r="C96" i="35"/>
  <c r="D96" i="35"/>
  <c r="E96" i="35"/>
  <c r="F96" i="35"/>
  <c r="H96" i="35"/>
  <c r="I96" i="35"/>
  <c r="K96" i="35"/>
  <c r="L96" i="35"/>
  <c r="N96" i="35"/>
  <c r="O96" i="35"/>
  <c r="B97" i="35"/>
  <c r="C97" i="35"/>
  <c r="D97" i="35"/>
  <c r="E97" i="35"/>
  <c r="F97" i="35"/>
  <c r="H97" i="35"/>
  <c r="I97" i="35"/>
  <c r="K97" i="35"/>
  <c r="L97" i="35"/>
  <c r="N97" i="35"/>
  <c r="O97" i="35"/>
  <c r="B98" i="35"/>
  <c r="C98" i="35"/>
  <c r="D98" i="35"/>
  <c r="E98" i="35"/>
  <c r="F98" i="35"/>
  <c r="H98" i="35"/>
  <c r="I98" i="35"/>
  <c r="K98" i="35"/>
  <c r="L98" i="35"/>
  <c r="N98" i="35"/>
  <c r="O98" i="35"/>
  <c r="B99" i="35"/>
  <c r="C99" i="35"/>
  <c r="D99" i="35"/>
  <c r="E99" i="35"/>
  <c r="F99" i="35"/>
  <c r="H99" i="35"/>
  <c r="I99" i="35"/>
  <c r="K99" i="35"/>
  <c r="L99" i="35"/>
  <c r="N99" i="35"/>
  <c r="O99" i="35"/>
  <c r="B100" i="35"/>
  <c r="C100" i="35"/>
  <c r="D100" i="35"/>
  <c r="E100" i="35"/>
  <c r="F100" i="35"/>
  <c r="H100" i="35"/>
  <c r="I100" i="35"/>
  <c r="K100" i="35"/>
  <c r="L100" i="35"/>
  <c r="N100" i="35"/>
  <c r="O100" i="35"/>
  <c r="B101" i="35"/>
  <c r="C101" i="35"/>
  <c r="D101" i="35"/>
  <c r="E101" i="35"/>
  <c r="F101" i="35"/>
  <c r="H101" i="35"/>
  <c r="I101" i="35"/>
  <c r="K101" i="35"/>
  <c r="L101" i="35"/>
  <c r="N101" i="35"/>
  <c r="O101" i="35"/>
  <c r="B102" i="35"/>
  <c r="C102" i="35"/>
  <c r="D102" i="35"/>
  <c r="E102" i="35"/>
  <c r="F102" i="35"/>
  <c r="H102" i="35"/>
  <c r="I102" i="35"/>
  <c r="K102" i="35"/>
  <c r="L102" i="35"/>
  <c r="N102" i="35"/>
  <c r="O102" i="35"/>
  <c r="B103" i="35"/>
  <c r="C103" i="35"/>
  <c r="D103" i="35"/>
  <c r="E103" i="35"/>
  <c r="F103" i="35"/>
  <c r="H103" i="35"/>
  <c r="I103" i="35"/>
  <c r="K103" i="35"/>
  <c r="L103" i="35"/>
  <c r="N103" i="35"/>
  <c r="O103" i="35"/>
  <c r="B104" i="35"/>
  <c r="C104" i="35"/>
  <c r="D104" i="35"/>
  <c r="E104" i="35"/>
  <c r="F104" i="35"/>
  <c r="H104" i="35"/>
  <c r="I104" i="35"/>
  <c r="K104" i="35"/>
  <c r="L104" i="35"/>
  <c r="N104" i="35"/>
  <c r="O104" i="35"/>
  <c r="B105" i="35"/>
  <c r="C105" i="35"/>
  <c r="D105" i="35"/>
  <c r="E105" i="35"/>
  <c r="F105" i="35"/>
  <c r="H105" i="35"/>
  <c r="I105" i="35"/>
  <c r="K105" i="35"/>
  <c r="L105" i="35"/>
  <c r="N105" i="35"/>
  <c r="O105" i="35"/>
  <c r="B106" i="35"/>
  <c r="C106" i="35"/>
  <c r="D106" i="35"/>
  <c r="E106" i="35"/>
  <c r="F106" i="35"/>
  <c r="H106" i="35"/>
  <c r="I106" i="35"/>
  <c r="K106" i="35"/>
  <c r="L106" i="35"/>
  <c r="N106" i="35"/>
  <c r="O106" i="35"/>
  <c r="B107" i="35"/>
  <c r="C107" i="35"/>
  <c r="D107" i="35"/>
  <c r="E107" i="35"/>
  <c r="F107" i="35"/>
  <c r="H107" i="35"/>
  <c r="I107" i="35"/>
  <c r="K107" i="35"/>
  <c r="L107" i="35"/>
  <c r="N107" i="35"/>
  <c r="O107" i="35"/>
  <c r="B108" i="35"/>
  <c r="C108" i="35"/>
  <c r="D108" i="35"/>
  <c r="E108" i="35"/>
  <c r="F108" i="35"/>
  <c r="H108" i="35"/>
  <c r="I108" i="35"/>
  <c r="K108" i="35"/>
  <c r="L108" i="35"/>
  <c r="N108" i="35"/>
  <c r="O108" i="35"/>
  <c r="B109" i="35"/>
  <c r="C109" i="35"/>
  <c r="D109" i="35"/>
  <c r="E109" i="35"/>
  <c r="F109" i="35"/>
  <c r="H109" i="35"/>
  <c r="I109" i="35"/>
  <c r="K109" i="35"/>
  <c r="L109" i="35"/>
  <c r="N109" i="35"/>
  <c r="O109" i="35"/>
  <c r="B110" i="35"/>
  <c r="C110" i="35"/>
  <c r="D110" i="35"/>
  <c r="E110" i="35"/>
  <c r="F110" i="35"/>
  <c r="H110" i="35"/>
  <c r="I110" i="35"/>
  <c r="K110" i="35"/>
  <c r="L110" i="35"/>
  <c r="N110" i="35"/>
  <c r="O110" i="35"/>
  <c r="B111" i="35"/>
  <c r="C111" i="35"/>
  <c r="D111" i="35"/>
  <c r="E111" i="35"/>
  <c r="F111" i="35"/>
  <c r="H111" i="35"/>
  <c r="I111" i="35"/>
  <c r="K111" i="35"/>
  <c r="L111" i="35"/>
  <c r="N111" i="35"/>
  <c r="O111" i="35"/>
  <c r="B112" i="35"/>
  <c r="C112" i="35"/>
  <c r="D112" i="35"/>
  <c r="E112" i="35"/>
  <c r="F112" i="35"/>
  <c r="H112" i="35"/>
  <c r="I112" i="35"/>
  <c r="K112" i="35"/>
  <c r="L112" i="35"/>
  <c r="N112" i="35"/>
  <c r="O112" i="35"/>
  <c r="B113" i="35"/>
  <c r="C113" i="35"/>
  <c r="D113" i="35"/>
  <c r="E113" i="35"/>
  <c r="F113" i="35"/>
  <c r="H113" i="35"/>
  <c r="I113" i="35"/>
  <c r="K113" i="35"/>
  <c r="L113" i="35"/>
  <c r="N113" i="35"/>
  <c r="O113" i="35"/>
  <c r="B114" i="35"/>
  <c r="C114" i="35"/>
  <c r="D114" i="35"/>
  <c r="E114" i="35"/>
  <c r="F114" i="35"/>
  <c r="H114" i="35"/>
  <c r="I114" i="35"/>
  <c r="K114" i="35"/>
  <c r="L114" i="35"/>
  <c r="N114" i="35"/>
  <c r="O114" i="35"/>
  <c r="B115" i="35"/>
  <c r="C115" i="35"/>
  <c r="D115" i="35"/>
  <c r="E115" i="35"/>
  <c r="F115" i="35"/>
  <c r="H115" i="35"/>
  <c r="I115" i="35"/>
  <c r="K115" i="35"/>
  <c r="L115" i="35"/>
  <c r="N115" i="35"/>
  <c r="O115" i="35"/>
  <c r="B116" i="35"/>
  <c r="C116" i="35"/>
  <c r="D116" i="35"/>
  <c r="E116" i="35"/>
  <c r="F116" i="35"/>
  <c r="H116" i="35"/>
  <c r="I116" i="35"/>
  <c r="K116" i="35"/>
  <c r="L116" i="35"/>
  <c r="N116" i="35"/>
  <c r="O116" i="35"/>
  <c r="B117" i="35"/>
  <c r="C117" i="35"/>
  <c r="D117" i="35"/>
  <c r="E117" i="35"/>
  <c r="F117" i="35"/>
  <c r="H117" i="35"/>
  <c r="I117" i="35"/>
  <c r="K117" i="35"/>
  <c r="L117" i="35"/>
  <c r="N117" i="35"/>
  <c r="O117" i="35"/>
  <c r="B118" i="35"/>
  <c r="C118" i="35"/>
  <c r="D118" i="35"/>
  <c r="E118" i="35"/>
  <c r="F118" i="35"/>
  <c r="H118" i="35"/>
  <c r="I118" i="35"/>
  <c r="K118" i="35"/>
  <c r="L118" i="35"/>
  <c r="N118" i="35"/>
  <c r="O118" i="35"/>
  <c r="B119" i="35"/>
  <c r="C119" i="35"/>
  <c r="D119" i="35"/>
  <c r="E119" i="35"/>
  <c r="F119" i="35"/>
  <c r="H119" i="35"/>
  <c r="I119" i="35"/>
  <c r="K119" i="35"/>
  <c r="L119" i="35"/>
  <c r="N119" i="35"/>
  <c r="O119" i="35"/>
  <c r="B120" i="35"/>
  <c r="C120" i="35"/>
  <c r="D120" i="35"/>
  <c r="E120" i="35"/>
  <c r="F120" i="35"/>
  <c r="H120" i="35"/>
  <c r="I120" i="35"/>
  <c r="K120" i="35"/>
  <c r="L120" i="35"/>
  <c r="N120" i="35"/>
  <c r="O120" i="35"/>
  <c r="B121" i="35"/>
  <c r="C121" i="35"/>
  <c r="D121" i="35"/>
  <c r="E121" i="35"/>
  <c r="F121" i="35"/>
  <c r="H121" i="35"/>
  <c r="I121" i="35"/>
  <c r="K121" i="35"/>
  <c r="L121" i="35"/>
  <c r="N121" i="35"/>
  <c r="O121" i="35"/>
  <c r="B122" i="35"/>
  <c r="C122" i="35"/>
  <c r="D122" i="35"/>
  <c r="E122" i="35"/>
  <c r="F122" i="35"/>
  <c r="H122" i="35"/>
  <c r="I122" i="35"/>
  <c r="K122" i="35"/>
  <c r="L122" i="35"/>
  <c r="N122" i="35"/>
  <c r="O122" i="35"/>
  <c r="B123" i="35"/>
  <c r="C123" i="35"/>
  <c r="D123" i="35"/>
  <c r="E123" i="35"/>
  <c r="F123" i="35"/>
  <c r="H123" i="35"/>
  <c r="I123" i="35"/>
  <c r="K123" i="35"/>
  <c r="L123" i="35"/>
  <c r="N123" i="35"/>
  <c r="O123" i="35"/>
  <c r="B124" i="35"/>
  <c r="C124" i="35"/>
  <c r="D124" i="35"/>
  <c r="E124" i="35"/>
  <c r="F124" i="35"/>
  <c r="H124" i="35"/>
  <c r="I124" i="35"/>
  <c r="K124" i="35"/>
  <c r="L124" i="35"/>
  <c r="N124" i="35"/>
  <c r="O124" i="35"/>
  <c r="B125" i="35"/>
  <c r="C125" i="35"/>
  <c r="D125" i="35"/>
  <c r="E125" i="35"/>
  <c r="F125" i="35"/>
  <c r="H125" i="35"/>
  <c r="I125" i="35"/>
  <c r="K125" i="35"/>
  <c r="L125" i="35"/>
  <c r="N125" i="35"/>
  <c r="O125" i="35"/>
  <c r="B126" i="35"/>
  <c r="C126" i="35"/>
  <c r="D126" i="35"/>
  <c r="E126" i="35"/>
  <c r="F126" i="35"/>
  <c r="H126" i="35"/>
  <c r="I126" i="35"/>
  <c r="K126" i="35"/>
  <c r="L126" i="35"/>
  <c r="N126" i="35"/>
  <c r="O126" i="35"/>
  <c r="B127" i="35"/>
  <c r="C127" i="35"/>
  <c r="D127" i="35"/>
  <c r="E127" i="35"/>
  <c r="F127" i="35"/>
  <c r="H127" i="35"/>
  <c r="I127" i="35"/>
  <c r="K127" i="35"/>
  <c r="L127" i="35"/>
  <c r="N127" i="35"/>
  <c r="O127" i="35"/>
  <c r="B128" i="35"/>
  <c r="C128" i="35"/>
  <c r="D128" i="35"/>
  <c r="E128" i="35"/>
  <c r="F128" i="35"/>
  <c r="H128" i="35"/>
  <c r="I128" i="35"/>
  <c r="K128" i="35"/>
  <c r="L128" i="35"/>
  <c r="N128" i="35"/>
  <c r="O128" i="35"/>
  <c r="B129" i="35"/>
  <c r="C129" i="35"/>
  <c r="D129" i="35"/>
  <c r="E129" i="35"/>
  <c r="F129" i="35"/>
  <c r="H129" i="35"/>
  <c r="I129" i="35"/>
  <c r="K129" i="35"/>
  <c r="L129" i="35"/>
  <c r="N129" i="35"/>
  <c r="O129" i="35"/>
  <c r="B130" i="35"/>
  <c r="C130" i="35"/>
  <c r="D130" i="35"/>
  <c r="E130" i="35"/>
  <c r="F130" i="35"/>
  <c r="H130" i="35"/>
  <c r="I130" i="35"/>
  <c r="K130" i="35"/>
  <c r="L130" i="35"/>
  <c r="N130" i="35"/>
  <c r="O130" i="35"/>
  <c r="B131" i="35"/>
  <c r="C131" i="35"/>
  <c r="D131" i="35"/>
  <c r="E131" i="35"/>
  <c r="F131" i="35"/>
  <c r="H131" i="35"/>
  <c r="I131" i="35"/>
  <c r="K131" i="35"/>
  <c r="L131" i="35"/>
  <c r="N131" i="35"/>
  <c r="O131" i="35"/>
  <c r="B132" i="35"/>
  <c r="C132" i="35"/>
  <c r="D132" i="35"/>
  <c r="E132" i="35"/>
  <c r="F132" i="35"/>
  <c r="H132" i="35"/>
  <c r="I132" i="35"/>
  <c r="K132" i="35"/>
  <c r="L132" i="35"/>
  <c r="N132" i="35"/>
  <c r="O132" i="35"/>
  <c r="B133" i="35"/>
  <c r="C133" i="35"/>
  <c r="D133" i="35"/>
  <c r="E133" i="35"/>
  <c r="F133" i="35"/>
  <c r="H133" i="35"/>
  <c r="I133" i="35"/>
  <c r="K133" i="35"/>
  <c r="L133" i="35"/>
  <c r="N133" i="35"/>
  <c r="O133" i="35"/>
  <c r="B134" i="35"/>
  <c r="C134" i="35"/>
  <c r="D134" i="35"/>
  <c r="E134" i="35"/>
  <c r="F134" i="35"/>
  <c r="H134" i="35"/>
  <c r="I134" i="35"/>
  <c r="K134" i="35"/>
  <c r="L134" i="35"/>
  <c r="N134" i="35"/>
  <c r="O134" i="35"/>
  <c r="B135" i="35"/>
  <c r="C135" i="35"/>
  <c r="D135" i="35"/>
  <c r="E135" i="35"/>
  <c r="F135" i="35"/>
  <c r="H135" i="35"/>
  <c r="I135" i="35"/>
  <c r="K135" i="35"/>
  <c r="L135" i="35"/>
  <c r="N135" i="35"/>
  <c r="O135" i="35"/>
  <c r="B136" i="35"/>
  <c r="C136" i="35"/>
  <c r="D136" i="35"/>
  <c r="E136" i="35"/>
  <c r="F136" i="35"/>
  <c r="H136" i="35"/>
  <c r="I136" i="35"/>
  <c r="K136" i="35"/>
  <c r="L136" i="35"/>
  <c r="N136" i="35"/>
  <c r="O136" i="35"/>
  <c r="B137" i="35"/>
  <c r="C137" i="35"/>
  <c r="D137" i="35"/>
  <c r="E137" i="35"/>
  <c r="F137" i="35"/>
  <c r="H137" i="35"/>
  <c r="I137" i="35"/>
  <c r="K137" i="35"/>
  <c r="L137" i="35"/>
  <c r="N137" i="35"/>
  <c r="O137" i="35"/>
  <c r="B138" i="35"/>
  <c r="C138" i="35"/>
  <c r="D138" i="35"/>
  <c r="E138" i="35"/>
  <c r="F138" i="35"/>
  <c r="H138" i="35"/>
  <c r="I138" i="35"/>
  <c r="K138" i="35"/>
  <c r="L138" i="35"/>
  <c r="N138" i="35"/>
  <c r="O138" i="35"/>
  <c r="B139" i="35"/>
  <c r="C139" i="35"/>
  <c r="D139" i="35"/>
  <c r="E139" i="35"/>
  <c r="F139" i="35"/>
  <c r="H139" i="35"/>
  <c r="I139" i="35"/>
  <c r="K139" i="35"/>
  <c r="L139" i="35"/>
  <c r="N139" i="35"/>
  <c r="O139" i="35"/>
  <c r="B140" i="35"/>
  <c r="C140" i="35"/>
  <c r="D140" i="35"/>
  <c r="E140" i="35"/>
  <c r="F140" i="35"/>
  <c r="H140" i="35"/>
  <c r="I140" i="35"/>
  <c r="K140" i="35"/>
  <c r="L140" i="35"/>
  <c r="N140" i="35"/>
  <c r="O140" i="35"/>
  <c r="B141" i="35"/>
  <c r="C141" i="35"/>
  <c r="D141" i="35"/>
  <c r="E141" i="35"/>
  <c r="F141" i="35"/>
  <c r="H141" i="35"/>
  <c r="I141" i="35"/>
  <c r="K141" i="35"/>
  <c r="L141" i="35"/>
  <c r="N141" i="35"/>
  <c r="O141" i="35"/>
  <c r="B142" i="35"/>
  <c r="C142" i="35"/>
  <c r="D142" i="35"/>
  <c r="E142" i="35"/>
  <c r="F142" i="35"/>
  <c r="H142" i="35"/>
  <c r="I142" i="35"/>
  <c r="K142" i="35"/>
  <c r="L142" i="35"/>
  <c r="N142" i="35"/>
  <c r="O142" i="35"/>
  <c r="B143" i="35"/>
  <c r="C143" i="35"/>
  <c r="D143" i="35"/>
  <c r="E143" i="35"/>
  <c r="F143" i="35"/>
  <c r="H143" i="35"/>
  <c r="I143" i="35"/>
  <c r="K143" i="35"/>
  <c r="L143" i="35"/>
  <c r="N143" i="35"/>
  <c r="O143" i="35"/>
  <c r="B144" i="35"/>
  <c r="C144" i="35"/>
  <c r="D144" i="35"/>
  <c r="E144" i="35"/>
  <c r="F144" i="35"/>
  <c r="H144" i="35"/>
  <c r="I144" i="35"/>
  <c r="K144" i="35"/>
  <c r="L144" i="35"/>
  <c r="N144" i="35"/>
  <c r="O144" i="35"/>
  <c r="B145" i="35"/>
  <c r="C145" i="35"/>
  <c r="D145" i="35"/>
  <c r="E145" i="35"/>
  <c r="F145" i="35"/>
  <c r="H145" i="35"/>
  <c r="I145" i="35"/>
  <c r="K145" i="35"/>
  <c r="L145" i="35"/>
  <c r="N145" i="35"/>
  <c r="O145" i="35"/>
  <c r="B146" i="35"/>
  <c r="C146" i="35"/>
  <c r="D146" i="35"/>
  <c r="E146" i="35"/>
  <c r="F146" i="35"/>
  <c r="H146" i="35"/>
  <c r="I146" i="35"/>
  <c r="K146" i="35"/>
  <c r="L146" i="35"/>
  <c r="N146" i="35"/>
  <c r="O146" i="35"/>
  <c r="B147" i="35"/>
  <c r="C147" i="35"/>
  <c r="D147" i="35"/>
  <c r="E147" i="35"/>
  <c r="F147" i="35"/>
  <c r="H147" i="35"/>
  <c r="I147" i="35"/>
  <c r="K147" i="35"/>
  <c r="L147" i="35"/>
  <c r="N147" i="35"/>
  <c r="O147" i="35"/>
  <c r="B148" i="35"/>
  <c r="C148" i="35"/>
  <c r="D148" i="35"/>
  <c r="E148" i="35"/>
  <c r="F148" i="35"/>
  <c r="H148" i="35"/>
  <c r="I148" i="35"/>
  <c r="K148" i="35"/>
  <c r="L148" i="35"/>
  <c r="N148" i="35"/>
  <c r="O148" i="35"/>
  <c r="B149" i="35"/>
  <c r="C149" i="35"/>
  <c r="D149" i="35"/>
  <c r="E149" i="35"/>
  <c r="F149" i="35"/>
  <c r="H149" i="35"/>
  <c r="I149" i="35"/>
  <c r="K149" i="35"/>
  <c r="L149" i="35"/>
  <c r="N149" i="35"/>
  <c r="O149" i="35"/>
  <c r="B150" i="35"/>
  <c r="C150" i="35"/>
  <c r="D150" i="35"/>
  <c r="E150" i="35"/>
  <c r="F150" i="35"/>
  <c r="H150" i="35"/>
  <c r="I150" i="35"/>
  <c r="K150" i="35"/>
  <c r="L150" i="35"/>
  <c r="N150" i="35"/>
  <c r="O150" i="35"/>
  <c r="B151" i="35"/>
  <c r="C151" i="35"/>
  <c r="D151" i="35"/>
  <c r="E151" i="35"/>
  <c r="F151" i="35"/>
  <c r="H151" i="35"/>
  <c r="I151" i="35"/>
  <c r="K151" i="35"/>
  <c r="L151" i="35"/>
  <c r="N151" i="35"/>
  <c r="O151" i="35"/>
  <c r="B152" i="35"/>
  <c r="C152" i="35"/>
  <c r="D152" i="35"/>
  <c r="E152" i="35"/>
  <c r="F152" i="35"/>
  <c r="H152" i="35"/>
  <c r="I152" i="35"/>
  <c r="K152" i="35"/>
  <c r="L152" i="35"/>
  <c r="N152" i="35"/>
  <c r="O152" i="35"/>
  <c r="B153" i="35"/>
  <c r="C153" i="35"/>
  <c r="D153" i="35"/>
  <c r="E153" i="35"/>
  <c r="F153" i="35"/>
  <c r="H153" i="35"/>
  <c r="I153" i="35"/>
  <c r="K153" i="35"/>
  <c r="L153" i="35"/>
  <c r="N153" i="35"/>
  <c r="O153" i="35"/>
  <c r="B154" i="35"/>
  <c r="C154" i="35"/>
  <c r="D154" i="35"/>
  <c r="E154" i="35"/>
  <c r="F154" i="35"/>
  <c r="H154" i="35"/>
  <c r="I154" i="35"/>
  <c r="K154" i="35"/>
  <c r="L154" i="35"/>
  <c r="N154" i="35"/>
  <c r="O154" i="35"/>
  <c r="B155" i="35"/>
  <c r="C155" i="35"/>
  <c r="D155" i="35"/>
  <c r="E155" i="35"/>
  <c r="F155" i="35"/>
  <c r="H155" i="35"/>
  <c r="I155" i="35"/>
  <c r="K155" i="35"/>
  <c r="L155" i="35"/>
  <c r="N155" i="35"/>
  <c r="O155" i="35"/>
  <c r="B156" i="35"/>
  <c r="C156" i="35"/>
  <c r="D156" i="35"/>
  <c r="E156" i="35"/>
  <c r="F156" i="35"/>
  <c r="H156" i="35"/>
  <c r="I156" i="35"/>
  <c r="K156" i="35"/>
  <c r="L156" i="35"/>
  <c r="N156" i="35"/>
  <c r="O156" i="35"/>
  <c r="B157" i="35"/>
  <c r="C157" i="35"/>
  <c r="D157" i="35"/>
  <c r="E157" i="35"/>
  <c r="F157" i="35"/>
  <c r="H157" i="35"/>
  <c r="I157" i="35"/>
  <c r="K157" i="35"/>
  <c r="L157" i="35"/>
  <c r="N157" i="35"/>
  <c r="O157" i="35"/>
  <c r="B158" i="35"/>
  <c r="C158" i="35"/>
  <c r="D158" i="35"/>
  <c r="E158" i="35"/>
  <c r="F158" i="35"/>
  <c r="H158" i="35"/>
  <c r="I158" i="35"/>
  <c r="K158" i="35"/>
  <c r="L158" i="35"/>
  <c r="N158" i="35"/>
  <c r="O158" i="35"/>
  <c r="B159" i="35"/>
  <c r="C159" i="35"/>
  <c r="D159" i="35"/>
  <c r="E159" i="35"/>
  <c r="F159" i="35"/>
  <c r="H159" i="35"/>
  <c r="I159" i="35"/>
  <c r="K159" i="35"/>
  <c r="L159" i="35"/>
  <c r="N159" i="35"/>
  <c r="O159" i="35"/>
  <c r="B160" i="35"/>
  <c r="C160" i="35"/>
  <c r="D160" i="35"/>
  <c r="E160" i="35"/>
  <c r="F160" i="35"/>
  <c r="H160" i="35"/>
  <c r="I160" i="35"/>
  <c r="K160" i="35"/>
  <c r="L160" i="35"/>
  <c r="N160" i="35"/>
  <c r="O160" i="35"/>
  <c r="B161" i="35"/>
  <c r="C161" i="35"/>
  <c r="D161" i="35"/>
  <c r="E161" i="35"/>
  <c r="F161" i="35"/>
  <c r="H161" i="35"/>
  <c r="I161" i="35"/>
  <c r="K161" i="35"/>
  <c r="L161" i="35"/>
  <c r="N161" i="35"/>
  <c r="O161" i="35"/>
  <c r="B162" i="35"/>
  <c r="C162" i="35"/>
  <c r="D162" i="35"/>
  <c r="E162" i="35"/>
  <c r="F162" i="35"/>
  <c r="H162" i="35"/>
  <c r="I162" i="35"/>
  <c r="K162" i="35"/>
  <c r="L162" i="35"/>
  <c r="N162" i="35"/>
  <c r="O162" i="35"/>
  <c r="B163" i="35"/>
  <c r="C163" i="35"/>
  <c r="D163" i="35"/>
  <c r="E163" i="35"/>
  <c r="F163" i="35"/>
  <c r="H163" i="35"/>
  <c r="I163" i="35"/>
  <c r="K163" i="35"/>
  <c r="L163" i="35"/>
  <c r="N163" i="35"/>
  <c r="O163" i="35"/>
  <c r="B164" i="35"/>
  <c r="C164" i="35"/>
  <c r="D164" i="35"/>
  <c r="E164" i="35"/>
  <c r="F164" i="35"/>
  <c r="H164" i="35"/>
  <c r="I164" i="35"/>
  <c r="K164" i="35"/>
  <c r="L164" i="35"/>
  <c r="N164" i="35"/>
  <c r="O164" i="35"/>
  <c r="B165" i="35"/>
  <c r="C165" i="35"/>
  <c r="D165" i="35"/>
  <c r="E165" i="35"/>
  <c r="F165" i="35"/>
  <c r="H165" i="35"/>
  <c r="I165" i="35"/>
  <c r="K165" i="35"/>
  <c r="L165" i="35"/>
  <c r="N165" i="35"/>
  <c r="O165" i="35"/>
  <c r="B166" i="35"/>
  <c r="C166" i="35"/>
  <c r="D166" i="35"/>
  <c r="E166" i="35"/>
  <c r="F166" i="35"/>
  <c r="H166" i="35"/>
  <c r="I166" i="35"/>
  <c r="K166" i="35"/>
  <c r="L166" i="35"/>
  <c r="N166" i="35"/>
  <c r="O166" i="35"/>
  <c r="B167" i="35"/>
  <c r="C167" i="35"/>
  <c r="D167" i="35"/>
  <c r="E167" i="35"/>
  <c r="F167" i="35"/>
  <c r="H167" i="35"/>
  <c r="I167" i="35"/>
  <c r="K167" i="35"/>
  <c r="L167" i="35"/>
  <c r="N167" i="35"/>
  <c r="O167" i="35"/>
  <c r="B168" i="35"/>
  <c r="C168" i="35"/>
  <c r="D168" i="35"/>
  <c r="E168" i="35"/>
  <c r="F168" i="35"/>
  <c r="H168" i="35"/>
  <c r="I168" i="35"/>
  <c r="K168" i="35"/>
  <c r="L168" i="35"/>
  <c r="N168" i="35"/>
  <c r="O168" i="35"/>
  <c r="B169" i="35"/>
  <c r="C169" i="35"/>
  <c r="D169" i="35"/>
  <c r="E169" i="35"/>
  <c r="F169" i="35"/>
  <c r="H169" i="35"/>
  <c r="I169" i="35"/>
  <c r="K169" i="35"/>
  <c r="L169" i="35"/>
  <c r="N169" i="35"/>
  <c r="O169" i="35"/>
  <c r="B170" i="35"/>
  <c r="C170" i="35"/>
  <c r="D170" i="35"/>
  <c r="E170" i="35"/>
  <c r="F170" i="35"/>
  <c r="H170" i="35"/>
  <c r="I170" i="35"/>
  <c r="K170" i="35"/>
  <c r="L170" i="35"/>
  <c r="N170" i="35"/>
  <c r="O170" i="35"/>
  <c r="B171" i="35"/>
  <c r="C171" i="35"/>
  <c r="D171" i="35"/>
  <c r="E171" i="35"/>
  <c r="F171" i="35"/>
  <c r="H171" i="35"/>
  <c r="I171" i="35"/>
  <c r="K171" i="35"/>
  <c r="L171" i="35"/>
  <c r="N171" i="35"/>
  <c r="O171" i="35"/>
  <c r="B172" i="35"/>
  <c r="C172" i="35"/>
  <c r="D172" i="35"/>
  <c r="E172" i="35"/>
  <c r="F172" i="35"/>
  <c r="H172" i="35"/>
  <c r="I172" i="35"/>
  <c r="K172" i="35"/>
  <c r="L172" i="35"/>
  <c r="N172" i="35"/>
  <c r="O172" i="35"/>
  <c r="B173" i="35"/>
  <c r="C173" i="35"/>
  <c r="D173" i="35"/>
  <c r="E173" i="35"/>
  <c r="F173" i="35"/>
  <c r="H173" i="35"/>
  <c r="I173" i="35"/>
  <c r="K173" i="35"/>
  <c r="L173" i="35"/>
  <c r="N173" i="35"/>
  <c r="O173" i="35"/>
  <c r="B174" i="35"/>
  <c r="C174" i="35"/>
  <c r="D174" i="35"/>
  <c r="E174" i="35"/>
  <c r="F174" i="35"/>
  <c r="H174" i="35"/>
  <c r="I174" i="35"/>
  <c r="K174" i="35"/>
  <c r="L174" i="35"/>
  <c r="N174" i="35"/>
  <c r="O174" i="35"/>
  <c r="B175" i="35"/>
  <c r="C175" i="35"/>
  <c r="D175" i="35"/>
  <c r="E175" i="35"/>
  <c r="F175" i="35"/>
  <c r="H175" i="35"/>
  <c r="I175" i="35"/>
  <c r="K175" i="35"/>
  <c r="L175" i="35"/>
  <c r="N175" i="35"/>
  <c r="O175" i="35"/>
  <c r="B176" i="35"/>
  <c r="C176" i="35"/>
  <c r="D176" i="35"/>
  <c r="E176" i="35"/>
  <c r="F176" i="35"/>
  <c r="H176" i="35"/>
  <c r="I176" i="35"/>
  <c r="K176" i="35"/>
  <c r="L176" i="35"/>
  <c r="N176" i="35"/>
  <c r="O176" i="35"/>
  <c r="B177" i="35"/>
  <c r="C177" i="35"/>
  <c r="D177" i="35"/>
  <c r="E177" i="35"/>
  <c r="F177" i="35"/>
  <c r="H177" i="35"/>
  <c r="I177" i="35"/>
  <c r="K177" i="35"/>
  <c r="L177" i="35"/>
  <c r="N177" i="35"/>
  <c r="O177" i="35"/>
  <c r="B178" i="35"/>
  <c r="C178" i="35"/>
  <c r="D178" i="35"/>
  <c r="E178" i="35"/>
  <c r="F178" i="35"/>
  <c r="H178" i="35"/>
  <c r="I178" i="35"/>
  <c r="K178" i="35"/>
  <c r="L178" i="35"/>
  <c r="N178" i="35"/>
  <c r="O178" i="35"/>
  <c r="B179" i="35"/>
  <c r="C179" i="35"/>
  <c r="D179" i="35"/>
  <c r="E179" i="35"/>
  <c r="F179" i="35"/>
  <c r="H179" i="35"/>
  <c r="I179" i="35"/>
  <c r="K179" i="35"/>
  <c r="L179" i="35"/>
  <c r="N179" i="35"/>
  <c r="O179" i="35"/>
  <c r="B180" i="35"/>
  <c r="C180" i="35"/>
  <c r="D180" i="35"/>
  <c r="E180" i="35"/>
  <c r="F180" i="35"/>
  <c r="H180" i="35"/>
  <c r="I180" i="35"/>
  <c r="K180" i="35"/>
  <c r="L180" i="35"/>
  <c r="N180" i="35"/>
  <c r="O180" i="35"/>
  <c r="B181" i="35"/>
  <c r="C181" i="35"/>
  <c r="D181" i="35"/>
  <c r="E181" i="35"/>
  <c r="F181" i="35"/>
  <c r="H181" i="35"/>
  <c r="I181" i="35"/>
  <c r="K181" i="35"/>
  <c r="L181" i="35"/>
  <c r="N181" i="35"/>
  <c r="O181" i="35"/>
  <c r="B182" i="35"/>
  <c r="C182" i="35"/>
  <c r="D182" i="35"/>
  <c r="E182" i="35"/>
  <c r="F182" i="35"/>
  <c r="H182" i="35"/>
  <c r="I182" i="35"/>
  <c r="K182" i="35"/>
  <c r="L182" i="35"/>
  <c r="N182" i="35"/>
  <c r="O182" i="35"/>
  <c r="B183" i="35"/>
  <c r="C183" i="35"/>
  <c r="D183" i="35"/>
  <c r="E183" i="35"/>
  <c r="F183" i="35"/>
  <c r="H183" i="35"/>
  <c r="I183" i="35"/>
  <c r="K183" i="35"/>
  <c r="L183" i="35"/>
  <c r="N183" i="35"/>
  <c r="O183" i="35"/>
  <c r="B184" i="35"/>
  <c r="C184" i="35"/>
  <c r="D184" i="35"/>
  <c r="E184" i="35"/>
  <c r="F184" i="35"/>
  <c r="H184" i="35"/>
  <c r="I184" i="35"/>
  <c r="K184" i="35"/>
  <c r="L184" i="35"/>
  <c r="N184" i="35"/>
  <c r="O184" i="35"/>
  <c r="B185" i="35"/>
  <c r="C185" i="35"/>
  <c r="D185" i="35"/>
  <c r="E185" i="35"/>
  <c r="F185" i="35"/>
  <c r="H185" i="35"/>
  <c r="I185" i="35"/>
  <c r="K185" i="35"/>
  <c r="L185" i="35"/>
  <c r="N185" i="35"/>
  <c r="O185" i="35"/>
  <c r="B186" i="35"/>
  <c r="C186" i="35"/>
  <c r="D186" i="35"/>
  <c r="E186" i="35"/>
  <c r="F186" i="35"/>
  <c r="H186" i="35"/>
  <c r="I186" i="35"/>
  <c r="K186" i="35"/>
  <c r="L186" i="35"/>
  <c r="N186" i="35"/>
  <c r="O186" i="35"/>
  <c r="B187" i="35"/>
  <c r="C187" i="35"/>
  <c r="D187" i="35"/>
  <c r="E187" i="35"/>
  <c r="F187" i="35"/>
  <c r="H187" i="35"/>
  <c r="I187" i="35"/>
  <c r="K187" i="35"/>
  <c r="L187" i="35"/>
  <c r="N187" i="35"/>
  <c r="O187" i="35"/>
  <c r="B188" i="35"/>
  <c r="C188" i="35"/>
  <c r="D188" i="35"/>
  <c r="E188" i="35"/>
  <c r="F188" i="35"/>
  <c r="H188" i="35"/>
  <c r="I188" i="35"/>
  <c r="K188" i="35"/>
  <c r="L188" i="35"/>
  <c r="N188" i="35"/>
  <c r="O188" i="35"/>
  <c r="B189" i="35"/>
  <c r="C189" i="35"/>
  <c r="D189" i="35"/>
  <c r="E189" i="35"/>
  <c r="F189" i="35"/>
  <c r="H189" i="35"/>
  <c r="I189" i="35"/>
  <c r="K189" i="35"/>
  <c r="L189" i="35"/>
  <c r="N189" i="35"/>
  <c r="O189" i="35"/>
  <c r="B190" i="35"/>
  <c r="C190" i="35"/>
  <c r="D190" i="35"/>
  <c r="E190" i="35"/>
  <c r="F190" i="35"/>
  <c r="H190" i="35"/>
  <c r="I190" i="35"/>
  <c r="K190" i="35"/>
  <c r="L190" i="35"/>
  <c r="N190" i="35"/>
  <c r="O190" i="35"/>
  <c r="B191" i="35"/>
  <c r="C191" i="35"/>
  <c r="D191" i="35"/>
  <c r="E191" i="35"/>
  <c r="F191" i="35"/>
  <c r="H191" i="35"/>
  <c r="I191" i="35"/>
  <c r="K191" i="35"/>
  <c r="L191" i="35"/>
  <c r="N191" i="35"/>
  <c r="O191" i="35"/>
  <c r="B192" i="35"/>
  <c r="C192" i="35"/>
  <c r="D192" i="35"/>
  <c r="E192" i="35"/>
  <c r="F192" i="35"/>
  <c r="H192" i="35"/>
  <c r="I192" i="35"/>
  <c r="K192" i="35"/>
  <c r="L192" i="35"/>
  <c r="N192" i="35"/>
  <c r="O192" i="35"/>
  <c r="B193" i="35"/>
  <c r="C193" i="35"/>
  <c r="D193" i="35"/>
  <c r="E193" i="35"/>
  <c r="F193" i="35"/>
  <c r="H193" i="35"/>
  <c r="I193" i="35"/>
  <c r="K193" i="35"/>
  <c r="L193" i="35"/>
  <c r="N193" i="35"/>
  <c r="O193" i="35"/>
  <c r="B194" i="35"/>
  <c r="C194" i="35"/>
  <c r="D194" i="35"/>
  <c r="E194" i="35"/>
  <c r="F194" i="35"/>
  <c r="H194" i="35"/>
  <c r="I194" i="35"/>
  <c r="K194" i="35"/>
  <c r="L194" i="35"/>
  <c r="N194" i="35"/>
  <c r="O194" i="35"/>
  <c r="B195" i="35"/>
  <c r="C195" i="35"/>
  <c r="D195" i="35"/>
  <c r="E195" i="35"/>
  <c r="F195" i="35"/>
  <c r="H195" i="35"/>
  <c r="I195" i="35"/>
  <c r="K195" i="35"/>
  <c r="L195" i="35"/>
  <c r="N195" i="35"/>
  <c r="O195" i="35"/>
  <c r="B196" i="35"/>
  <c r="C196" i="35"/>
  <c r="D196" i="35"/>
  <c r="E196" i="35"/>
  <c r="F196" i="35"/>
  <c r="H196" i="35"/>
  <c r="I196" i="35"/>
  <c r="K196" i="35"/>
  <c r="L196" i="35"/>
  <c r="N196" i="35"/>
  <c r="O196" i="35"/>
  <c r="B197" i="35"/>
  <c r="C197" i="35"/>
  <c r="D197" i="35"/>
  <c r="E197" i="35"/>
  <c r="F197" i="35"/>
  <c r="H197" i="35"/>
  <c r="I197" i="35"/>
  <c r="K197" i="35"/>
  <c r="L197" i="35"/>
  <c r="N197" i="35"/>
  <c r="O197" i="35"/>
  <c r="B198" i="35"/>
  <c r="C198" i="35"/>
  <c r="D198" i="35"/>
  <c r="E198" i="35"/>
  <c r="F198" i="35"/>
  <c r="H198" i="35"/>
  <c r="I198" i="35"/>
  <c r="K198" i="35"/>
  <c r="L198" i="35"/>
  <c r="N198" i="35"/>
  <c r="O198" i="35"/>
  <c r="B199" i="35"/>
  <c r="C199" i="35"/>
  <c r="D199" i="35"/>
  <c r="E199" i="35"/>
  <c r="F199" i="35"/>
  <c r="H199" i="35"/>
  <c r="I199" i="35"/>
  <c r="K199" i="35"/>
  <c r="L199" i="35"/>
  <c r="N199" i="35"/>
  <c r="O199" i="35"/>
  <c r="B200" i="35"/>
  <c r="C200" i="35"/>
  <c r="D200" i="35"/>
  <c r="E200" i="35"/>
  <c r="F200" i="35"/>
  <c r="H200" i="35"/>
  <c r="I200" i="35"/>
  <c r="K200" i="35"/>
  <c r="L200" i="35"/>
  <c r="N200" i="35"/>
  <c r="O200" i="35"/>
  <c r="B201" i="35"/>
  <c r="C201" i="35"/>
  <c r="D201" i="35"/>
  <c r="E201" i="35"/>
  <c r="F201" i="35"/>
  <c r="H201" i="35"/>
  <c r="I201" i="35"/>
  <c r="K201" i="35"/>
  <c r="L201" i="35"/>
  <c r="N201" i="35"/>
  <c r="O201" i="35"/>
  <c r="B202" i="35"/>
  <c r="C202" i="35"/>
  <c r="D202" i="35"/>
  <c r="E202" i="35"/>
  <c r="F202" i="35"/>
  <c r="H202" i="35"/>
  <c r="I202" i="35"/>
  <c r="K202" i="35"/>
  <c r="L202" i="35"/>
  <c r="N202" i="35"/>
  <c r="O202" i="35"/>
  <c r="B203" i="35"/>
  <c r="C203" i="35"/>
  <c r="D203" i="35"/>
  <c r="E203" i="35"/>
  <c r="F203" i="35"/>
  <c r="H203" i="35"/>
  <c r="I203" i="35"/>
  <c r="K203" i="35"/>
  <c r="L203" i="35"/>
  <c r="N203" i="35"/>
  <c r="O203" i="35"/>
  <c r="B204" i="35"/>
  <c r="C204" i="35"/>
  <c r="D204" i="35"/>
  <c r="E204" i="35"/>
  <c r="F204" i="35"/>
  <c r="H204" i="35"/>
  <c r="I204" i="35"/>
  <c r="K204" i="35"/>
  <c r="L204" i="35"/>
  <c r="N204" i="35"/>
  <c r="O204" i="35"/>
  <c r="B205" i="35"/>
  <c r="C205" i="35"/>
  <c r="D205" i="35"/>
  <c r="E205" i="35"/>
  <c r="F205" i="35"/>
  <c r="H205" i="35"/>
  <c r="I205" i="35"/>
  <c r="K205" i="35"/>
  <c r="L205" i="35"/>
  <c r="N205" i="35"/>
  <c r="O205" i="35"/>
  <c r="B206" i="35"/>
  <c r="C206" i="35"/>
  <c r="D206" i="35"/>
  <c r="E206" i="35"/>
  <c r="F206" i="35"/>
  <c r="H206" i="35"/>
  <c r="I206" i="35"/>
  <c r="K206" i="35"/>
  <c r="L206" i="35"/>
  <c r="N206" i="35"/>
  <c r="O206" i="35"/>
  <c r="B207" i="35"/>
  <c r="C207" i="35"/>
  <c r="D207" i="35"/>
  <c r="E207" i="35"/>
  <c r="F207" i="35"/>
  <c r="H207" i="35"/>
  <c r="I207" i="35"/>
  <c r="K207" i="35"/>
  <c r="L207" i="35"/>
  <c r="N207" i="35"/>
  <c r="O207" i="35"/>
  <c r="B208" i="35"/>
  <c r="C208" i="35"/>
  <c r="D208" i="35"/>
  <c r="E208" i="35"/>
  <c r="F208" i="35"/>
  <c r="H208" i="35"/>
  <c r="I208" i="35"/>
  <c r="K208" i="35"/>
  <c r="L208" i="35"/>
  <c r="N208" i="35"/>
  <c r="O208" i="35"/>
  <c r="B209" i="35"/>
  <c r="C209" i="35"/>
  <c r="D209" i="35"/>
  <c r="E209" i="35"/>
  <c r="F209" i="35"/>
  <c r="H209" i="35"/>
  <c r="I209" i="35"/>
  <c r="K209" i="35"/>
  <c r="L209" i="35"/>
  <c r="N209" i="35"/>
  <c r="O209" i="35"/>
  <c r="B210" i="35"/>
  <c r="C210" i="35"/>
  <c r="D210" i="35"/>
  <c r="E210" i="35"/>
  <c r="F210" i="35"/>
  <c r="H210" i="35"/>
  <c r="I210" i="35"/>
  <c r="K210" i="35"/>
  <c r="L210" i="35"/>
  <c r="N210" i="35"/>
  <c r="O210" i="35"/>
  <c r="B211" i="35"/>
  <c r="C211" i="35"/>
  <c r="D211" i="35"/>
  <c r="E211" i="35"/>
  <c r="F211" i="35"/>
  <c r="H211" i="35"/>
  <c r="I211" i="35"/>
  <c r="K211" i="35"/>
  <c r="L211" i="35"/>
  <c r="N211" i="35"/>
  <c r="O211" i="35"/>
  <c r="B212" i="35"/>
  <c r="C212" i="35"/>
  <c r="D212" i="35"/>
  <c r="E212" i="35"/>
  <c r="F212" i="35"/>
  <c r="H212" i="35"/>
  <c r="I212" i="35"/>
  <c r="K212" i="35"/>
  <c r="L212" i="35"/>
  <c r="N212" i="35"/>
  <c r="O212" i="35"/>
  <c r="B213" i="35"/>
  <c r="C213" i="35"/>
  <c r="D213" i="35"/>
  <c r="E213" i="35"/>
  <c r="F213" i="35"/>
  <c r="H213" i="35"/>
  <c r="I213" i="35"/>
  <c r="K213" i="35"/>
  <c r="L213" i="35"/>
  <c r="N213" i="35"/>
  <c r="O213" i="35"/>
  <c r="B214" i="35"/>
  <c r="C214" i="35"/>
  <c r="D214" i="35"/>
  <c r="E214" i="35"/>
  <c r="F214" i="35"/>
  <c r="H214" i="35"/>
  <c r="I214" i="35"/>
  <c r="K214" i="35"/>
  <c r="L214" i="35"/>
  <c r="N214" i="35"/>
  <c r="O214" i="35"/>
  <c r="B215" i="35"/>
  <c r="C215" i="35"/>
  <c r="D215" i="35"/>
  <c r="E215" i="35"/>
  <c r="F215" i="35"/>
  <c r="H215" i="35"/>
  <c r="I215" i="35"/>
  <c r="K215" i="35"/>
  <c r="L215" i="35"/>
  <c r="N215" i="35"/>
  <c r="O215" i="35"/>
  <c r="B216" i="35"/>
  <c r="C216" i="35"/>
  <c r="D216" i="35"/>
  <c r="E216" i="35"/>
  <c r="F216" i="35"/>
  <c r="H216" i="35"/>
  <c r="I216" i="35"/>
  <c r="K216" i="35"/>
  <c r="L216" i="35"/>
  <c r="N216" i="35"/>
  <c r="O216" i="35"/>
  <c r="B217" i="35"/>
  <c r="C217" i="35"/>
  <c r="D217" i="35"/>
  <c r="E217" i="35"/>
  <c r="F217" i="35"/>
  <c r="H217" i="35"/>
  <c r="I217" i="35"/>
  <c r="K217" i="35"/>
  <c r="L217" i="35"/>
  <c r="N217" i="35"/>
  <c r="O217" i="35"/>
  <c r="B218" i="35"/>
  <c r="C218" i="35"/>
  <c r="D218" i="35"/>
  <c r="E218" i="35"/>
  <c r="F218" i="35"/>
  <c r="H218" i="35"/>
  <c r="I218" i="35"/>
  <c r="K218" i="35"/>
  <c r="L218" i="35"/>
  <c r="N218" i="35"/>
  <c r="O218" i="35"/>
  <c r="B219" i="35"/>
  <c r="C219" i="35"/>
  <c r="D219" i="35"/>
  <c r="E219" i="35"/>
  <c r="F219" i="35"/>
  <c r="H219" i="35"/>
  <c r="I219" i="35"/>
  <c r="K219" i="35"/>
  <c r="L219" i="35"/>
  <c r="N219" i="35"/>
  <c r="O219" i="35"/>
  <c r="B220" i="35"/>
  <c r="C220" i="35"/>
  <c r="D220" i="35"/>
  <c r="E220" i="35"/>
  <c r="F220" i="35"/>
  <c r="H220" i="35"/>
  <c r="I220" i="35"/>
  <c r="K220" i="35"/>
  <c r="L220" i="35"/>
  <c r="N220" i="35"/>
  <c r="O220" i="35"/>
  <c r="B221" i="35"/>
  <c r="C221" i="35"/>
  <c r="D221" i="35"/>
  <c r="E221" i="35"/>
  <c r="F221" i="35"/>
  <c r="H221" i="35"/>
  <c r="I221" i="35"/>
  <c r="K221" i="35"/>
  <c r="L221" i="35"/>
  <c r="N221" i="35"/>
  <c r="O221" i="35"/>
  <c r="B222" i="35"/>
  <c r="C222" i="35"/>
  <c r="D222" i="35"/>
  <c r="E222" i="35"/>
  <c r="F222" i="35"/>
  <c r="H222" i="35"/>
  <c r="I222" i="35"/>
  <c r="K222" i="35"/>
  <c r="L222" i="35"/>
  <c r="N222" i="35"/>
  <c r="O222" i="35"/>
  <c r="B223" i="35"/>
  <c r="C223" i="35"/>
  <c r="D223" i="35"/>
  <c r="E223" i="35"/>
  <c r="F223" i="35"/>
  <c r="H223" i="35"/>
  <c r="I223" i="35"/>
  <c r="K223" i="35"/>
  <c r="L223" i="35"/>
  <c r="N223" i="35"/>
  <c r="O223" i="35"/>
  <c r="B224" i="35"/>
  <c r="C224" i="35"/>
  <c r="D224" i="35"/>
  <c r="E224" i="35"/>
  <c r="F224" i="35"/>
  <c r="H224" i="35"/>
  <c r="I224" i="35"/>
  <c r="K224" i="35"/>
  <c r="L224" i="35"/>
  <c r="N224" i="35"/>
  <c r="O224" i="35"/>
  <c r="B225" i="35"/>
  <c r="C225" i="35"/>
  <c r="D225" i="35"/>
  <c r="E225" i="35"/>
  <c r="F225" i="35"/>
  <c r="H225" i="35"/>
  <c r="I225" i="35"/>
  <c r="K225" i="35"/>
  <c r="L225" i="35"/>
  <c r="N225" i="35"/>
  <c r="O225" i="35"/>
  <c r="B226" i="35"/>
  <c r="C226" i="35"/>
  <c r="D226" i="35"/>
  <c r="E226" i="35"/>
  <c r="F226" i="35"/>
  <c r="H226" i="35"/>
  <c r="I226" i="35"/>
  <c r="K226" i="35"/>
  <c r="L226" i="35"/>
  <c r="N226" i="35"/>
  <c r="O226" i="35"/>
  <c r="B227" i="35"/>
  <c r="C227" i="35"/>
  <c r="D227" i="35"/>
  <c r="E227" i="35"/>
  <c r="F227" i="35"/>
  <c r="H227" i="35"/>
  <c r="I227" i="35"/>
  <c r="K227" i="35"/>
  <c r="L227" i="35"/>
  <c r="N227" i="35"/>
  <c r="O227" i="35"/>
  <c r="B228" i="35"/>
  <c r="C228" i="35"/>
  <c r="D228" i="35"/>
  <c r="E228" i="35"/>
  <c r="F228" i="35"/>
  <c r="H228" i="35"/>
  <c r="I228" i="35"/>
  <c r="K228" i="35"/>
  <c r="L228" i="35"/>
  <c r="N228" i="35"/>
  <c r="O228" i="35"/>
  <c r="B229" i="35"/>
  <c r="C229" i="35"/>
  <c r="D229" i="35"/>
  <c r="E229" i="35"/>
  <c r="F229" i="35"/>
  <c r="H229" i="35"/>
  <c r="I229" i="35"/>
  <c r="K229" i="35"/>
  <c r="L229" i="35"/>
  <c r="N229" i="35"/>
  <c r="O229" i="35"/>
  <c r="B230" i="35"/>
  <c r="C230" i="35"/>
  <c r="D230" i="35"/>
  <c r="E230" i="35"/>
  <c r="F230" i="35"/>
  <c r="H230" i="35"/>
  <c r="I230" i="35"/>
  <c r="K230" i="35"/>
  <c r="L230" i="35"/>
  <c r="N230" i="35"/>
  <c r="O230" i="35"/>
  <c r="B231" i="35"/>
  <c r="C231" i="35"/>
  <c r="D231" i="35"/>
  <c r="E231" i="35"/>
  <c r="F231" i="35"/>
  <c r="H231" i="35"/>
  <c r="I231" i="35"/>
  <c r="K231" i="35"/>
  <c r="L231" i="35"/>
  <c r="N231" i="35"/>
  <c r="O231" i="35"/>
  <c r="B232" i="35"/>
  <c r="C232" i="35"/>
  <c r="D232" i="35"/>
  <c r="E232" i="35"/>
  <c r="F232" i="35"/>
  <c r="H232" i="35"/>
  <c r="I232" i="35"/>
  <c r="K232" i="35"/>
  <c r="L232" i="35"/>
  <c r="N232" i="35"/>
  <c r="O232" i="35"/>
  <c r="B233" i="35"/>
  <c r="C233" i="35"/>
  <c r="D233" i="35"/>
  <c r="E233" i="35"/>
  <c r="F233" i="35"/>
  <c r="H233" i="35"/>
  <c r="I233" i="35"/>
  <c r="K233" i="35"/>
  <c r="L233" i="35"/>
  <c r="N233" i="35"/>
  <c r="O233" i="35"/>
  <c r="B234" i="35"/>
  <c r="C234" i="35"/>
  <c r="D234" i="35"/>
  <c r="E234" i="35"/>
  <c r="F234" i="35"/>
  <c r="H234" i="35"/>
  <c r="I234" i="35"/>
  <c r="K234" i="35"/>
  <c r="L234" i="35"/>
  <c r="N234" i="35"/>
  <c r="O234" i="35"/>
  <c r="B235" i="35"/>
  <c r="C235" i="35"/>
  <c r="D235" i="35"/>
  <c r="E235" i="35"/>
  <c r="F235" i="35"/>
  <c r="H235" i="35"/>
  <c r="I235" i="35"/>
  <c r="K235" i="35"/>
  <c r="L235" i="35"/>
  <c r="N235" i="35"/>
  <c r="O235" i="35"/>
  <c r="B236" i="35"/>
  <c r="C236" i="35"/>
  <c r="D236" i="35"/>
  <c r="E236" i="35"/>
  <c r="F236" i="35"/>
  <c r="H236" i="35"/>
  <c r="I236" i="35"/>
  <c r="K236" i="35"/>
  <c r="L236" i="35"/>
  <c r="N236" i="35"/>
  <c r="O236" i="35"/>
  <c r="B237" i="35"/>
  <c r="C237" i="35"/>
  <c r="D237" i="35"/>
  <c r="E237" i="35"/>
  <c r="F237" i="35"/>
  <c r="H237" i="35"/>
  <c r="I237" i="35"/>
  <c r="K237" i="35"/>
  <c r="L237" i="35"/>
  <c r="N237" i="35"/>
  <c r="O237" i="35"/>
  <c r="B238" i="35"/>
  <c r="C238" i="35"/>
  <c r="D238" i="35"/>
  <c r="E238" i="35"/>
  <c r="F238" i="35"/>
  <c r="H238" i="35"/>
  <c r="I238" i="35"/>
  <c r="K238" i="35"/>
  <c r="L238" i="35"/>
  <c r="N238" i="35"/>
  <c r="O238" i="35"/>
  <c r="B239" i="35"/>
  <c r="C239" i="35"/>
  <c r="D239" i="35"/>
  <c r="E239" i="35"/>
  <c r="F239" i="35"/>
  <c r="H239" i="35"/>
  <c r="I239" i="35"/>
  <c r="K239" i="35"/>
  <c r="L239" i="35"/>
  <c r="N239" i="35"/>
  <c r="O239" i="35"/>
  <c r="B240" i="35"/>
  <c r="C240" i="35"/>
  <c r="D240" i="35"/>
  <c r="E240" i="35"/>
  <c r="F240" i="35"/>
  <c r="H240" i="35"/>
  <c r="I240" i="35"/>
  <c r="K240" i="35"/>
  <c r="L240" i="35"/>
  <c r="N240" i="35"/>
  <c r="O240" i="35"/>
  <c r="B241" i="35"/>
  <c r="C241" i="35"/>
  <c r="D241" i="35"/>
  <c r="E241" i="35"/>
  <c r="F241" i="35"/>
  <c r="H241" i="35"/>
  <c r="I241" i="35"/>
  <c r="K241" i="35"/>
  <c r="L241" i="35"/>
  <c r="N241" i="35"/>
  <c r="O241" i="35"/>
  <c r="B242" i="35"/>
  <c r="C242" i="35"/>
  <c r="D242" i="35"/>
  <c r="E242" i="35"/>
  <c r="F242" i="35"/>
  <c r="H242" i="35"/>
  <c r="I242" i="35"/>
  <c r="K242" i="35"/>
  <c r="L242" i="35"/>
  <c r="N242" i="35"/>
  <c r="O242" i="35"/>
  <c r="B243" i="35"/>
  <c r="C243" i="35"/>
  <c r="D243" i="35"/>
  <c r="E243" i="35"/>
  <c r="F243" i="35"/>
  <c r="H243" i="35"/>
  <c r="I243" i="35"/>
  <c r="K243" i="35"/>
  <c r="L243" i="35"/>
  <c r="N243" i="35"/>
  <c r="O243" i="35"/>
  <c r="B244" i="35"/>
  <c r="C244" i="35"/>
  <c r="D244" i="35"/>
  <c r="E244" i="35"/>
  <c r="F244" i="35"/>
  <c r="H244" i="35"/>
  <c r="I244" i="35"/>
  <c r="K244" i="35"/>
  <c r="L244" i="35"/>
  <c r="N244" i="35"/>
  <c r="O244" i="35"/>
  <c r="B245" i="35"/>
  <c r="C245" i="35"/>
  <c r="D245" i="35"/>
  <c r="E245" i="35"/>
  <c r="F245" i="35"/>
  <c r="H245" i="35"/>
  <c r="I245" i="35"/>
  <c r="K245" i="35"/>
  <c r="L245" i="35"/>
  <c r="N245" i="35"/>
  <c r="O245" i="35"/>
  <c r="B246" i="35"/>
  <c r="C246" i="35"/>
  <c r="D246" i="35"/>
  <c r="E246" i="35"/>
  <c r="F246" i="35"/>
  <c r="H246" i="35"/>
  <c r="I246" i="35"/>
  <c r="K246" i="35"/>
  <c r="L246" i="35"/>
  <c r="N246" i="35"/>
  <c r="O246" i="35"/>
  <c r="B247" i="35"/>
  <c r="C247" i="35"/>
  <c r="D247" i="35"/>
  <c r="E247" i="35"/>
  <c r="F247" i="35"/>
  <c r="H247" i="35"/>
  <c r="I247" i="35"/>
  <c r="K247" i="35"/>
  <c r="L247" i="35"/>
  <c r="N247" i="35"/>
  <c r="O247" i="35"/>
  <c r="B248" i="35"/>
  <c r="C248" i="35"/>
  <c r="D248" i="35"/>
  <c r="E248" i="35"/>
  <c r="F248" i="35"/>
  <c r="H248" i="35"/>
  <c r="I248" i="35"/>
  <c r="K248" i="35"/>
  <c r="L248" i="35"/>
  <c r="N248" i="35"/>
  <c r="O248" i="35"/>
  <c r="B249" i="35"/>
  <c r="C249" i="35"/>
  <c r="D249" i="35"/>
  <c r="E249" i="35"/>
  <c r="F249" i="35"/>
  <c r="H249" i="35"/>
  <c r="I249" i="35"/>
  <c r="K249" i="35"/>
  <c r="L249" i="35"/>
  <c r="N249" i="35"/>
  <c r="O249" i="35"/>
  <c r="B250" i="35"/>
  <c r="C250" i="35"/>
  <c r="D250" i="35"/>
  <c r="E250" i="35"/>
  <c r="F250" i="35"/>
  <c r="H250" i="35"/>
  <c r="I250" i="35"/>
  <c r="K250" i="35"/>
  <c r="L250" i="35"/>
  <c r="N250" i="35"/>
  <c r="O250" i="35"/>
  <c r="B251" i="35"/>
  <c r="C251" i="35"/>
  <c r="D251" i="35"/>
  <c r="E251" i="35"/>
  <c r="F251" i="35"/>
  <c r="H251" i="35"/>
  <c r="I251" i="35"/>
  <c r="K251" i="35"/>
  <c r="L251" i="35"/>
  <c r="N251" i="35"/>
  <c r="O251" i="35"/>
  <c r="B252" i="35"/>
  <c r="C252" i="35"/>
  <c r="D252" i="35"/>
  <c r="E252" i="35"/>
  <c r="F252" i="35"/>
  <c r="H252" i="35"/>
  <c r="I252" i="35"/>
  <c r="K252" i="35"/>
  <c r="L252" i="35"/>
  <c r="N252" i="35"/>
  <c r="O252" i="35"/>
  <c r="B253" i="35"/>
  <c r="C253" i="35"/>
  <c r="D253" i="35"/>
  <c r="E253" i="35"/>
  <c r="F253" i="35"/>
  <c r="H253" i="35"/>
  <c r="I253" i="35"/>
  <c r="K253" i="35"/>
  <c r="L253" i="35"/>
  <c r="N253" i="35"/>
  <c r="O253" i="35"/>
  <c r="B254" i="35"/>
  <c r="C254" i="35"/>
  <c r="D254" i="35"/>
  <c r="E254" i="35"/>
  <c r="F254" i="35"/>
  <c r="H254" i="35"/>
  <c r="I254" i="35"/>
  <c r="K254" i="35"/>
  <c r="L254" i="35"/>
  <c r="N254" i="35"/>
  <c r="O254" i="35"/>
  <c r="B255" i="35"/>
  <c r="C255" i="35"/>
  <c r="D255" i="35"/>
  <c r="E255" i="35"/>
  <c r="F255" i="35"/>
  <c r="H255" i="35"/>
  <c r="I255" i="35"/>
  <c r="K255" i="35"/>
  <c r="L255" i="35"/>
  <c r="N255" i="35"/>
  <c r="O255" i="35"/>
  <c r="B256" i="35"/>
  <c r="C256" i="35"/>
  <c r="D256" i="35"/>
  <c r="E256" i="35"/>
  <c r="F256" i="35"/>
  <c r="H256" i="35"/>
  <c r="I256" i="35"/>
  <c r="K256" i="35"/>
  <c r="L256" i="35"/>
  <c r="N256" i="35"/>
  <c r="O256" i="35"/>
  <c r="B257" i="35"/>
  <c r="C257" i="35"/>
  <c r="D257" i="35"/>
  <c r="E257" i="35"/>
  <c r="F257" i="35"/>
  <c r="H257" i="35"/>
  <c r="I257" i="35"/>
  <c r="K257" i="35"/>
  <c r="L257" i="35"/>
  <c r="N257" i="35"/>
  <c r="O257" i="35"/>
  <c r="B258" i="35"/>
  <c r="C258" i="35"/>
  <c r="D258" i="35"/>
  <c r="E258" i="35"/>
  <c r="F258" i="35"/>
  <c r="H258" i="35"/>
  <c r="I258" i="35"/>
  <c r="K258" i="35"/>
  <c r="L258" i="35"/>
  <c r="N258" i="35"/>
  <c r="O258" i="35"/>
  <c r="B259" i="35"/>
  <c r="C259" i="35"/>
  <c r="D259" i="35"/>
  <c r="E259" i="35"/>
  <c r="F259" i="35"/>
  <c r="H259" i="35"/>
  <c r="I259" i="35"/>
  <c r="K259" i="35"/>
  <c r="L259" i="35"/>
  <c r="N259" i="35"/>
  <c r="O259" i="35"/>
  <c r="B260" i="35"/>
  <c r="C260" i="35"/>
  <c r="D260" i="35"/>
  <c r="E260" i="35"/>
  <c r="F260" i="35"/>
  <c r="H260" i="35"/>
  <c r="I260" i="35"/>
  <c r="K260" i="35"/>
  <c r="L260" i="35"/>
  <c r="N260" i="35"/>
  <c r="O260" i="35"/>
  <c r="B261" i="35"/>
  <c r="C261" i="35"/>
  <c r="D261" i="35"/>
  <c r="E261" i="35"/>
  <c r="F261" i="35"/>
  <c r="H261" i="35"/>
  <c r="I261" i="35"/>
  <c r="K261" i="35"/>
  <c r="L261" i="35"/>
  <c r="N261" i="35"/>
  <c r="O261" i="35"/>
  <c r="B262" i="35"/>
  <c r="C262" i="35"/>
  <c r="D262" i="35"/>
  <c r="E262" i="35"/>
  <c r="F262" i="35"/>
  <c r="H262" i="35"/>
  <c r="I262" i="35"/>
  <c r="K262" i="35"/>
  <c r="L262" i="35"/>
  <c r="N262" i="35"/>
  <c r="O262" i="35"/>
  <c r="B263" i="35"/>
  <c r="C263" i="35"/>
  <c r="D263" i="35"/>
  <c r="E263" i="35"/>
  <c r="F263" i="35"/>
  <c r="H263" i="35"/>
  <c r="I263" i="35"/>
  <c r="K263" i="35"/>
  <c r="L263" i="35"/>
  <c r="N263" i="35"/>
  <c r="O263" i="35"/>
  <c r="B264" i="35"/>
  <c r="C264" i="35"/>
  <c r="D264" i="35"/>
  <c r="E264" i="35"/>
  <c r="F264" i="35"/>
  <c r="H264" i="35"/>
  <c r="I264" i="35"/>
  <c r="K264" i="35"/>
  <c r="L264" i="35"/>
  <c r="N264" i="35"/>
  <c r="O264" i="35"/>
  <c r="B265" i="35"/>
  <c r="C265" i="35"/>
  <c r="D265" i="35"/>
  <c r="E265" i="35"/>
  <c r="F265" i="35"/>
  <c r="H265" i="35"/>
  <c r="I265" i="35"/>
  <c r="K265" i="35"/>
  <c r="L265" i="35"/>
  <c r="N265" i="35"/>
  <c r="O265" i="35"/>
  <c r="B266" i="35"/>
  <c r="C266" i="35"/>
  <c r="D266" i="35"/>
  <c r="E266" i="35"/>
  <c r="F266" i="35"/>
  <c r="H266" i="35"/>
  <c r="I266" i="35"/>
  <c r="K266" i="35"/>
  <c r="L266" i="35"/>
  <c r="N266" i="35"/>
  <c r="O266" i="35"/>
  <c r="B267" i="35"/>
  <c r="C267" i="35"/>
  <c r="D267" i="35"/>
  <c r="E267" i="35"/>
  <c r="F267" i="35"/>
  <c r="H267" i="35"/>
  <c r="I267" i="35"/>
  <c r="K267" i="35"/>
  <c r="L267" i="35"/>
  <c r="N267" i="35"/>
  <c r="O267" i="35"/>
  <c r="B268" i="35"/>
  <c r="C268" i="35"/>
  <c r="D268" i="35"/>
  <c r="E268" i="35"/>
  <c r="F268" i="35"/>
  <c r="H268" i="35"/>
  <c r="I268" i="35"/>
  <c r="K268" i="35"/>
  <c r="L268" i="35"/>
  <c r="N268" i="35"/>
  <c r="O268" i="35"/>
  <c r="B269" i="35"/>
  <c r="C269" i="35"/>
  <c r="D269" i="35"/>
  <c r="E269" i="35"/>
  <c r="F269" i="35"/>
  <c r="H269" i="35"/>
  <c r="I269" i="35"/>
  <c r="K269" i="35"/>
  <c r="L269" i="35"/>
  <c r="N269" i="35"/>
  <c r="O269" i="35"/>
  <c r="B270" i="35"/>
  <c r="C270" i="35"/>
  <c r="D270" i="35"/>
  <c r="E270" i="35"/>
  <c r="F270" i="35"/>
  <c r="H270" i="35"/>
  <c r="I270" i="35"/>
  <c r="K270" i="35"/>
  <c r="L270" i="35"/>
  <c r="N270" i="35"/>
  <c r="O270" i="35"/>
  <c r="B271" i="35"/>
  <c r="C271" i="35"/>
  <c r="D271" i="35"/>
  <c r="E271" i="35"/>
  <c r="F271" i="35"/>
  <c r="H271" i="35"/>
  <c r="I271" i="35"/>
  <c r="K271" i="35"/>
  <c r="L271" i="35"/>
  <c r="N271" i="35"/>
  <c r="O271" i="35"/>
  <c r="B272" i="35"/>
  <c r="C272" i="35"/>
  <c r="D272" i="35"/>
  <c r="E272" i="35"/>
  <c r="F272" i="35"/>
  <c r="H272" i="35"/>
  <c r="I272" i="35"/>
  <c r="K272" i="35"/>
  <c r="L272" i="35"/>
  <c r="N272" i="35"/>
  <c r="O272" i="35"/>
  <c r="B273" i="35"/>
  <c r="C273" i="35"/>
  <c r="D273" i="35"/>
  <c r="E273" i="35"/>
  <c r="F273" i="35"/>
  <c r="H273" i="35"/>
  <c r="I273" i="35"/>
  <c r="K273" i="35"/>
  <c r="L273" i="35"/>
  <c r="N273" i="35"/>
  <c r="O273" i="35"/>
  <c r="B274" i="35"/>
  <c r="C274" i="35"/>
  <c r="D274" i="35"/>
  <c r="E274" i="35"/>
  <c r="F274" i="35"/>
  <c r="H274" i="35"/>
  <c r="I274" i="35"/>
  <c r="K274" i="35"/>
  <c r="L274" i="35"/>
  <c r="N274" i="35"/>
  <c r="O274" i="35"/>
  <c r="B275" i="35"/>
  <c r="C275" i="35"/>
  <c r="D275" i="35"/>
  <c r="E275" i="35"/>
  <c r="F275" i="35"/>
  <c r="H275" i="35"/>
  <c r="I275" i="35"/>
  <c r="K275" i="35"/>
  <c r="L275" i="35"/>
  <c r="N275" i="35"/>
  <c r="O275" i="35"/>
  <c r="B276" i="35"/>
  <c r="C276" i="35"/>
  <c r="D276" i="35"/>
  <c r="E276" i="35"/>
  <c r="F276" i="35"/>
  <c r="H276" i="35"/>
  <c r="I276" i="35"/>
  <c r="K276" i="35"/>
  <c r="L276" i="35"/>
  <c r="N276" i="35"/>
  <c r="O276" i="35"/>
  <c r="B277" i="35"/>
  <c r="C277" i="35"/>
  <c r="D277" i="35"/>
  <c r="E277" i="35"/>
  <c r="F277" i="35"/>
  <c r="H277" i="35"/>
  <c r="I277" i="35"/>
  <c r="K277" i="35"/>
  <c r="L277" i="35"/>
  <c r="N277" i="35"/>
  <c r="O277" i="35"/>
  <c r="B278" i="35"/>
  <c r="C278" i="35"/>
  <c r="D278" i="35"/>
  <c r="E278" i="35"/>
  <c r="F278" i="35"/>
  <c r="H278" i="35"/>
  <c r="I278" i="35"/>
  <c r="K278" i="35"/>
  <c r="L278" i="35"/>
  <c r="N278" i="35"/>
  <c r="O278" i="35"/>
  <c r="B279" i="35"/>
  <c r="C279" i="35"/>
  <c r="D279" i="35"/>
  <c r="E279" i="35"/>
  <c r="F279" i="35"/>
  <c r="H279" i="35"/>
  <c r="I279" i="35"/>
  <c r="K279" i="35"/>
  <c r="L279" i="35"/>
  <c r="N279" i="35"/>
  <c r="O279" i="35"/>
  <c r="B280" i="35"/>
  <c r="C280" i="35"/>
  <c r="D280" i="35"/>
  <c r="E280" i="35"/>
  <c r="F280" i="35"/>
  <c r="H280" i="35"/>
  <c r="I280" i="35"/>
  <c r="K280" i="35"/>
  <c r="L280" i="35"/>
  <c r="N280" i="35"/>
  <c r="O280" i="35"/>
  <c r="B281" i="35"/>
  <c r="C281" i="35"/>
  <c r="D281" i="35"/>
  <c r="E281" i="35"/>
  <c r="F281" i="35"/>
  <c r="H281" i="35"/>
  <c r="I281" i="35"/>
  <c r="K281" i="35"/>
  <c r="L281" i="35"/>
  <c r="N281" i="35"/>
  <c r="O281" i="35"/>
  <c r="B282" i="35"/>
  <c r="C282" i="35"/>
  <c r="D282" i="35"/>
  <c r="E282" i="35"/>
  <c r="F282" i="35"/>
  <c r="H282" i="35"/>
  <c r="I282" i="35"/>
  <c r="K282" i="35"/>
  <c r="L282" i="35"/>
  <c r="N282" i="35"/>
  <c r="O282" i="35"/>
  <c r="B283" i="35"/>
  <c r="C283" i="35"/>
  <c r="D283" i="35"/>
  <c r="E283" i="35"/>
  <c r="F283" i="35"/>
  <c r="H283" i="35"/>
  <c r="I283" i="35"/>
  <c r="K283" i="35"/>
  <c r="L283" i="35"/>
  <c r="N283" i="35"/>
  <c r="O283" i="35"/>
  <c r="B284" i="35"/>
  <c r="C284" i="35"/>
  <c r="D284" i="35"/>
  <c r="E284" i="35"/>
  <c r="F284" i="35"/>
  <c r="H284" i="35"/>
  <c r="I284" i="35"/>
  <c r="K284" i="35"/>
  <c r="L284" i="35"/>
  <c r="N284" i="35"/>
  <c r="O284" i="35"/>
  <c r="B285" i="35"/>
  <c r="C285" i="35"/>
  <c r="D285" i="35"/>
  <c r="E285" i="35"/>
  <c r="F285" i="35"/>
  <c r="H285" i="35"/>
  <c r="I285" i="35"/>
  <c r="K285" i="35"/>
  <c r="L285" i="35"/>
  <c r="N285" i="35"/>
  <c r="O285" i="35"/>
  <c r="B286" i="35"/>
  <c r="C286" i="35"/>
  <c r="D286" i="35"/>
  <c r="E286" i="35"/>
  <c r="F286" i="35"/>
  <c r="H286" i="35"/>
  <c r="I286" i="35"/>
  <c r="K286" i="35"/>
  <c r="L286" i="35"/>
  <c r="N286" i="35"/>
  <c r="O286" i="35"/>
  <c r="B287" i="35"/>
  <c r="C287" i="35"/>
  <c r="D287" i="35"/>
  <c r="E287" i="35"/>
  <c r="F287" i="35"/>
  <c r="H287" i="35"/>
  <c r="I287" i="35"/>
  <c r="K287" i="35"/>
  <c r="L287" i="35"/>
  <c r="N287" i="35"/>
  <c r="O287" i="35"/>
  <c r="B288" i="35"/>
  <c r="C288" i="35"/>
  <c r="D288" i="35"/>
  <c r="E288" i="35"/>
  <c r="F288" i="35"/>
  <c r="H288" i="35"/>
  <c r="I288" i="35"/>
  <c r="K288" i="35"/>
  <c r="L288" i="35"/>
  <c r="N288" i="35"/>
  <c r="O288" i="35"/>
  <c r="B289" i="35"/>
  <c r="C289" i="35"/>
  <c r="D289" i="35"/>
  <c r="E289" i="35"/>
  <c r="F289" i="35"/>
  <c r="H289" i="35"/>
  <c r="I289" i="35"/>
  <c r="K289" i="35"/>
  <c r="L289" i="35"/>
  <c r="N289" i="35"/>
  <c r="O289" i="35"/>
  <c r="B290" i="35"/>
  <c r="C290" i="35"/>
  <c r="D290" i="35"/>
  <c r="E290" i="35"/>
  <c r="F290" i="35"/>
  <c r="H290" i="35"/>
  <c r="I290" i="35"/>
  <c r="K290" i="35"/>
  <c r="L290" i="35"/>
  <c r="N290" i="35"/>
  <c r="O290" i="35"/>
  <c r="B291" i="35"/>
  <c r="C291" i="35"/>
  <c r="D291" i="35"/>
  <c r="E291" i="35"/>
  <c r="F291" i="35"/>
  <c r="H291" i="35"/>
  <c r="I291" i="35"/>
  <c r="K291" i="35"/>
  <c r="L291" i="35"/>
  <c r="N291" i="35"/>
  <c r="O291" i="35"/>
  <c r="B292" i="35"/>
  <c r="C292" i="35"/>
  <c r="D292" i="35"/>
  <c r="E292" i="35"/>
  <c r="F292" i="35"/>
  <c r="H292" i="35"/>
  <c r="I292" i="35"/>
  <c r="K292" i="35"/>
  <c r="L292" i="35"/>
  <c r="N292" i="35"/>
  <c r="O292" i="35"/>
  <c r="B293" i="35"/>
  <c r="C293" i="35"/>
  <c r="D293" i="35"/>
  <c r="E293" i="35"/>
  <c r="F293" i="35"/>
  <c r="H293" i="35"/>
  <c r="I293" i="35"/>
  <c r="K293" i="35"/>
  <c r="L293" i="35"/>
  <c r="N293" i="35"/>
  <c r="O293" i="35"/>
  <c r="B294" i="35"/>
  <c r="C294" i="35"/>
  <c r="D294" i="35"/>
  <c r="E294" i="35"/>
  <c r="F294" i="35"/>
  <c r="H294" i="35"/>
  <c r="I294" i="35"/>
  <c r="K294" i="35"/>
  <c r="L294" i="35"/>
  <c r="N294" i="35"/>
  <c r="O294" i="35"/>
  <c r="B295" i="35"/>
  <c r="C295" i="35"/>
  <c r="D295" i="35"/>
  <c r="E295" i="35"/>
  <c r="F295" i="35"/>
  <c r="H295" i="35"/>
  <c r="I295" i="35"/>
  <c r="K295" i="35"/>
  <c r="L295" i="35"/>
  <c r="N295" i="35"/>
  <c r="O295" i="35"/>
  <c r="B296" i="35"/>
  <c r="C296" i="35"/>
  <c r="D296" i="35"/>
  <c r="E296" i="35"/>
  <c r="F296" i="35"/>
  <c r="H296" i="35"/>
  <c r="I296" i="35"/>
  <c r="K296" i="35"/>
  <c r="L296" i="35"/>
  <c r="N296" i="35"/>
  <c r="O296" i="35"/>
  <c r="B297" i="35"/>
  <c r="C297" i="35"/>
  <c r="D297" i="35"/>
  <c r="E297" i="35"/>
  <c r="F297" i="35"/>
  <c r="H297" i="35"/>
  <c r="I297" i="35"/>
  <c r="K297" i="35"/>
  <c r="L297" i="35"/>
  <c r="N297" i="35"/>
  <c r="O297" i="35"/>
  <c r="B298" i="35"/>
  <c r="C298" i="35"/>
  <c r="D298" i="35"/>
  <c r="E298" i="35"/>
  <c r="F298" i="35"/>
  <c r="H298" i="35"/>
  <c r="I298" i="35"/>
  <c r="K298" i="35"/>
  <c r="L298" i="35"/>
  <c r="N298" i="35"/>
  <c r="O298" i="35"/>
  <c r="B299" i="35"/>
  <c r="C299" i="35"/>
  <c r="D299" i="35"/>
  <c r="E299" i="35"/>
  <c r="F299" i="35"/>
  <c r="H299" i="35"/>
  <c r="I299" i="35"/>
  <c r="K299" i="35"/>
  <c r="L299" i="35"/>
  <c r="N299" i="35"/>
  <c r="O299" i="35"/>
  <c r="B300" i="35"/>
  <c r="C300" i="35"/>
  <c r="D300" i="35"/>
  <c r="E300" i="35"/>
  <c r="F300" i="35"/>
  <c r="H300" i="35"/>
  <c r="I300" i="35"/>
  <c r="K300" i="35"/>
  <c r="L300" i="35"/>
  <c r="N300" i="35"/>
  <c r="O300" i="35"/>
  <c r="B301" i="35"/>
  <c r="C301" i="35"/>
  <c r="D301" i="35"/>
  <c r="E301" i="35"/>
  <c r="F301" i="35"/>
  <c r="H301" i="35"/>
  <c r="I301" i="35"/>
  <c r="K301" i="35"/>
  <c r="L301" i="35"/>
  <c r="N301" i="35"/>
  <c r="O301" i="35"/>
  <c r="B302" i="35"/>
  <c r="C302" i="35"/>
  <c r="D302" i="35"/>
  <c r="E302" i="35"/>
  <c r="F302" i="35"/>
  <c r="H302" i="35"/>
  <c r="I302" i="35"/>
  <c r="K302" i="35"/>
  <c r="L302" i="35"/>
  <c r="N302" i="35"/>
  <c r="O302" i="35"/>
  <c r="B303" i="35"/>
  <c r="C303" i="35"/>
  <c r="D303" i="35"/>
  <c r="E303" i="35"/>
  <c r="F303" i="35"/>
  <c r="H303" i="35"/>
  <c r="I303" i="35"/>
  <c r="K303" i="35"/>
  <c r="L303" i="35"/>
  <c r="N303" i="35"/>
  <c r="O303" i="35"/>
  <c r="B304" i="35"/>
  <c r="C304" i="35"/>
  <c r="D304" i="35"/>
  <c r="E304" i="35"/>
  <c r="F304" i="35"/>
  <c r="H304" i="35"/>
  <c r="I304" i="35"/>
  <c r="K304" i="35"/>
  <c r="L304" i="35"/>
  <c r="N304" i="35"/>
  <c r="O304" i="35"/>
  <c r="B305" i="35"/>
  <c r="C305" i="35"/>
  <c r="D305" i="35"/>
  <c r="E305" i="35"/>
  <c r="F305" i="35"/>
  <c r="H305" i="35"/>
  <c r="I305" i="35"/>
  <c r="K305" i="35"/>
  <c r="L305" i="35"/>
  <c r="N305" i="35"/>
  <c r="O305" i="35"/>
  <c r="B306" i="35"/>
  <c r="C306" i="35"/>
  <c r="D306" i="35"/>
  <c r="E306" i="35"/>
  <c r="F306" i="35"/>
  <c r="H306" i="35"/>
  <c r="I306" i="35"/>
  <c r="K306" i="35"/>
  <c r="L306" i="35"/>
  <c r="N306" i="35"/>
  <c r="O306" i="35"/>
  <c r="B307" i="35"/>
  <c r="C307" i="35"/>
  <c r="D307" i="35"/>
  <c r="E307" i="35"/>
  <c r="F307" i="35"/>
  <c r="H307" i="35"/>
  <c r="I307" i="35"/>
  <c r="K307" i="35"/>
  <c r="L307" i="35"/>
  <c r="N307" i="35"/>
  <c r="O307" i="35"/>
  <c r="B308" i="35"/>
  <c r="C308" i="35"/>
  <c r="D308" i="35"/>
  <c r="E308" i="35"/>
  <c r="F308" i="35"/>
  <c r="H308" i="35"/>
  <c r="I308" i="35"/>
  <c r="K308" i="35"/>
  <c r="L308" i="35"/>
  <c r="N308" i="35"/>
  <c r="O308" i="35"/>
  <c r="B309" i="35"/>
  <c r="C309" i="35"/>
  <c r="D309" i="35"/>
  <c r="E309" i="35"/>
  <c r="F309" i="35"/>
  <c r="H309" i="35"/>
  <c r="I309" i="35"/>
  <c r="K309" i="35"/>
  <c r="L309" i="35"/>
  <c r="N309" i="35"/>
  <c r="O309" i="35"/>
  <c r="B310" i="35"/>
  <c r="C310" i="35"/>
  <c r="D310" i="35"/>
  <c r="E310" i="35"/>
  <c r="F310" i="35"/>
  <c r="H310" i="35"/>
  <c r="I310" i="35"/>
  <c r="K310" i="35"/>
  <c r="L310" i="35"/>
  <c r="N310" i="35"/>
  <c r="O310" i="35"/>
  <c r="B311" i="35"/>
  <c r="C311" i="35"/>
  <c r="D311" i="35"/>
  <c r="E311" i="35"/>
  <c r="F311" i="35"/>
  <c r="H311" i="35"/>
  <c r="I311" i="35"/>
  <c r="K311" i="35"/>
  <c r="L311" i="35"/>
  <c r="N311" i="35"/>
  <c r="O311" i="35"/>
  <c r="B312" i="35"/>
  <c r="C312" i="35"/>
  <c r="D312" i="35"/>
  <c r="E312" i="35"/>
  <c r="F312" i="35"/>
  <c r="H312" i="35"/>
  <c r="I312" i="35"/>
  <c r="K312" i="35"/>
  <c r="L312" i="35"/>
  <c r="N312" i="35"/>
  <c r="O312" i="35"/>
  <c r="B313" i="35"/>
  <c r="C313" i="35"/>
  <c r="D313" i="35"/>
  <c r="E313" i="35"/>
  <c r="F313" i="35"/>
  <c r="H313" i="35"/>
  <c r="I313" i="35"/>
  <c r="K313" i="35"/>
  <c r="L313" i="35"/>
  <c r="N313" i="35"/>
  <c r="O313" i="35"/>
  <c r="B314" i="35"/>
  <c r="C314" i="35"/>
  <c r="D314" i="35"/>
  <c r="E314" i="35"/>
  <c r="F314" i="35"/>
  <c r="H314" i="35"/>
  <c r="I314" i="35"/>
  <c r="K314" i="35"/>
  <c r="L314" i="35"/>
  <c r="N314" i="35"/>
  <c r="O314" i="35"/>
  <c r="B315" i="35"/>
  <c r="C315" i="35"/>
  <c r="D315" i="35"/>
  <c r="E315" i="35"/>
  <c r="F315" i="35"/>
  <c r="H315" i="35"/>
  <c r="I315" i="35"/>
  <c r="K315" i="35"/>
  <c r="L315" i="35"/>
  <c r="N315" i="35"/>
  <c r="O315" i="35"/>
  <c r="B316" i="35"/>
  <c r="C316" i="35"/>
  <c r="D316" i="35"/>
  <c r="E316" i="35"/>
  <c r="F316" i="35"/>
  <c r="H316" i="35"/>
  <c r="I316" i="35"/>
  <c r="K316" i="35"/>
  <c r="L316" i="35"/>
  <c r="N316" i="35"/>
  <c r="O316" i="35"/>
  <c r="B317" i="35"/>
  <c r="C317" i="35"/>
  <c r="D317" i="35"/>
  <c r="E317" i="35"/>
  <c r="F317" i="35"/>
  <c r="H317" i="35"/>
  <c r="I317" i="35"/>
  <c r="K317" i="35"/>
  <c r="L317" i="35"/>
  <c r="N317" i="35"/>
  <c r="O317" i="35"/>
  <c r="B318" i="35"/>
  <c r="C318" i="35"/>
  <c r="D318" i="35"/>
  <c r="E318" i="35"/>
  <c r="F318" i="35"/>
  <c r="H318" i="35"/>
  <c r="I318" i="35"/>
  <c r="K318" i="35"/>
  <c r="L318" i="35"/>
  <c r="N318" i="35"/>
  <c r="O318" i="35"/>
  <c r="B319" i="35"/>
  <c r="C319" i="35"/>
  <c r="D319" i="35"/>
  <c r="E319" i="35"/>
  <c r="F319" i="35"/>
  <c r="H319" i="35"/>
  <c r="I319" i="35"/>
  <c r="K319" i="35"/>
  <c r="L319" i="35"/>
  <c r="N319" i="35"/>
  <c r="O319" i="35"/>
  <c r="B320" i="35"/>
  <c r="C320" i="35"/>
  <c r="D320" i="35"/>
  <c r="E320" i="35"/>
  <c r="F320" i="35"/>
  <c r="H320" i="35"/>
  <c r="I320" i="35"/>
  <c r="K320" i="35"/>
  <c r="L320" i="35"/>
  <c r="N320" i="35"/>
  <c r="O320" i="35"/>
  <c r="B321" i="35"/>
  <c r="C321" i="35"/>
  <c r="D321" i="35"/>
  <c r="E321" i="35"/>
  <c r="F321" i="35"/>
  <c r="H321" i="35"/>
  <c r="I321" i="35"/>
  <c r="K321" i="35"/>
  <c r="L321" i="35"/>
  <c r="N321" i="35"/>
  <c r="O321" i="35"/>
  <c r="B322" i="35"/>
  <c r="C322" i="35"/>
  <c r="D322" i="35"/>
  <c r="E322" i="35"/>
  <c r="F322" i="35"/>
  <c r="H322" i="35"/>
  <c r="I322" i="35"/>
  <c r="K322" i="35"/>
  <c r="L322" i="35"/>
  <c r="N322" i="35"/>
  <c r="O322" i="35"/>
  <c r="B323" i="35"/>
  <c r="C323" i="35"/>
  <c r="D323" i="35"/>
  <c r="E323" i="35"/>
  <c r="F323" i="35"/>
  <c r="H323" i="35"/>
  <c r="I323" i="35"/>
  <c r="K323" i="35"/>
  <c r="L323" i="35"/>
  <c r="N323" i="35"/>
  <c r="O323" i="35"/>
  <c r="B324" i="35"/>
  <c r="C324" i="35"/>
  <c r="D324" i="35"/>
  <c r="E324" i="35"/>
  <c r="F324" i="35"/>
  <c r="H324" i="35"/>
  <c r="I324" i="35"/>
  <c r="K324" i="35"/>
  <c r="L324" i="35"/>
  <c r="N324" i="35"/>
  <c r="O324" i="35"/>
  <c r="B325" i="35"/>
  <c r="C325" i="35"/>
  <c r="D325" i="35"/>
  <c r="E325" i="35"/>
  <c r="F325" i="35"/>
  <c r="H325" i="35"/>
  <c r="I325" i="35"/>
  <c r="K325" i="35"/>
  <c r="L325" i="35"/>
  <c r="N325" i="35"/>
  <c r="O325" i="35"/>
  <c r="B326" i="35"/>
  <c r="C326" i="35"/>
  <c r="D326" i="35"/>
  <c r="E326" i="35"/>
  <c r="F326" i="35"/>
  <c r="H326" i="35"/>
  <c r="I326" i="35"/>
  <c r="K326" i="35"/>
  <c r="L326" i="35"/>
  <c r="N326" i="35"/>
  <c r="O326" i="35"/>
  <c r="B327" i="35"/>
  <c r="C327" i="35"/>
  <c r="D327" i="35"/>
  <c r="E327" i="35"/>
  <c r="F327" i="35"/>
  <c r="H327" i="35"/>
  <c r="I327" i="35"/>
  <c r="K327" i="35"/>
  <c r="L327" i="35"/>
  <c r="N327" i="35"/>
  <c r="O327" i="35"/>
  <c r="B328" i="35"/>
  <c r="C328" i="35"/>
  <c r="D328" i="35"/>
  <c r="E328" i="35"/>
  <c r="F328" i="35"/>
  <c r="H328" i="35"/>
  <c r="I328" i="35"/>
  <c r="K328" i="35"/>
  <c r="L328" i="35"/>
  <c r="N328" i="35"/>
  <c r="O328" i="35"/>
  <c r="B329" i="35"/>
  <c r="C329" i="35"/>
  <c r="D329" i="35"/>
  <c r="E329" i="35"/>
  <c r="F329" i="35"/>
  <c r="H329" i="35"/>
  <c r="I329" i="35"/>
  <c r="K329" i="35"/>
  <c r="L329" i="35"/>
  <c r="N329" i="35"/>
  <c r="O329" i="35"/>
  <c r="B330" i="35"/>
  <c r="C330" i="35"/>
  <c r="D330" i="35"/>
  <c r="E330" i="35"/>
  <c r="F330" i="35"/>
  <c r="H330" i="35"/>
  <c r="I330" i="35"/>
  <c r="K330" i="35"/>
  <c r="L330" i="35"/>
  <c r="N330" i="35"/>
  <c r="O330" i="35"/>
  <c r="B331" i="35"/>
  <c r="C331" i="35"/>
  <c r="D331" i="35"/>
  <c r="E331" i="35"/>
  <c r="F331" i="35"/>
  <c r="H331" i="35"/>
  <c r="I331" i="35"/>
  <c r="K331" i="35"/>
  <c r="L331" i="35"/>
  <c r="N331" i="35"/>
  <c r="O331" i="35"/>
  <c r="B332" i="35"/>
  <c r="C332" i="35"/>
  <c r="D332" i="35"/>
  <c r="E332" i="35"/>
  <c r="F332" i="35"/>
  <c r="H332" i="35"/>
  <c r="I332" i="35"/>
  <c r="K332" i="35"/>
  <c r="L332" i="35"/>
  <c r="N332" i="35"/>
  <c r="O332" i="35"/>
  <c r="B333" i="35"/>
  <c r="C333" i="35"/>
  <c r="D333" i="35"/>
  <c r="E333" i="35"/>
  <c r="F333" i="35"/>
  <c r="H333" i="35"/>
  <c r="I333" i="35"/>
  <c r="K333" i="35"/>
  <c r="L333" i="35"/>
  <c r="N333" i="35"/>
  <c r="O333" i="35"/>
  <c r="B334" i="35"/>
  <c r="C334" i="35"/>
  <c r="D334" i="35"/>
  <c r="E334" i="35"/>
  <c r="F334" i="35"/>
  <c r="H334" i="35"/>
  <c r="I334" i="35"/>
  <c r="K334" i="35"/>
  <c r="L334" i="35"/>
  <c r="N334" i="35"/>
  <c r="O334" i="35"/>
  <c r="B335" i="35"/>
  <c r="C335" i="35"/>
  <c r="D335" i="35"/>
  <c r="E335" i="35"/>
  <c r="F335" i="35"/>
  <c r="H335" i="35"/>
  <c r="I335" i="35"/>
  <c r="K335" i="35"/>
  <c r="L335" i="35"/>
  <c r="N335" i="35"/>
  <c r="O335" i="35"/>
  <c r="B336" i="35"/>
  <c r="C336" i="35"/>
  <c r="D336" i="35"/>
  <c r="E336" i="35"/>
  <c r="F336" i="35"/>
  <c r="H336" i="35"/>
  <c r="I336" i="35"/>
  <c r="K336" i="35"/>
  <c r="L336" i="35"/>
  <c r="N336" i="35"/>
  <c r="O336" i="35"/>
  <c r="B337" i="35"/>
  <c r="C337" i="35"/>
  <c r="D337" i="35"/>
  <c r="E337" i="35"/>
  <c r="F337" i="35"/>
  <c r="H337" i="35"/>
  <c r="I337" i="35"/>
  <c r="K337" i="35"/>
  <c r="L337" i="35"/>
  <c r="N337" i="35"/>
  <c r="O337" i="35"/>
  <c r="B338" i="35"/>
  <c r="C338" i="35"/>
  <c r="D338" i="35"/>
  <c r="E338" i="35"/>
  <c r="F338" i="35"/>
  <c r="H338" i="35"/>
  <c r="I338" i="35"/>
  <c r="K338" i="35"/>
  <c r="L338" i="35"/>
  <c r="N338" i="35"/>
  <c r="O338" i="35"/>
  <c r="B339" i="35"/>
  <c r="C339" i="35"/>
  <c r="D339" i="35"/>
  <c r="E339" i="35"/>
  <c r="F339" i="35"/>
  <c r="H339" i="35"/>
  <c r="I339" i="35"/>
  <c r="K339" i="35"/>
  <c r="L339" i="35"/>
  <c r="N339" i="35"/>
  <c r="O339" i="35"/>
  <c r="B340" i="35"/>
  <c r="C340" i="35"/>
  <c r="D340" i="35"/>
  <c r="E340" i="35"/>
  <c r="F340" i="35"/>
  <c r="H340" i="35"/>
  <c r="I340" i="35"/>
  <c r="K340" i="35"/>
  <c r="L340" i="35"/>
  <c r="N340" i="35"/>
  <c r="O340" i="35"/>
  <c r="B341" i="35"/>
  <c r="C341" i="35"/>
  <c r="D341" i="35"/>
  <c r="E341" i="35"/>
  <c r="F341" i="35"/>
  <c r="H341" i="35"/>
  <c r="I341" i="35"/>
  <c r="K341" i="35"/>
  <c r="L341" i="35"/>
  <c r="N341" i="35"/>
  <c r="O341" i="35"/>
  <c r="B342" i="35"/>
  <c r="C342" i="35"/>
  <c r="D342" i="35"/>
  <c r="E342" i="35"/>
  <c r="F342" i="35"/>
  <c r="H342" i="35"/>
  <c r="I342" i="35"/>
  <c r="K342" i="35"/>
  <c r="L342" i="35"/>
  <c r="N342" i="35"/>
  <c r="O342" i="35"/>
  <c r="B343" i="35"/>
  <c r="C343" i="35"/>
  <c r="D343" i="35"/>
  <c r="E343" i="35"/>
  <c r="F343" i="35"/>
  <c r="H343" i="35"/>
  <c r="I343" i="35"/>
  <c r="K343" i="35"/>
  <c r="L343" i="35"/>
  <c r="N343" i="35"/>
  <c r="O343" i="35"/>
  <c r="B344" i="35"/>
  <c r="C344" i="35"/>
  <c r="D344" i="35"/>
  <c r="E344" i="35"/>
  <c r="F344" i="35"/>
  <c r="H344" i="35"/>
  <c r="I344" i="35"/>
  <c r="K344" i="35"/>
  <c r="L344" i="35"/>
  <c r="N344" i="35"/>
  <c r="O344" i="35"/>
  <c r="B345" i="35"/>
  <c r="C345" i="35"/>
  <c r="D345" i="35"/>
  <c r="E345" i="35"/>
  <c r="F345" i="35"/>
  <c r="H345" i="35"/>
  <c r="I345" i="35"/>
  <c r="K345" i="35"/>
  <c r="L345" i="35"/>
  <c r="N345" i="35"/>
  <c r="O345" i="35"/>
  <c r="B346" i="35"/>
  <c r="C346" i="35"/>
  <c r="D346" i="35"/>
  <c r="E346" i="35"/>
  <c r="F346" i="35"/>
  <c r="H346" i="35"/>
  <c r="I346" i="35"/>
  <c r="K346" i="35"/>
  <c r="L346" i="35"/>
  <c r="N346" i="35"/>
  <c r="O346" i="35"/>
  <c r="B347" i="35"/>
  <c r="C347" i="35"/>
  <c r="D347" i="35"/>
  <c r="E347" i="35"/>
  <c r="F347" i="35"/>
  <c r="H347" i="35"/>
  <c r="I347" i="35"/>
  <c r="K347" i="35"/>
  <c r="L347" i="35"/>
  <c r="N347" i="35"/>
  <c r="O347" i="35"/>
  <c r="B348" i="35"/>
  <c r="C348" i="35"/>
  <c r="D348" i="35"/>
  <c r="E348" i="35"/>
  <c r="F348" i="35"/>
  <c r="H348" i="35"/>
  <c r="I348" i="35"/>
  <c r="K348" i="35"/>
  <c r="L348" i="35"/>
  <c r="N348" i="35"/>
  <c r="O348" i="35"/>
  <c r="B349" i="35"/>
  <c r="C349" i="35"/>
  <c r="D349" i="35"/>
  <c r="E349" i="35"/>
  <c r="F349" i="35"/>
  <c r="H349" i="35"/>
  <c r="I349" i="35"/>
  <c r="K349" i="35"/>
  <c r="L349" i="35"/>
  <c r="N349" i="35"/>
  <c r="O349" i="35"/>
  <c r="B350" i="35"/>
  <c r="C350" i="35"/>
  <c r="D350" i="35"/>
  <c r="E350" i="35"/>
  <c r="F350" i="35"/>
  <c r="H350" i="35"/>
  <c r="I350" i="35"/>
  <c r="K350" i="35"/>
  <c r="L350" i="35"/>
  <c r="N350" i="35"/>
  <c r="O350" i="35"/>
  <c r="B351" i="35"/>
  <c r="C351" i="35"/>
  <c r="D351" i="35"/>
  <c r="E351" i="35"/>
  <c r="F351" i="35"/>
  <c r="H351" i="35"/>
  <c r="I351" i="35"/>
  <c r="K351" i="35"/>
  <c r="L351" i="35"/>
  <c r="N351" i="35"/>
  <c r="O351" i="35"/>
  <c r="B352" i="35"/>
  <c r="C352" i="35"/>
  <c r="D352" i="35"/>
  <c r="E352" i="35"/>
  <c r="F352" i="35"/>
  <c r="H352" i="35"/>
  <c r="I352" i="35"/>
  <c r="K352" i="35"/>
  <c r="L352" i="35"/>
  <c r="N352" i="35"/>
  <c r="O352" i="35"/>
  <c r="B353" i="35"/>
  <c r="C353" i="35"/>
  <c r="D353" i="35"/>
  <c r="E353" i="35"/>
  <c r="F353" i="35"/>
  <c r="H353" i="35"/>
  <c r="I353" i="35"/>
  <c r="K353" i="35"/>
  <c r="L353" i="35"/>
  <c r="N353" i="35"/>
  <c r="O353" i="35"/>
  <c r="B354" i="35"/>
  <c r="C354" i="35"/>
  <c r="D354" i="35"/>
  <c r="E354" i="35"/>
  <c r="F354" i="35"/>
  <c r="H354" i="35"/>
  <c r="I354" i="35"/>
  <c r="K354" i="35"/>
  <c r="L354" i="35"/>
  <c r="N354" i="35"/>
  <c r="O354" i="35"/>
  <c r="B355" i="35"/>
  <c r="C355" i="35"/>
  <c r="D355" i="35"/>
  <c r="E355" i="35"/>
  <c r="F355" i="35"/>
  <c r="H355" i="35"/>
  <c r="I355" i="35"/>
  <c r="K355" i="35"/>
  <c r="L355" i="35"/>
  <c r="N355" i="35"/>
  <c r="O355" i="35"/>
  <c r="B356" i="35"/>
  <c r="C356" i="35"/>
  <c r="D356" i="35"/>
  <c r="E356" i="35"/>
  <c r="F356" i="35"/>
  <c r="H356" i="35"/>
  <c r="I356" i="35"/>
  <c r="K356" i="35"/>
  <c r="L356" i="35"/>
  <c r="N356" i="35"/>
  <c r="O356" i="35"/>
  <c r="B357" i="35"/>
  <c r="C357" i="35"/>
  <c r="D357" i="35"/>
  <c r="E357" i="35"/>
  <c r="F357" i="35"/>
  <c r="H357" i="35"/>
  <c r="I357" i="35"/>
  <c r="K357" i="35"/>
  <c r="L357" i="35"/>
  <c r="N357" i="35"/>
  <c r="O357" i="35"/>
  <c r="B358" i="35"/>
  <c r="C358" i="35"/>
  <c r="D358" i="35"/>
  <c r="E358" i="35"/>
  <c r="F358" i="35"/>
  <c r="H358" i="35"/>
  <c r="I358" i="35"/>
  <c r="K358" i="35"/>
  <c r="L358" i="35"/>
  <c r="N358" i="35"/>
  <c r="O358" i="35"/>
  <c r="B359" i="35"/>
  <c r="C359" i="35"/>
  <c r="D359" i="35"/>
  <c r="E359" i="35"/>
  <c r="F359" i="35"/>
  <c r="H359" i="35"/>
  <c r="I359" i="35"/>
  <c r="K359" i="35"/>
  <c r="L359" i="35"/>
  <c r="N359" i="35"/>
  <c r="O359" i="35"/>
  <c r="B360" i="35"/>
  <c r="C360" i="35"/>
  <c r="D360" i="35"/>
  <c r="E360" i="35"/>
  <c r="F360" i="35"/>
  <c r="H360" i="35"/>
  <c r="I360" i="35"/>
  <c r="K360" i="35"/>
  <c r="L360" i="35"/>
  <c r="N360" i="35"/>
  <c r="O360" i="35"/>
  <c r="B361" i="35"/>
  <c r="C361" i="35"/>
  <c r="D361" i="35"/>
  <c r="E361" i="35"/>
  <c r="F361" i="35"/>
  <c r="H361" i="35"/>
  <c r="I361" i="35"/>
  <c r="K361" i="35"/>
  <c r="L361" i="35"/>
  <c r="N361" i="35"/>
  <c r="O361" i="35"/>
  <c r="B362" i="35"/>
  <c r="C362" i="35"/>
  <c r="D362" i="35"/>
  <c r="E362" i="35"/>
  <c r="F362" i="35"/>
  <c r="H362" i="35"/>
  <c r="I362" i="35"/>
  <c r="K362" i="35"/>
  <c r="L362" i="35"/>
  <c r="N362" i="35"/>
  <c r="O362" i="35"/>
  <c r="B363" i="35"/>
  <c r="C363" i="35"/>
  <c r="D363" i="35"/>
  <c r="E363" i="35"/>
  <c r="F363" i="35"/>
  <c r="H363" i="35"/>
  <c r="I363" i="35"/>
  <c r="K363" i="35"/>
  <c r="L363" i="35"/>
  <c r="N363" i="35"/>
  <c r="O363" i="35"/>
  <c r="B364" i="35"/>
  <c r="C364" i="35"/>
  <c r="D364" i="35"/>
  <c r="E364" i="35"/>
  <c r="F364" i="35"/>
  <c r="H364" i="35"/>
  <c r="I364" i="35"/>
  <c r="K364" i="35"/>
  <c r="L364" i="35"/>
  <c r="N364" i="35"/>
  <c r="O364" i="35"/>
  <c r="B365" i="35"/>
  <c r="C365" i="35"/>
  <c r="D365" i="35"/>
  <c r="E365" i="35"/>
  <c r="F365" i="35"/>
  <c r="H365" i="35"/>
  <c r="I365" i="35"/>
  <c r="K365" i="35"/>
  <c r="L365" i="35"/>
  <c r="N365" i="35"/>
  <c r="O365" i="35"/>
  <c r="B366" i="35"/>
  <c r="C366" i="35"/>
  <c r="D366" i="35"/>
  <c r="E366" i="35"/>
  <c r="F366" i="35"/>
  <c r="H366" i="35"/>
  <c r="I366" i="35"/>
  <c r="K366" i="35"/>
  <c r="L366" i="35"/>
  <c r="N366" i="35"/>
  <c r="O366" i="35"/>
  <c r="B367" i="35"/>
  <c r="C367" i="35"/>
  <c r="D367" i="35"/>
  <c r="E367" i="35"/>
  <c r="F367" i="35"/>
  <c r="H367" i="35"/>
  <c r="I367" i="35"/>
  <c r="K367" i="35"/>
  <c r="L367" i="35"/>
  <c r="N367" i="35"/>
  <c r="O367" i="35"/>
  <c r="B368" i="35"/>
  <c r="C368" i="35"/>
  <c r="D368" i="35"/>
  <c r="E368" i="35"/>
  <c r="F368" i="35"/>
  <c r="H368" i="35"/>
  <c r="I368" i="35"/>
  <c r="K368" i="35"/>
  <c r="L368" i="35"/>
  <c r="N368" i="35"/>
  <c r="O368" i="35"/>
  <c r="B369" i="35"/>
  <c r="C369" i="35"/>
  <c r="D369" i="35"/>
  <c r="E369" i="35"/>
  <c r="F369" i="35"/>
  <c r="H369" i="35"/>
  <c r="I369" i="35"/>
  <c r="K369" i="35"/>
  <c r="L369" i="35"/>
  <c r="N369" i="35"/>
  <c r="O369" i="35"/>
  <c r="B370" i="35"/>
  <c r="C370" i="35"/>
  <c r="D370" i="35"/>
  <c r="E370" i="35"/>
  <c r="F370" i="35"/>
  <c r="H370" i="35"/>
  <c r="I370" i="35"/>
  <c r="K370" i="35"/>
  <c r="L370" i="35"/>
  <c r="N370" i="35"/>
  <c r="O370" i="35"/>
  <c r="B371" i="35"/>
  <c r="C371" i="35"/>
  <c r="D371" i="35"/>
  <c r="E371" i="35"/>
  <c r="F371" i="35"/>
  <c r="H371" i="35"/>
  <c r="I371" i="35"/>
  <c r="K371" i="35"/>
  <c r="L371" i="35"/>
  <c r="N371" i="35"/>
  <c r="O371" i="35"/>
  <c r="B372" i="35"/>
  <c r="C372" i="35"/>
  <c r="D372" i="35"/>
  <c r="E372" i="35"/>
  <c r="F372" i="35"/>
  <c r="H372" i="35"/>
  <c r="I372" i="35"/>
  <c r="K372" i="35"/>
  <c r="L372" i="35"/>
  <c r="N372" i="35"/>
  <c r="O372" i="35"/>
  <c r="B373" i="35"/>
  <c r="C373" i="35"/>
  <c r="D373" i="35"/>
  <c r="E373" i="35"/>
  <c r="F373" i="35"/>
  <c r="H373" i="35"/>
  <c r="I373" i="35"/>
  <c r="K373" i="35"/>
  <c r="L373" i="35"/>
  <c r="N373" i="35"/>
  <c r="O373" i="35"/>
  <c r="B374" i="35"/>
  <c r="C374" i="35"/>
  <c r="D374" i="35"/>
  <c r="E374" i="35"/>
  <c r="F374" i="35"/>
  <c r="H374" i="35"/>
  <c r="I374" i="35"/>
  <c r="K374" i="35"/>
  <c r="L374" i="35"/>
  <c r="N374" i="35"/>
  <c r="O374" i="35"/>
  <c r="B375" i="35"/>
  <c r="C375" i="35"/>
  <c r="D375" i="35"/>
  <c r="E375" i="35"/>
  <c r="F375" i="35"/>
  <c r="H375" i="35"/>
  <c r="I375" i="35"/>
  <c r="K375" i="35"/>
  <c r="L375" i="35"/>
  <c r="N375" i="35"/>
  <c r="O375" i="35"/>
  <c r="B376" i="35"/>
  <c r="C376" i="35"/>
  <c r="D376" i="35"/>
  <c r="E376" i="35"/>
  <c r="F376" i="35"/>
  <c r="H376" i="35"/>
  <c r="I376" i="35"/>
  <c r="K376" i="35"/>
  <c r="L376" i="35"/>
  <c r="N376" i="35"/>
  <c r="O376" i="35"/>
  <c r="B377" i="35"/>
  <c r="C377" i="35"/>
  <c r="D377" i="35"/>
  <c r="E377" i="35"/>
  <c r="F377" i="35"/>
  <c r="H377" i="35"/>
  <c r="I377" i="35"/>
  <c r="K377" i="35"/>
  <c r="L377" i="35"/>
  <c r="N377" i="35"/>
  <c r="O377" i="35"/>
  <c r="B378" i="35"/>
  <c r="C378" i="35"/>
  <c r="D378" i="35"/>
  <c r="E378" i="35"/>
  <c r="F378" i="35"/>
  <c r="H378" i="35"/>
  <c r="I378" i="35"/>
  <c r="K378" i="35"/>
  <c r="L378" i="35"/>
  <c r="N378" i="35"/>
  <c r="O378" i="35"/>
  <c r="B379" i="35"/>
  <c r="C379" i="35"/>
  <c r="D379" i="35"/>
  <c r="E379" i="35"/>
  <c r="F379" i="35"/>
  <c r="H379" i="35"/>
  <c r="I379" i="35"/>
  <c r="K379" i="35"/>
  <c r="L379" i="35"/>
  <c r="N379" i="35"/>
  <c r="O379" i="35"/>
  <c r="B380" i="35"/>
  <c r="C380" i="35"/>
  <c r="D380" i="35"/>
  <c r="E380" i="35"/>
  <c r="F380" i="35"/>
  <c r="H380" i="35"/>
  <c r="I380" i="35"/>
  <c r="K380" i="35"/>
  <c r="L380" i="35"/>
  <c r="N380" i="35"/>
  <c r="O380" i="35"/>
  <c r="B381" i="35"/>
  <c r="C381" i="35"/>
  <c r="D381" i="35"/>
  <c r="E381" i="35"/>
  <c r="F381" i="35"/>
  <c r="H381" i="35"/>
  <c r="I381" i="35"/>
  <c r="K381" i="35"/>
  <c r="L381" i="35"/>
  <c r="N381" i="35"/>
  <c r="O381" i="35"/>
  <c r="B382" i="35"/>
  <c r="C382" i="35"/>
  <c r="D382" i="35"/>
  <c r="E382" i="35"/>
  <c r="F382" i="35"/>
  <c r="H382" i="35"/>
  <c r="I382" i="35"/>
  <c r="K382" i="35"/>
  <c r="L382" i="35"/>
  <c r="N382" i="35"/>
  <c r="O382" i="35"/>
  <c r="B383" i="35"/>
  <c r="C383" i="35"/>
  <c r="D383" i="35"/>
  <c r="E383" i="35"/>
  <c r="F383" i="35"/>
  <c r="H383" i="35"/>
  <c r="I383" i="35"/>
  <c r="K383" i="35"/>
  <c r="L383" i="35"/>
  <c r="N383" i="35"/>
  <c r="O383" i="35"/>
  <c r="B384" i="35"/>
  <c r="C384" i="35"/>
  <c r="D384" i="35"/>
  <c r="E384" i="35"/>
  <c r="F384" i="35"/>
  <c r="H384" i="35"/>
  <c r="I384" i="35"/>
  <c r="K384" i="35"/>
  <c r="L384" i="35"/>
  <c r="N384" i="35"/>
  <c r="O384" i="35"/>
  <c r="B385" i="35"/>
  <c r="C385" i="35"/>
  <c r="D385" i="35"/>
  <c r="E385" i="35"/>
  <c r="F385" i="35"/>
  <c r="H385" i="35"/>
  <c r="I385" i="35"/>
  <c r="K385" i="35"/>
  <c r="L385" i="35"/>
  <c r="N385" i="35"/>
  <c r="O385" i="35"/>
  <c r="B386" i="35"/>
  <c r="C386" i="35"/>
  <c r="D386" i="35"/>
  <c r="E386" i="35"/>
  <c r="F386" i="35"/>
  <c r="H386" i="35"/>
  <c r="I386" i="35"/>
  <c r="K386" i="35"/>
  <c r="L386" i="35"/>
  <c r="N386" i="35"/>
  <c r="O386" i="35"/>
  <c r="B387" i="35"/>
  <c r="C387" i="35"/>
  <c r="D387" i="35"/>
  <c r="E387" i="35"/>
  <c r="F387" i="35"/>
  <c r="H387" i="35"/>
  <c r="I387" i="35"/>
  <c r="K387" i="35"/>
  <c r="L387" i="35"/>
  <c r="N387" i="35"/>
  <c r="O387" i="35"/>
  <c r="B388" i="35"/>
  <c r="C388" i="35"/>
  <c r="D388" i="35"/>
  <c r="E388" i="35"/>
  <c r="F388" i="35"/>
  <c r="H388" i="35"/>
  <c r="I388" i="35"/>
  <c r="K388" i="35"/>
  <c r="L388" i="35"/>
  <c r="N388" i="35"/>
  <c r="O388" i="35"/>
  <c r="B389" i="35"/>
  <c r="C389" i="35"/>
  <c r="D389" i="35"/>
  <c r="E389" i="35"/>
  <c r="F389" i="35"/>
  <c r="H389" i="35"/>
  <c r="I389" i="35"/>
  <c r="K389" i="35"/>
  <c r="L389" i="35"/>
  <c r="N389" i="35"/>
  <c r="O389" i="35"/>
  <c r="B390" i="35"/>
  <c r="C390" i="35"/>
  <c r="D390" i="35"/>
  <c r="E390" i="35"/>
  <c r="F390" i="35"/>
  <c r="H390" i="35"/>
  <c r="I390" i="35"/>
  <c r="K390" i="35"/>
  <c r="L390" i="35"/>
  <c r="N390" i="35"/>
  <c r="O390" i="35"/>
  <c r="B391" i="35"/>
  <c r="C391" i="35"/>
  <c r="D391" i="35"/>
  <c r="E391" i="35"/>
  <c r="F391" i="35"/>
  <c r="H391" i="35"/>
  <c r="I391" i="35"/>
  <c r="K391" i="35"/>
  <c r="L391" i="35"/>
  <c r="N391" i="35"/>
  <c r="O391" i="35"/>
  <c r="B392" i="35"/>
  <c r="C392" i="35"/>
  <c r="D392" i="35"/>
  <c r="E392" i="35"/>
  <c r="F392" i="35"/>
  <c r="H392" i="35"/>
  <c r="I392" i="35"/>
  <c r="K392" i="35"/>
  <c r="L392" i="35"/>
  <c r="N392" i="35"/>
  <c r="O392" i="35"/>
  <c r="B393" i="35"/>
  <c r="C393" i="35"/>
  <c r="D393" i="35"/>
  <c r="E393" i="35"/>
  <c r="F393" i="35"/>
  <c r="H393" i="35"/>
  <c r="I393" i="35"/>
  <c r="K393" i="35"/>
  <c r="L393" i="35"/>
  <c r="N393" i="35"/>
  <c r="O393" i="35"/>
  <c r="B394" i="35"/>
  <c r="C394" i="35"/>
  <c r="D394" i="35"/>
  <c r="E394" i="35"/>
  <c r="F394" i="35"/>
  <c r="H394" i="35"/>
  <c r="I394" i="35"/>
  <c r="K394" i="35"/>
  <c r="L394" i="35"/>
  <c r="N394" i="35"/>
  <c r="O394" i="35"/>
  <c r="B395" i="35"/>
  <c r="C395" i="35"/>
  <c r="D395" i="35"/>
  <c r="E395" i="35"/>
  <c r="F395" i="35"/>
  <c r="H395" i="35"/>
  <c r="I395" i="35"/>
  <c r="K395" i="35"/>
  <c r="L395" i="35"/>
  <c r="N395" i="35"/>
  <c r="O395" i="35"/>
  <c r="B396" i="35"/>
  <c r="C396" i="35"/>
  <c r="D396" i="35"/>
  <c r="E396" i="35"/>
  <c r="F396" i="35"/>
  <c r="H396" i="35"/>
  <c r="I396" i="35"/>
  <c r="K396" i="35"/>
  <c r="L396" i="35"/>
  <c r="N396" i="35"/>
  <c r="O396" i="35"/>
  <c r="B397" i="35"/>
  <c r="C397" i="35"/>
  <c r="D397" i="35"/>
  <c r="E397" i="35"/>
  <c r="F397" i="35"/>
  <c r="H397" i="35"/>
  <c r="I397" i="35"/>
  <c r="K397" i="35"/>
  <c r="L397" i="35"/>
  <c r="N397" i="35"/>
  <c r="O397" i="35"/>
  <c r="B398" i="35"/>
  <c r="C398" i="35"/>
  <c r="D398" i="35"/>
  <c r="E398" i="35"/>
  <c r="F398" i="35"/>
  <c r="H398" i="35"/>
  <c r="I398" i="35"/>
  <c r="K398" i="35"/>
  <c r="L398" i="35"/>
  <c r="N398" i="35"/>
  <c r="O398" i="35"/>
  <c r="B399" i="35"/>
  <c r="C399" i="35"/>
  <c r="D399" i="35"/>
  <c r="E399" i="35"/>
  <c r="F399" i="35"/>
  <c r="H399" i="35"/>
  <c r="I399" i="35"/>
  <c r="K399" i="35"/>
  <c r="L399" i="35"/>
  <c r="N399" i="35"/>
  <c r="O399" i="35"/>
  <c r="B400" i="35"/>
  <c r="C400" i="35"/>
  <c r="D400" i="35"/>
  <c r="E400" i="35"/>
  <c r="F400" i="35"/>
  <c r="H400" i="35"/>
  <c r="I400" i="35"/>
  <c r="K400" i="35"/>
  <c r="L400" i="35"/>
  <c r="N400" i="35"/>
  <c r="O400" i="35"/>
  <c r="B401" i="35"/>
  <c r="C401" i="35"/>
  <c r="D401" i="35"/>
  <c r="E401" i="35"/>
  <c r="F401" i="35"/>
  <c r="H401" i="35"/>
  <c r="I401" i="35"/>
  <c r="K401" i="35"/>
  <c r="L401" i="35"/>
  <c r="N401" i="35"/>
  <c r="O401" i="35"/>
  <c r="B402" i="35"/>
  <c r="C402" i="35"/>
  <c r="D402" i="35"/>
  <c r="E402" i="35"/>
  <c r="F402" i="35"/>
  <c r="H402" i="35"/>
  <c r="I402" i="35"/>
  <c r="K402" i="35"/>
  <c r="L402" i="35"/>
  <c r="N402" i="35"/>
  <c r="O402" i="35"/>
  <c r="B403" i="35"/>
  <c r="C403" i="35"/>
  <c r="D403" i="35"/>
  <c r="E403" i="35"/>
  <c r="F403" i="35"/>
  <c r="H403" i="35"/>
  <c r="I403" i="35"/>
  <c r="K403" i="35"/>
  <c r="L403" i="35"/>
  <c r="N403" i="35"/>
  <c r="O403" i="35"/>
  <c r="B404" i="35"/>
  <c r="C404" i="35"/>
  <c r="D404" i="35"/>
  <c r="E404" i="35"/>
  <c r="F404" i="35"/>
  <c r="H404" i="35"/>
  <c r="I404" i="35"/>
  <c r="K404" i="35"/>
  <c r="L404" i="35"/>
  <c r="N404" i="35"/>
  <c r="O404" i="35"/>
  <c r="B405" i="35"/>
  <c r="C405" i="35"/>
  <c r="D405" i="35"/>
  <c r="E405" i="35"/>
  <c r="F405" i="35"/>
  <c r="H405" i="35"/>
  <c r="I405" i="35"/>
  <c r="K405" i="35"/>
  <c r="L405" i="35"/>
  <c r="N405" i="35"/>
  <c r="O405" i="35"/>
  <c r="B406" i="35"/>
  <c r="C406" i="35"/>
  <c r="D406" i="35"/>
  <c r="E406" i="35"/>
  <c r="F406" i="35"/>
  <c r="H406" i="35"/>
  <c r="I406" i="35"/>
  <c r="K406" i="35"/>
  <c r="L406" i="35"/>
  <c r="N406" i="35"/>
  <c r="O406" i="35"/>
  <c r="B407" i="35"/>
  <c r="C407" i="35"/>
  <c r="D407" i="35"/>
  <c r="E407" i="35"/>
  <c r="F407" i="35"/>
  <c r="H407" i="35"/>
  <c r="I407" i="35"/>
  <c r="K407" i="35"/>
  <c r="L407" i="35"/>
  <c r="N407" i="35"/>
  <c r="O407" i="35"/>
  <c r="B408" i="35"/>
  <c r="C408" i="35"/>
  <c r="D408" i="35"/>
  <c r="E408" i="35"/>
  <c r="F408" i="35"/>
  <c r="H408" i="35"/>
  <c r="I408" i="35"/>
  <c r="K408" i="35"/>
  <c r="L408" i="35"/>
  <c r="N408" i="35"/>
  <c r="O408" i="35"/>
  <c r="B409" i="35"/>
  <c r="C409" i="35"/>
  <c r="D409" i="35"/>
  <c r="E409" i="35"/>
  <c r="F409" i="35"/>
  <c r="H409" i="35"/>
  <c r="I409" i="35"/>
  <c r="K409" i="35"/>
  <c r="L409" i="35"/>
  <c r="N409" i="35"/>
  <c r="O409" i="35"/>
  <c r="B410" i="35"/>
  <c r="C410" i="35"/>
  <c r="D410" i="35"/>
  <c r="E410" i="35"/>
  <c r="F410" i="35"/>
  <c r="H410" i="35"/>
  <c r="I410" i="35"/>
  <c r="K410" i="35"/>
  <c r="L410" i="35"/>
  <c r="N410" i="35"/>
  <c r="O410" i="35"/>
  <c r="B411" i="35"/>
  <c r="C411" i="35"/>
  <c r="D411" i="35"/>
  <c r="E411" i="35"/>
  <c r="F411" i="35"/>
  <c r="H411" i="35"/>
  <c r="I411" i="35"/>
  <c r="K411" i="35"/>
  <c r="L411" i="35"/>
  <c r="N411" i="35"/>
  <c r="O411" i="35"/>
  <c r="B412" i="35"/>
  <c r="C412" i="35"/>
  <c r="D412" i="35"/>
  <c r="E412" i="35"/>
  <c r="F412" i="35"/>
  <c r="H412" i="35"/>
  <c r="I412" i="35"/>
  <c r="K412" i="35"/>
  <c r="L412" i="35"/>
  <c r="N412" i="35"/>
  <c r="O412" i="35"/>
  <c r="B413" i="35"/>
  <c r="C413" i="35"/>
  <c r="D413" i="35"/>
  <c r="E413" i="35"/>
  <c r="F413" i="35"/>
  <c r="H413" i="35"/>
  <c r="I413" i="35"/>
  <c r="K413" i="35"/>
  <c r="L413" i="35"/>
  <c r="N413" i="35"/>
  <c r="O413" i="35"/>
  <c r="B414" i="35"/>
  <c r="C414" i="35"/>
  <c r="D414" i="35"/>
  <c r="E414" i="35"/>
  <c r="F414" i="35"/>
  <c r="H414" i="35"/>
  <c r="I414" i="35"/>
  <c r="K414" i="35"/>
  <c r="L414" i="35"/>
  <c r="N414" i="35"/>
  <c r="O414" i="35"/>
  <c r="B415" i="35"/>
  <c r="C415" i="35"/>
  <c r="D415" i="35"/>
  <c r="E415" i="35"/>
  <c r="F415" i="35"/>
  <c r="H415" i="35"/>
  <c r="I415" i="35"/>
  <c r="K415" i="35"/>
  <c r="L415" i="35"/>
  <c r="N415" i="35"/>
  <c r="O415" i="35"/>
  <c r="B416" i="35"/>
  <c r="C416" i="35"/>
  <c r="D416" i="35"/>
  <c r="E416" i="35"/>
  <c r="F416" i="35"/>
  <c r="H416" i="35"/>
  <c r="I416" i="35"/>
  <c r="K416" i="35"/>
  <c r="L416" i="35"/>
  <c r="N416" i="35"/>
  <c r="O416" i="35"/>
  <c r="B417" i="35"/>
  <c r="C417" i="35"/>
  <c r="D417" i="35"/>
  <c r="E417" i="35"/>
  <c r="F417" i="35"/>
  <c r="H417" i="35"/>
  <c r="I417" i="35"/>
  <c r="K417" i="35"/>
  <c r="L417" i="35"/>
  <c r="N417" i="35"/>
  <c r="O417" i="35"/>
  <c r="B418" i="35"/>
  <c r="C418" i="35"/>
  <c r="D418" i="35"/>
  <c r="E418" i="35"/>
  <c r="F418" i="35"/>
  <c r="H418" i="35"/>
  <c r="I418" i="35"/>
  <c r="K418" i="35"/>
  <c r="L418" i="35"/>
  <c r="N418" i="35"/>
  <c r="O418" i="35"/>
  <c r="B419" i="35"/>
  <c r="C419" i="35"/>
  <c r="D419" i="35"/>
  <c r="E419" i="35"/>
  <c r="F419" i="35"/>
  <c r="H419" i="35"/>
  <c r="I419" i="35"/>
  <c r="K419" i="35"/>
  <c r="L419" i="35"/>
  <c r="N419" i="35"/>
  <c r="O419" i="35"/>
  <c r="B420" i="35"/>
  <c r="C420" i="35"/>
  <c r="D420" i="35"/>
  <c r="E420" i="35"/>
  <c r="F420" i="35"/>
  <c r="H420" i="35"/>
  <c r="I420" i="35"/>
  <c r="K420" i="35"/>
  <c r="L420" i="35"/>
  <c r="N420" i="35"/>
  <c r="O420" i="35"/>
  <c r="B421" i="35"/>
  <c r="C421" i="35"/>
  <c r="D421" i="35"/>
  <c r="E421" i="35"/>
  <c r="F421" i="35"/>
  <c r="H421" i="35"/>
  <c r="I421" i="35"/>
  <c r="K421" i="35"/>
  <c r="L421" i="35"/>
  <c r="N421" i="35"/>
  <c r="O421" i="35"/>
  <c r="B422" i="35"/>
  <c r="C422" i="35"/>
  <c r="D422" i="35"/>
  <c r="E422" i="35"/>
  <c r="F422" i="35"/>
  <c r="H422" i="35"/>
  <c r="I422" i="35"/>
  <c r="K422" i="35"/>
  <c r="L422" i="35"/>
  <c r="N422" i="35"/>
  <c r="O422" i="35"/>
  <c r="B423" i="35"/>
  <c r="C423" i="35"/>
  <c r="D423" i="35"/>
  <c r="E423" i="35"/>
  <c r="F423" i="35"/>
  <c r="H423" i="35"/>
  <c r="I423" i="35"/>
  <c r="K423" i="35"/>
  <c r="L423" i="35"/>
  <c r="N423" i="35"/>
  <c r="O423" i="35"/>
  <c r="B424" i="35"/>
  <c r="C424" i="35"/>
  <c r="D424" i="35"/>
  <c r="E424" i="35"/>
  <c r="F424" i="35"/>
  <c r="H424" i="35"/>
  <c r="I424" i="35"/>
  <c r="K424" i="35"/>
  <c r="L424" i="35"/>
  <c r="N424" i="35"/>
  <c r="O424" i="35"/>
  <c r="B425" i="35"/>
  <c r="C425" i="35"/>
  <c r="D425" i="35"/>
  <c r="E425" i="35"/>
  <c r="F425" i="35"/>
  <c r="H425" i="35"/>
  <c r="I425" i="35"/>
  <c r="K425" i="35"/>
  <c r="L425" i="35"/>
  <c r="N425" i="35"/>
  <c r="O425" i="35"/>
  <c r="B426" i="35"/>
  <c r="C426" i="35"/>
  <c r="D426" i="35"/>
  <c r="E426" i="35"/>
  <c r="F426" i="35"/>
  <c r="H426" i="35"/>
  <c r="I426" i="35"/>
  <c r="K426" i="35"/>
  <c r="L426" i="35"/>
  <c r="N426" i="35"/>
  <c r="O426" i="35"/>
  <c r="B427" i="35"/>
  <c r="C427" i="35"/>
  <c r="D427" i="35"/>
  <c r="E427" i="35"/>
  <c r="F427" i="35"/>
  <c r="H427" i="35"/>
  <c r="I427" i="35"/>
  <c r="K427" i="35"/>
  <c r="L427" i="35"/>
  <c r="N427" i="35"/>
  <c r="O427" i="35"/>
  <c r="B428" i="35"/>
  <c r="C428" i="35"/>
  <c r="D428" i="35"/>
  <c r="E428" i="35"/>
  <c r="F428" i="35"/>
  <c r="H428" i="35"/>
  <c r="I428" i="35"/>
  <c r="K428" i="35"/>
  <c r="L428" i="35"/>
  <c r="N428" i="35"/>
  <c r="O428" i="35"/>
  <c r="B429" i="35"/>
  <c r="C429" i="35"/>
  <c r="D429" i="35"/>
  <c r="E429" i="35"/>
  <c r="F429" i="35"/>
  <c r="H429" i="35"/>
  <c r="I429" i="35"/>
  <c r="K429" i="35"/>
  <c r="L429" i="35"/>
  <c r="N429" i="35"/>
  <c r="O429" i="35"/>
  <c r="B430" i="35"/>
  <c r="C430" i="35"/>
  <c r="D430" i="35"/>
  <c r="E430" i="35"/>
  <c r="F430" i="35"/>
  <c r="H430" i="35"/>
  <c r="I430" i="35"/>
  <c r="K430" i="35"/>
  <c r="L430" i="35"/>
  <c r="N430" i="35"/>
  <c r="O430" i="35"/>
  <c r="B431" i="35"/>
  <c r="C431" i="35"/>
  <c r="D431" i="35"/>
  <c r="E431" i="35"/>
  <c r="F431" i="35"/>
  <c r="H431" i="35"/>
  <c r="I431" i="35"/>
  <c r="K431" i="35"/>
  <c r="L431" i="35"/>
  <c r="N431" i="35"/>
  <c r="O431" i="35"/>
  <c r="B432" i="35"/>
  <c r="C432" i="35"/>
  <c r="D432" i="35"/>
  <c r="E432" i="35"/>
  <c r="F432" i="35"/>
  <c r="H432" i="35"/>
  <c r="I432" i="35"/>
  <c r="K432" i="35"/>
  <c r="L432" i="35"/>
  <c r="N432" i="35"/>
  <c r="O432" i="35"/>
  <c r="B433" i="35"/>
  <c r="C433" i="35"/>
  <c r="D433" i="35"/>
  <c r="E433" i="35"/>
  <c r="F433" i="35"/>
  <c r="H433" i="35"/>
  <c r="I433" i="35"/>
  <c r="K433" i="35"/>
  <c r="L433" i="35"/>
  <c r="N433" i="35"/>
  <c r="O433" i="35"/>
  <c r="B434" i="35"/>
  <c r="C434" i="35"/>
  <c r="D434" i="35"/>
  <c r="E434" i="35"/>
  <c r="F434" i="35"/>
  <c r="H434" i="35"/>
  <c r="I434" i="35"/>
  <c r="K434" i="35"/>
  <c r="L434" i="35"/>
  <c r="N434" i="35"/>
  <c r="O434" i="35"/>
  <c r="B435" i="35"/>
  <c r="C435" i="35"/>
  <c r="D435" i="35"/>
  <c r="E435" i="35"/>
  <c r="F435" i="35"/>
  <c r="H435" i="35"/>
  <c r="I435" i="35"/>
  <c r="K435" i="35"/>
  <c r="L435" i="35"/>
  <c r="N435" i="35"/>
  <c r="O435" i="35"/>
  <c r="B436" i="35"/>
  <c r="C436" i="35"/>
  <c r="D436" i="35"/>
  <c r="E436" i="35"/>
  <c r="F436" i="35"/>
  <c r="H436" i="35"/>
  <c r="I436" i="35"/>
  <c r="K436" i="35"/>
  <c r="L436" i="35"/>
  <c r="N436" i="35"/>
  <c r="O436" i="35"/>
  <c r="B437" i="35"/>
  <c r="C437" i="35"/>
  <c r="D437" i="35"/>
  <c r="E437" i="35"/>
  <c r="F437" i="35"/>
  <c r="H437" i="35"/>
  <c r="I437" i="35"/>
  <c r="K437" i="35"/>
  <c r="L437" i="35"/>
  <c r="N437" i="35"/>
  <c r="O437" i="35"/>
  <c r="B438" i="35"/>
  <c r="C438" i="35"/>
  <c r="D438" i="35"/>
  <c r="E438" i="35"/>
  <c r="F438" i="35"/>
  <c r="H438" i="35"/>
  <c r="I438" i="35"/>
  <c r="K438" i="35"/>
  <c r="L438" i="35"/>
  <c r="N438" i="35"/>
  <c r="O438" i="35"/>
  <c r="B439" i="35"/>
  <c r="C439" i="35"/>
  <c r="D439" i="35"/>
  <c r="E439" i="35"/>
  <c r="F439" i="35"/>
  <c r="H439" i="35"/>
  <c r="I439" i="35"/>
  <c r="K439" i="35"/>
  <c r="L439" i="35"/>
  <c r="N439" i="35"/>
  <c r="O439" i="35"/>
  <c r="B440" i="35"/>
  <c r="C440" i="35"/>
  <c r="D440" i="35"/>
  <c r="E440" i="35"/>
  <c r="F440" i="35"/>
  <c r="H440" i="35"/>
  <c r="I440" i="35"/>
  <c r="K440" i="35"/>
  <c r="L440" i="35"/>
  <c r="N440" i="35"/>
  <c r="O440" i="35"/>
  <c r="B441" i="35"/>
  <c r="C441" i="35"/>
  <c r="D441" i="35"/>
  <c r="E441" i="35"/>
  <c r="F441" i="35"/>
  <c r="H441" i="35"/>
  <c r="I441" i="35"/>
  <c r="K441" i="35"/>
  <c r="L441" i="35"/>
  <c r="N441" i="35"/>
  <c r="O441" i="35"/>
  <c r="B442" i="35"/>
  <c r="C442" i="35"/>
  <c r="D442" i="35"/>
  <c r="E442" i="35"/>
  <c r="F442" i="35"/>
  <c r="H442" i="35"/>
  <c r="I442" i="35"/>
  <c r="K442" i="35"/>
  <c r="L442" i="35"/>
  <c r="N442" i="35"/>
  <c r="O442" i="35"/>
  <c r="B443" i="35"/>
  <c r="C443" i="35"/>
  <c r="D443" i="35"/>
  <c r="E443" i="35"/>
  <c r="F443" i="35"/>
  <c r="H443" i="35"/>
  <c r="I443" i="35"/>
  <c r="K443" i="35"/>
  <c r="L443" i="35"/>
  <c r="N443" i="35"/>
  <c r="O443" i="35"/>
  <c r="B444" i="35"/>
  <c r="C444" i="35"/>
  <c r="D444" i="35"/>
  <c r="E444" i="35"/>
  <c r="F444" i="35"/>
  <c r="H444" i="35"/>
  <c r="I444" i="35"/>
  <c r="K444" i="35"/>
  <c r="L444" i="35"/>
  <c r="N444" i="35"/>
  <c r="O444" i="35"/>
  <c r="B445" i="35"/>
  <c r="C445" i="35"/>
  <c r="D445" i="35"/>
  <c r="E445" i="35"/>
  <c r="F445" i="35"/>
  <c r="H445" i="35"/>
  <c r="I445" i="35"/>
  <c r="K445" i="35"/>
  <c r="L445" i="35"/>
  <c r="N445" i="35"/>
  <c r="O445" i="35"/>
  <c r="B446" i="35"/>
  <c r="C446" i="35"/>
  <c r="D446" i="35"/>
  <c r="E446" i="35"/>
  <c r="F446" i="35"/>
  <c r="H446" i="35"/>
  <c r="I446" i="35"/>
  <c r="K446" i="35"/>
  <c r="L446" i="35"/>
  <c r="N446" i="35"/>
  <c r="O446" i="35"/>
  <c r="B447" i="35"/>
  <c r="C447" i="35"/>
  <c r="D447" i="35"/>
  <c r="E447" i="35"/>
  <c r="F447" i="35"/>
  <c r="H447" i="35"/>
  <c r="I447" i="35"/>
  <c r="K447" i="35"/>
  <c r="L447" i="35"/>
  <c r="N447" i="35"/>
  <c r="O447" i="35"/>
  <c r="B448" i="35"/>
  <c r="C448" i="35"/>
  <c r="D448" i="35"/>
  <c r="E448" i="35"/>
  <c r="F448" i="35"/>
  <c r="H448" i="35"/>
  <c r="I448" i="35"/>
  <c r="K448" i="35"/>
  <c r="L448" i="35"/>
  <c r="N448" i="35"/>
  <c r="O448" i="35"/>
  <c r="B449" i="35"/>
  <c r="C449" i="35"/>
  <c r="D449" i="35"/>
  <c r="E449" i="35"/>
  <c r="F449" i="35"/>
  <c r="H449" i="35"/>
  <c r="I449" i="35"/>
  <c r="K449" i="35"/>
  <c r="L449" i="35"/>
  <c r="N449" i="35"/>
  <c r="O449" i="35"/>
  <c r="B450" i="35"/>
  <c r="C450" i="35"/>
  <c r="D450" i="35"/>
  <c r="E450" i="35"/>
  <c r="F450" i="35"/>
  <c r="H450" i="35"/>
  <c r="I450" i="35"/>
  <c r="K450" i="35"/>
  <c r="L450" i="35"/>
  <c r="N450" i="35"/>
  <c r="O450" i="35"/>
  <c r="B451" i="35"/>
  <c r="C451" i="35"/>
  <c r="D451" i="35"/>
  <c r="E451" i="35"/>
  <c r="F451" i="35"/>
  <c r="H451" i="35"/>
  <c r="I451" i="35"/>
  <c r="K451" i="35"/>
  <c r="L451" i="35"/>
  <c r="N451" i="35"/>
  <c r="O451" i="35"/>
  <c r="B452" i="35"/>
  <c r="C452" i="35"/>
  <c r="D452" i="35"/>
  <c r="E452" i="35"/>
  <c r="F452" i="35"/>
  <c r="H452" i="35"/>
  <c r="I452" i="35"/>
  <c r="K452" i="35"/>
  <c r="L452" i="35"/>
  <c r="N452" i="35"/>
  <c r="O452" i="35"/>
  <c r="B453" i="35"/>
  <c r="C453" i="35"/>
  <c r="D453" i="35"/>
  <c r="E453" i="35"/>
  <c r="F453" i="35"/>
  <c r="H453" i="35"/>
  <c r="I453" i="35"/>
  <c r="K453" i="35"/>
  <c r="L453" i="35"/>
  <c r="N453" i="35"/>
  <c r="O453" i="35"/>
  <c r="B454" i="35"/>
  <c r="C454" i="35"/>
  <c r="D454" i="35"/>
  <c r="E454" i="35"/>
  <c r="F454" i="35"/>
  <c r="H454" i="35"/>
  <c r="I454" i="35"/>
  <c r="K454" i="35"/>
  <c r="L454" i="35"/>
  <c r="N454" i="35"/>
  <c r="O454" i="35"/>
  <c r="B455" i="35"/>
  <c r="C455" i="35"/>
  <c r="D455" i="35"/>
  <c r="E455" i="35"/>
  <c r="F455" i="35"/>
  <c r="H455" i="35"/>
  <c r="I455" i="35"/>
  <c r="K455" i="35"/>
  <c r="L455" i="35"/>
  <c r="N455" i="35"/>
  <c r="O455" i="35"/>
  <c r="B456" i="35"/>
  <c r="C456" i="35"/>
  <c r="D456" i="35"/>
  <c r="E456" i="35"/>
  <c r="F456" i="35"/>
  <c r="H456" i="35"/>
  <c r="I456" i="35"/>
  <c r="K456" i="35"/>
  <c r="L456" i="35"/>
  <c r="N456" i="35"/>
  <c r="O456" i="35"/>
  <c r="B457" i="35"/>
  <c r="C457" i="35"/>
  <c r="D457" i="35"/>
  <c r="E457" i="35"/>
  <c r="F457" i="35"/>
  <c r="H457" i="35"/>
  <c r="I457" i="35"/>
  <c r="K457" i="35"/>
  <c r="L457" i="35"/>
  <c r="N457" i="35"/>
  <c r="O457" i="35"/>
  <c r="B458" i="35"/>
  <c r="C458" i="35"/>
  <c r="D458" i="35"/>
  <c r="E458" i="35"/>
  <c r="F458" i="35"/>
  <c r="H458" i="35"/>
  <c r="I458" i="35"/>
  <c r="K458" i="35"/>
  <c r="L458" i="35"/>
  <c r="N458" i="35"/>
  <c r="O458" i="35"/>
  <c r="B459" i="35"/>
  <c r="C459" i="35"/>
  <c r="D459" i="35"/>
  <c r="E459" i="35"/>
  <c r="F459" i="35"/>
  <c r="H459" i="35"/>
  <c r="I459" i="35"/>
  <c r="K459" i="35"/>
  <c r="L459" i="35"/>
  <c r="N459" i="35"/>
  <c r="O459" i="35"/>
  <c r="B460" i="35"/>
  <c r="C460" i="35"/>
  <c r="D460" i="35"/>
  <c r="E460" i="35"/>
  <c r="F460" i="35"/>
  <c r="H460" i="35"/>
  <c r="I460" i="35"/>
  <c r="K460" i="35"/>
  <c r="L460" i="35"/>
  <c r="N460" i="35"/>
  <c r="O460" i="35"/>
  <c r="B461" i="35"/>
  <c r="C461" i="35"/>
  <c r="D461" i="35"/>
  <c r="E461" i="35"/>
  <c r="F461" i="35"/>
  <c r="H461" i="35"/>
  <c r="I461" i="35"/>
  <c r="K461" i="35"/>
  <c r="L461" i="35"/>
  <c r="N461" i="35"/>
  <c r="O461" i="35"/>
  <c r="B462" i="35"/>
  <c r="C462" i="35"/>
  <c r="D462" i="35"/>
  <c r="E462" i="35"/>
  <c r="F462" i="35"/>
  <c r="H462" i="35"/>
  <c r="I462" i="35"/>
  <c r="K462" i="35"/>
  <c r="L462" i="35"/>
  <c r="N462" i="35"/>
  <c r="O462" i="35"/>
  <c r="B463" i="35"/>
  <c r="C463" i="35"/>
  <c r="D463" i="35"/>
  <c r="E463" i="35"/>
  <c r="F463" i="35"/>
  <c r="H463" i="35"/>
  <c r="I463" i="35"/>
  <c r="K463" i="35"/>
  <c r="L463" i="35"/>
  <c r="N463" i="35"/>
  <c r="O463" i="35"/>
  <c r="B464" i="35"/>
  <c r="C464" i="35"/>
  <c r="D464" i="35"/>
  <c r="E464" i="35"/>
  <c r="F464" i="35"/>
  <c r="H464" i="35"/>
  <c r="I464" i="35"/>
  <c r="K464" i="35"/>
  <c r="L464" i="35"/>
  <c r="N464" i="35"/>
  <c r="O464" i="35"/>
  <c r="B465" i="35"/>
  <c r="C465" i="35"/>
  <c r="D465" i="35"/>
  <c r="E465" i="35"/>
  <c r="F465" i="35"/>
  <c r="H465" i="35"/>
  <c r="I465" i="35"/>
  <c r="K465" i="35"/>
  <c r="L465" i="35"/>
  <c r="N465" i="35"/>
  <c r="O465" i="35"/>
  <c r="B466" i="35"/>
  <c r="C466" i="35"/>
  <c r="D466" i="35"/>
  <c r="E466" i="35"/>
  <c r="F466" i="35"/>
  <c r="H466" i="35"/>
  <c r="I466" i="35"/>
  <c r="K466" i="35"/>
  <c r="L466" i="35"/>
  <c r="N466" i="35"/>
  <c r="O466" i="35"/>
  <c r="B467" i="35"/>
  <c r="C467" i="35"/>
  <c r="D467" i="35"/>
  <c r="E467" i="35"/>
  <c r="F467" i="35"/>
  <c r="H467" i="35"/>
  <c r="I467" i="35"/>
  <c r="K467" i="35"/>
  <c r="L467" i="35"/>
  <c r="N467" i="35"/>
  <c r="O467" i="35"/>
  <c r="B468" i="35"/>
  <c r="C468" i="35"/>
  <c r="D468" i="35"/>
  <c r="E468" i="35"/>
  <c r="F468" i="35"/>
  <c r="H468" i="35"/>
  <c r="I468" i="35"/>
  <c r="K468" i="35"/>
  <c r="L468" i="35"/>
  <c r="N468" i="35"/>
  <c r="O468" i="35"/>
  <c r="B469" i="35"/>
  <c r="C469" i="35"/>
  <c r="D469" i="35"/>
  <c r="E469" i="35"/>
  <c r="F469" i="35"/>
  <c r="H469" i="35"/>
  <c r="I469" i="35"/>
  <c r="K469" i="35"/>
  <c r="L469" i="35"/>
  <c r="N469" i="35"/>
  <c r="O469" i="35"/>
  <c r="B470" i="35"/>
  <c r="C470" i="35"/>
  <c r="D470" i="35"/>
  <c r="E470" i="35"/>
  <c r="F470" i="35"/>
  <c r="H470" i="35"/>
  <c r="I470" i="35"/>
  <c r="K470" i="35"/>
  <c r="L470" i="35"/>
  <c r="N470" i="35"/>
  <c r="O470" i="35"/>
  <c r="B471" i="35"/>
  <c r="C471" i="35"/>
  <c r="D471" i="35"/>
  <c r="E471" i="35"/>
  <c r="F471" i="35"/>
  <c r="H471" i="35"/>
  <c r="I471" i="35"/>
  <c r="K471" i="35"/>
  <c r="L471" i="35"/>
  <c r="N471" i="35"/>
  <c r="O471" i="35"/>
  <c r="B472" i="35"/>
  <c r="C472" i="35"/>
  <c r="D472" i="35"/>
  <c r="E472" i="35"/>
  <c r="F472" i="35"/>
  <c r="H472" i="35"/>
  <c r="I472" i="35"/>
  <c r="K472" i="35"/>
  <c r="L472" i="35"/>
  <c r="N472" i="35"/>
  <c r="O472" i="35"/>
  <c r="B473" i="35"/>
  <c r="C473" i="35"/>
  <c r="D473" i="35"/>
  <c r="E473" i="35"/>
  <c r="F473" i="35"/>
  <c r="H473" i="35"/>
  <c r="I473" i="35"/>
  <c r="K473" i="35"/>
  <c r="L473" i="35"/>
  <c r="N473" i="35"/>
  <c r="O473" i="35"/>
  <c r="B474" i="35"/>
  <c r="C474" i="35"/>
  <c r="D474" i="35"/>
  <c r="E474" i="35"/>
  <c r="F474" i="35"/>
  <c r="H474" i="35"/>
  <c r="I474" i="35"/>
  <c r="K474" i="35"/>
  <c r="L474" i="35"/>
  <c r="N474" i="35"/>
  <c r="O474" i="35"/>
  <c r="B475" i="35"/>
  <c r="C475" i="35"/>
  <c r="D475" i="35"/>
  <c r="E475" i="35"/>
  <c r="F475" i="35"/>
  <c r="H475" i="35"/>
  <c r="I475" i="35"/>
  <c r="K475" i="35"/>
  <c r="L475" i="35"/>
  <c r="N475" i="35"/>
  <c r="O475" i="35"/>
  <c r="B476" i="35"/>
  <c r="C476" i="35"/>
  <c r="D476" i="35"/>
  <c r="E476" i="35"/>
  <c r="F476" i="35"/>
  <c r="H476" i="35"/>
  <c r="I476" i="35"/>
  <c r="K476" i="35"/>
  <c r="L476" i="35"/>
  <c r="N476" i="35"/>
  <c r="O476" i="35"/>
  <c r="B477" i="35"/>
  <c r="C477" i="35"/>
  <c r="D477" i="35"/>
  <c r="E477" i="35"/>
  <c r="F477" i="35"/>
  <c r="H477" i="35"/>
  <c r="I477" i="35"/>
  <c r="K477" i="35"/>
  <c r="L477" i="35"/>
  <c r="N477" i="35"/>
  <c r="O477" i="35"/>
  <c r="B478" i="35"/>
  <c r="C478" i="35"/>
  <c r="D478" i="35"/>
  <c r="E478" i="35"/>
  <c r="F478" i="35"/>
  <c r="H478" i="35"/>
  <c r="I478" i="35"/>
  <c r="K478" i="35"/>
  <c r="L478" i="35"/>
  <c r="N478" i="35"/>
  <c r="O478" i="35"/>
  <c r="B479" i="35"/>
  <c r="C479" i="35"/>
  <c r="D479" i="35"/>
  <c r="E479" i="35"/>
  <c r="F479" i="35"/>
  <c r="H479" i="35"/>
  <c r="I479" i="35"/>
  <c r="K479" i="35"/>
  <c r="L479" i="35"/>
  <c r="N479" i="35"/>
  <c r="O479" i="35"/>
  <c r="B480" i="35"/>
  <c r="C480" i="35"/>
  <c r="D480" i="35"/>
  <c r="E480" i="35"/>
  <c r="F480" i="35"/>
  <c r="H480" i="35"/>
  <c r="I480" i="35"/>
  <c r="K480" i="35"/>
  <c r="L480" i="35"/>
  <c r="N480" i="35"/>
  <c r="O480" i="35"/>
  <c r="B481" i="35"/>
  <c r="C481" i="35"/>
  <c r="D481" i="35"/>
  <c r="E481" i="35"/>
  <c r="F481" i="35"/>
  <c r="H481" i="35"/>
  <c r="I481" i="35"/>
  <c r="K481" i="35"/>
  <c r="L481" i="35"/>
  <c r="N481" i="35"/>
  <c r="O481" i="35"/>
  <c r="B482" i="35"/>
  <c r="C482" i="35"/>
  <c r="D482" i="35"/>
  <c r="E482" i="35"/>
  <c r="F482" i="35"/>
  <c r="H482" i="35"/>
  <c r="I482" i="35"/>
  <c r="K482" i="35"/>
  <c r="L482" i="35"/>
  <c r="N482" i="35"/>
  <c r="O482" i="35"/>
  <c r="B483" i="35"/>
  <c r="C483" i="35"/>
  <c r="D483" i="35"/>
  <c r="E483" i="35"/>
  <c r="F483" i="35"/>
  <c r="H483" i="35"/>
  <c r="I483" i="35"/>
  <c r="K483" i="35"/>
  <c r="L483" i="35"/>
  <c r="N483" i="35"/>
  <c r="O483" i="35"/>
  <c r="B484" i="35"/>
  <c r="C484" i="35"/>
  <c r="D484" i="35"/>
  <c r="E484" i="35"/>
  <c r="F484" i="35"/>
  <c r="H484" i="35"/>
  <c r="I484" i="35"/>
  <c r="K484" i="35"/>
  <c r="L484" i="35"/>
  <c r="N484" i="35"/>
  <c r="O484" i="35"/>
  <c r="B485" i="35"/>
  <c r="C485" i="35"/>
  <c r="D485" i="35"/>
  <c r="E485" i="35"/>
  <c r="F485" i="35"/>
  <c r="H485" i="35"/>
  <c r="I485" i="35"/>
  <c r="K485" i="35"/>
  <c r="L485" i="35"/>
  <c r="N485" i="35"/>
  <c r="O485" i="35"/>
  <c r="B486" i="35"/>
  <c r="C486" i="35"/>
  <c r="D486" i="35"/>
  <c r="E486" i="35"/>
  <c r="F486" i="35"/>
  <c r="H486" i="35"/>
  <c r="I486" i="35"/>
  <c r="K486" i="35"/>
  <c r="L486" i="35"/>
  <c r="N486" i="35"/>
  <c r="O486" i="35"/>
  <c r="B487" i="35"/>
  <c r="C487" i="35"/>
  <c r="D487" i="35"/>
  <c r="E487" i="35"/>
  <c r="F487" i="35"/>
  <c r="H487" i="35"/>
  <c r="I487" i="35"/>
  <c r="K487" i="35"/>
  <c r="L487" i="35"/>
  <c r="N487" i="35"/>
  <c r="O487" i="35"/>
  <c r="B488" i="35"/>
  <c r="C488" i="35"/>
  <c r="D488" i="35"/>
  <c r="E488" i="35"/>
  <c r="F488" i="35"/>
  <c r="H488" i="35"/>
  <c r="I488" i="35"/>
  <c r="K488" i="35"/>
  <c r="L488" i="35"/>
  <c r="N488" i="35"/>
  <c r="O488" i="35"/>
  <c r="B489" i="35"/>
  <c r="C489" i="35"/>
  <c r="D489" i="35"/>
  <c r="E489" i="35"/>
  <c r="F489" i="35"/>
  <c r="H489" i="35"/>
  <c r="I489" i="35"/>
  <c r="K489" i="35"/>
  <c r="L489" i="35"/>
  <c r="N489" i="35"/>
  <c r="O489" i="35"/>
  <c r="B490" i="35"/>
  <c r="C490" i="35"/>
  <c r="D490" i="35"/>
  <c r="E490" i="35"/>
  <c r="F490" i="35"/>
  <c r="H490" i="35"/>
  <c r="I490" i="35"/>
  <c r="K490" i="35"/>
  <c r="L490" i="35"/>
  <c r="N490" i="35"/>
  <c r="O490" i="35"/>
  <c r="B491" i="35"/>
  <c r="C491" i="35"/>
  <c r="D491" i="35"/>
  <c r="E491" i="35"/>
  <c r="F491" i="35"/>
  <c r="H491" i="35"/>
  <c r="I491" i="35"/>
  <c r="K491" i="35"/>
  <c r="L491" i="35"/>
  <c r="N491" i="35"/>
  <c r="O491" i="35"/>
  <c r="B492" i="35"/>
  <c r="C492" i="35"/>
  <c r="D492" i="35"/>
  <c r="E492" i="35"/>
  <c r="F492" i="35"/>
  <c r="H492" i="35"/>
  <c r="I492" i="35"/>
  <c r="K492" i="35"/>
  <c r="L492" i="35"/>
  <c r="N492" i="35"/>
  <c r="O492" i="35"/>
  <c r="B493" i="35"/>
  <c r="C493" i="35"/>
  <c r="D493" i="35"/>
  <c r="E493" i="35"/>
  <c r="F493" i="35"/>
  <c r="H493" i="35"/>
  <c r="I493" i="35"/>
  <c r="K493" i="35"/>
  <c r="L493" i="35"/>
  <c r="N493" i="35"/>
  <c r="O493" i="35"/>
  <c r="B494" i="35"/>
  <c r="C494" i="35"/>
  <c r="D494" i="35"/>
  <c r="E494" i="35"/>
  <c r="F494" i="35"/>
  <c r="H494" i="35"/>
  <c r="I494" i="35"/>
  <c r="K494" i="35"/>
  <c r="L494" i="35"/>
  <c r="N494" i="35"/>
  <c r="O494" i="35"/>
  <c r="B495" i="35"/>
  <c r="C495" i="35"/>
  <c r="D495" i="35"/>
  <c r="E495" i="35"/>
  <c r="F495" i="35"/>
  <c r="H495" i="35"/>
  <c r="I495" i="35"/>
  <c r="K495" i="35"/>
  <c r="L495" i="35"/>
  <c r="N495" i="35"/>
  <c r="O495" i="35"/>
  <c r="B496" i="35"/>
  <c r="C496" i="35"/>
  <c r="D496" i="35"/>
  <c r="E496" i="35"/>
  <c r="F496" i="35"/>
  <c r="H496" i="35"/>
  <c r="I496" i="35"/>
  <c r="K496" i="35"/>
  <c r="L496" i="35"/>
  <c r="N496" i="35"/>
  <c r="O496" i="35"/>
  <c r="B497" i="35"/>
  <c r="C497" i="35"/>
  <c r="D497" i="35"/>
  <c r="E497" i="35"/>
  <c r="F497" i="35"/>
  <c r="H497" i="35"/>
  <c r="I497" i="35"/>
  <c r="K497" i="35"/>
  <c r="L497" i="35"/>
  <c r="N497" i="35"/>
  <c r="O497" i="35"/>
  <c r="B498" i="35"/>
  <c r="C498" i="35"/>
  <c r="D498" i="35"/>
  <c r="E498" i="35"/>
  <c r="F498" i="35"/>
  <c r="H498" i="35"/>
  <c r="I498" i="35"/>
  <c r="K498" i="35"/>
  <c r="L498" i="35"/>
  <c r="N498" i="35"/>
  <c r="O498" i="35"/>
  <c r="B499" i="35"/>
  <c r="C499" i="35"/>
  <c r="D499" i="35"/>
  <c r="E499" i="35"/>
  <c r="F499" i="35"/>
  <c r="H499" i="35"/>
  <c r="I499" i="35"/>
  <c r="K499" i="35"/>
  <c r="L499" i="35"/>
  <c r="N499" i="35"/>
  <c r="O499" i="35"/>
  <c r="B500" i="35"/>
  <c r="C500" i="35"/>
  <c r="D500" i="35"/>
  <c r="E500" i="35"/>
  <c r="F500" i="35"/>
  <c r="H500" i="35"/>
  <c r="I500" i="35"/>
  <c r="K500" i="35"/>
  <c r="L500" i="35"/>
  <c r="N500" i="35"/>
  <c r="O500" i="35"/>
  <c r="B501" i="35"/>
  <c r="C501" i="35"/>
  <c r="D501" i="35"/>
  <c r="E501" i="35"/>
  <c r="F501" i="35"/>
  <c r="H501" i="35"/>
  <c r="I501" i="35"/>
  <c r="K501" i="35"/>
  <c r="L501" i="35"/>
  <c r="N501" i="35"/>
  <c r="O501" i="35"/>
  <c r="B502" i="35"/>
  <c r="C502" i="35"/>
  <c r="D502" i="35"/>
  <c r="E502" i="35"/>
  <c r="F502" i="35"/>
  <c r="H502" i="35"/>
  <c r="I502" i="35"/>
  <c r="K502" i="35"/>
  <c r="L502" i="35"/>
  <c r="N502" i="35"/>
  <c r="O502" i="35"/>
  <c r="B503" i="35"/>
  <c r="C503" i="35"/>
  <c r="D503" i="35"/>
  <c r="E503" i="35"/>
  <c r="F503" i="35"/>
  <c r="H503" i="35"/>
  <c r="I503" i="35"/>
  <c r="K503" i="35"/>
  <c r="L503" i="35"/>
  <c r="N503" i="35"/>
  <c r="O503" i="35"/>
  <c r="B504" i="35"/>
  <c r="C504" i="35"/>
  <c r="D504" i="35"/>
  <c r="E504" i="35"/>
  <c r="F504" i="35"/>
  <c r="H504" i="35"/>
  <c r="I504" i="35"/>
  <c r="K504" i="35"/>
  <c r="L504" i="35"/>
  <c r="N504" i="35"/>
  <c r="O504" i="35"/>
  <c r="B505" i="35"/>
  <c r="C505" i="35"/>
  <c r="D505" i="35"/>
  <c r="E505" i="35"/>
  <c r="F505" i="35"/>
  <c r="H505" i="35"/>
  <c r="I505" i="35"/>
  <c r="K505" i="35"/>
  <c r="L505" i="35"/>
  <c r="N505" i="35"/>
  <c r="O505" i="35"/>
  <c r="B506" i="35"/>
  <c r="C506" i="35"/>
  <c r="D506" i="35"/>
  <c r="E506" i="35"/>
  <c r="F506" i="35"/>
  <c r="H506" i="35"/>
  <c r="I506" i="35"/>
  <c r="K506" i="35"/>
  <c r="L506" i="35"/>
  <c r="N506" i="35"/>
  <c r="O506" i="35"/>
  <c r="B507" i="35"/>
  <c r="C507" i="35"/>
  <c r="D507" i="35"/>
  <c r="E507" i="35"/>
  <c r="F507" i="35"/>
  <c r="H507" i="35"/>
  <c r="I507" i="35"/>
  <c r="K507" i="35"/>
  <c r="L507" i="35"/>
  <c r="N507" i="35"/>
  <c r="O507" i="35"/>
  <c r="B508" i="35"/>
  <c r="C508" i="35"/>
  <c r="D508" i="35"/>
  <c r="E508" i="35"/>
  <c r="F508" i="35"/>
  <c r="H508" i="35"/>
  <c r="I508" i="35"/>
  <c r="K508" i="35"/>
  <c r="L508" i="35"/>
  <c r="N508" i="35"/>
  <c r="O508" i="35"/>
  <c r="B509" i="35"/>
  <c r="C509" i="35"/>
  <c r="D509" i="35"/>
  <c r="E509" i="35"/>
  <c r="F509" i="35"/>
  <c r="H509" i="35"/>
  <c r="I509" i="35"/>
  <c r="K509" i="35"/>
  <c r="L509" i="35"/>
  <c r="N509" i="35"/>
  <c r="O509" i="35"/>
  <c r="B510" i="35"/>
  <c r="C510" i="35"/>
  <c r="D510" i="35"/>
  <c r="E510" i="35"/>
  <c r="F510" i="35"/>
  <c r="H510" i="35"/>
  <c r="I510" i="35"/>
  <c r="K510" i="35"/>
  <c r="L510" i="35"/>
  <c r="N510" i="35"/>
  <c r="O510" i="35"/>
  <c r="B511" i="35"/>
  <c r="C511" i="35"/>
  <c r="D511" i="35"/>
  <c r="E511" i="35"/>
  <c r="F511" i="35"/>
  <c r="H511" i="35"/>
  <c r="I511" i="35"/>
  <c r="K511" i="35"/>
  <c r="L511" i="35"/>
  <c r="N511" i="35"/>
  <c r="O511" i="35"/>
  <c r="B512" i="35"/>
  <c r="C512" i="35"/>
  <c r="D512" i="35"/>
  <c r="E512" i="35"/>
  <c r="F512" i="35"/>
  <c r="H512" i="35"/>
  <c r="I512" i="35"/>
  <c r="K512" i="35"/>
  <c r="L512" i="35"/>
  <c r="N512" i="35"/>
  <c r="O512" i="35"/>
  <c r="B513" i="35"/>
  <c r="C513" i="35"/>
  <c r="D513" i="35"/>
  <c r="E513" i="35"/>
  <c r="F513" i="35"/>
  <c r="H513" i="35"/>
  <c r="I513" i="35"/>
  <c r="K513" i="35"/>
  <c r="L513" i="35"/>
  <c r="N513" i="35"/>
  <c r="O513" i="35"/>
  <c r="B514" i="35"/>
  <c r="C514" i="35"/>
  <c r="D514" i="35"/>
  <c r="E514" i="35"/>
  <c r="F514" i="35"/>
  <c r="H514" i="35"/>
  <c r="I514" i="35"/>
  <c r="K514" i="35"/>
  <c r="L514" i="35"/>
  <c r="N514" i="35"/>
  <c r="O514" i="35"/>
  <c r="B515" i="35"/>
  <c r="C515" i="35"/>
  <c r="D515" i="35"/>
  <c r="E515" i="35"/>
  <c r="F515" i="35"/>
  <c r="H515" i="35"/>
  <c r="I515" i="35"/>
  <c r="K515" i="35"/>
  <c r="L515" i="35"/>
  <c r="N515" i="35"/>
  <c r="O515" i="35"/>
  <c r="B516" i="35"/>
  <c r="C516" i="35"/>
  <c r="D516" i="35"/>
  <c r="E516" i="35"/>
  <c r="F516" i="35"/>
  <c r="H516" i="35"/>
  <c r="I516" i="35"/>
  <c r="K516" i="35"/>
  <c r="L516" i="35"/>
  <c r="N516" i="35"/>
  <c r="O516" i="35"/>
  <c r="B517" i="35"/>
  <c r="C517" i="35"/>
  <c r="D517" i="35"/>
  <c r="E517" i="35"/>
  <c r="F517" i="35"/>
  <c r="H517" i="35"/>
  <c r="I517" i="35"/>
  <c r="K517" i="35"/>
  <c r="L517" i="35"/>
  <c r="N517" i="35"/>
  <c r="O517" i="35"/>
  <c r="B518" i="35"/>
  <c r="C518" i="35"/>
  <c r="D518" i="35"/>
  <c r="E518" i="35"/>
  <c r="F518" i="35"/>
  <c r="H518" i="35"/>
  <c r="I518" i="35"/>
  <c r="K518" i="35"/>
  <c r="L518" i="35"/>
  <c r="N518" i="35"/>
  <c r="O518" i="35"/>
  <c r="B519" i="35"/>
  <c r="C519" i="35"/>
  <c r="D519" i="35"/>
  <c r="E519" i="35"/>
  <c r="F519" i="35"/>
  <c r="H519" i="35"/>
  <c r="I519" i="35"/>
  <c r="K519" i="35"/>
  <c r="L519" i="35"/>
  <c r="N519" i="35"/>
  <c r="O519" i="35"/>
  <c r="B520" i="35"/>
  <c r="C520" i="35"/>
  <c r="D520" i="35"/>
  <c r="E520" i="35"/>
  <c r="F520" i="35"/>
  <c r="H520" i="35"/>
  <c r="I520" i="35"/>
  <c r="K520" i="35"/>
  <c r="L520" i="35"/>
  <c r="N520" i="35"/>
  <c r="O520" i="35"/>
  <c r="B521" i="35"/>
  <c r="C521" i="35"/>
  <c r="D521" i="35"/>
  <c r="E521" i="35"/>
  <c r="F521" i="35"/>
  <c r="H521" i="35"/>
  <c r="I521" i="35"/>
  <c r="K521" i="35"/>
  <c r="L521" i="35"/>
  <c r="N521" i="35"/>
  <c r="O521" i="35"/>
  <c r="B522" i="35"/>
  <c r="C522" i="35"/>
  <c r="D522" i="35"/>
  <c r="E522" i="35"/>
  <c r="F522" i="35"/>
  <c r="H522" i="35"/>
  <c r="I522" i="35"/>
  <c r="K522" i="35"/>
  <c r="L522" i="35"/>
  <c r="N522" i="35"/>
  <c r="O522" i="35"/>
  <c r="B523" i="35"/>
  <c r="C523" i="35"/>
  <c r="D523" i="35"/>
  <c r="E523" i="35"/>
  <c r="F523" i="35"/>
  <c r="H523" i="35"/>
  <c r="I523" i="35"/>
  <c r="K523" i="35"/>
  <c r="L523" i="35"/>
  <c r="N523" i="35"/>
  <c r="O523" i="35"/>
  <c r="B524" i="35"/>
  <c r="C524" i="35"/>
  <c r="D524" i="35"/>
  <c r="E524" i="35"/>
  <c r="F524" i="35"/>
  <c r="H524" i="35"/>
  <c r="I524" i="35"/>
  <c r="K524" i="35"/>
  <c r="L524" i="35"/>
  <c r="N524" i="35"/>
  <c r="O524" i="35"/>
  <c r="B525" i="35"/>
  <c r="C525" i="35"/>
  <c r="D525" i="35"/>
  <c r="E525" i="35"/>
  <c r="F525" i="35"/>
  <c r="H525" i="35"/>
  <c r="I525" i="35"/>
  <c r="K525" i="35"/>
  <c r="L525" i="35"/>
  <c r="N525" i="35"/>
  <c r="O525" i="35"/>
  <c r="B526" i="35"/>
  <c r="C526" i="35"/>
  <c r="D526" i="35"/>
  <c r="E526" i="35"/>
  <c r="F526" i="35"/>
  <c r="H526" i="35"/>
  <c r="I526" i="35"/>
  <c r="K526" i="35"/>
  <c r="L526" i="35"/>
  <c r="N526" i="35"/>
  <c r="O526" i="35"/>
  <c r="B527" i="35"/>
  <c r="C527" i="35"/>
  <c r="D527" i="35"/>
  <c r="E527" i="35"/>
  <c r="F527" i="35"/>
  <c r="H527" i="35"/>
  <c r="I527" i="35"/>
  <c r="K527" i="35"/>
  <c r="L527" i="35"/>
  <c r="N527" i="35"/>
  <c r="O527" i="35"/>
  <c r="B528" i="35"/>
  <c r="C528" i="35"/>
  <c r="D528" i="35"/>
  <c r="E528" i="35"/>
  <c r="F528" i="35"/>
  <c r="H528" i="35"/>
  <c r="I528" i="35"/>
  <c r="K528" i="35"/>
  <c r="L528" i="35"/>
  <c r="N528" i="35"/>
  <c r="O528" i="35"/>
  <c r="B529" i="35"/>
  <c r="C529" i="35"/>
  <c r="D529" i="35"/>
  <c r="E529" i="35"/>
  <c r="F529" i="35"/>
  <c r="H529" i="35"/>
  <c r="I529" i="35"/>
  <c r="K529" i="35"/>
  <c r="L529" i="35"/>
  <c r="N529" i="35"/>
  <c r="O529" i="35"/>
  <c r="B530" i="35"/>
  <c r="C530" i="35"/>
  <c r="D530" i="35"/>
  <c r="E530" i="35"/>
  <c r="F530" i="35"/>
  <c r="H530" i="35"/>
  <c r="I530" i="35"/>
  <c r="K530" i="35"/>
  <c r="L530" i="35"/>
  <c r="N530" i="35"/>
  <c r="O530" i="35"/>
  <c r="B531" i="35"/>
  <c r="C531" i="35"/>
  <c r="D531" i="35"/>
  <c r="E531" i="35"/>
  <c r="F531" i="35"/>
  <c r="H531" i="35"/>
  <c r="I531" i="35"/>
  <c r="K531" i="35"/>
  <c r="L531" i="35"/>
  <c r="N531" i="35"/>
  <c r="O531" i="35"/>
  <c r="B532" i="35"/>
  <c r="C532" i="35"/>
  <c r="D532" i="35"/>
  <c r="E532" i="35"/>
  <c r="F532" i="35"/>
  <c r="H532" i="35"/>
  <c r="I532" i="35"/>
  <c r="K532" i="35"/>
  <c r="L532" i="35"/>
  <c r="N532" i="35"/>
  <c r="O532" i="35"/>
  <c r="B533" i="35"/>
  <c r="C533" i="35"/>
  <c r="D533" i="35"/>
  <c r="E533" i="35"/>
  <c r="F533" i="35"/>
  <c r="H533" i="35"/>
  <c r="I533" i="35"/>
  <c r="K533" i="35"/>
  <c r="L533" i="35"/>
  <c r="N533" i="35"/>
  <c r="O533" i="35"/>
  <c r="B534" i="35"/>
  <c r="C534" i="35"/>
  <c r="D534" i="35"/>
  <c r="E534" i="35"/>
  <c r="F534" i="35"/>
  <c r="H534" i="35"/>
  <c r="I534" i="35"/>
  <c r="K534" i="35"/>
  <c r="L534" i="35"/>
  <c r="N534" i="35"/>
  <c r="O534" i="35"/>
  <c r="B535" i="35"/>
  <c r="C535" i="35"/>
  <c r="D535" i="35"/>
  <c r="E535" i="35"/>
  <c r="F535" i="35"/>
  <c r="H535" i="35"/>
  <c r="I535" i="35"/>
  <c r="K535" i="35"/>
  <c r="L535" i="35"/>
  <c r="N535" i="35"/>
  <c r="O535" i="35"/>
  <c r="B536" i="35"/>
  <c r="C536" i="35"/>
  <c r="D536" i="35"/>
  <c r="E536" i="35"/>
  <c r="F536" i="35"/>
  <c r="H536" i="35"/>
  <c r="I536" i="35"/>
  <c r="K536" i="35"/>
  <c r="L536" i="35"/>
  <c r="N536" i="35"/>
  <c r="O536" i="35"/>
  <c r="B537" i="35"/>
  <c r="C537" i="35"/>
  <c r="D537" i="35"/>
  <c r="E537" i="35"/>
  <c r="F537" i="35"/>
  <c r="H537" i="35"/>
  <c r="I537" i="35"/>
  <c r="K537" i="35"/>
  <c r="L537" i="35"/>
  <c r="N537" i="35"/>
  <c r="O537" i="35"/>
  <c r="B538" i="35"/>
  <c r="C538" i="35"/>
  <c r="D538" i="35"/>
  <c r="E538" i="35"/>
  <c r="F538" i="35"/>
  <c r="H538" i="35"/>
  <c r="I538" i="35"/>
  <c r="K538" i="35"/>
  <c r="L538" i="35"/>
  <c r="N538" i="35"/>
  <c r="O538" i="35"/>
  <c r="B539" i="35"/>
  <c r="C539" i="35"/>
  <c r="D539" i="35"/>
  <c r="E539" i="35"/>
  <c r="F539" i="35"/>
  <c r="H539" i="35"/>
  <c r="I539" i="35"/>
  <c r="K539" i="35"/>
  <c r="L539" i="35"/>
  <c r="N539" i="35"/>
  <c r="O539" i="35"/>
  <c r="B540" i="35"/>
  <c r="C540" i="35"/>
  <c r="D540" i="35"/>
  <c r="E540" i="35"/>
  <c r="F540" i="35"/>
  <c r="H540" i="35"/>
  <c r="I540" i="35"/>
  <c r="K540" i="35"/>
  <c r="L540" i="35"/>
  <c r="N540" i="35"/>
  <c r="O540" i="35"/>
  <c r="B541" i="35"/>
  <c r="C541" i="35"/>
  <c r="D541" i="35"/>
  <c r="E541" i="35"/>
  <c r="F541" i="35"/>
  <c r="H541" i="35"/>
  <c r="I541" i="35"/>
  <c r="K541" i="35"/>
  <c r="L541" i="35"/>
  <c r="N541" i="35"/>
  <c r="O541" i="35"/>
  <c r="B542" i="35"/>
  <c r="C542" i="35"/>
  <c r="D542" i="35"/>
  <c r="E542" i="35"/>
  <c r="F542" i="35"/>
  <c r="H542" i="35"/>
  <c r="I542" i="35"/>
  <c r="K542" i="35"/>
  <c r="L542" i="35"/>
  <c r="N542" i="35"/>
  <c r="O542" i="35"/>
  <c r="B543" i="35"/>
  <c r="C543" i="35"/>
  <c r="D543" i="35"/>
  <c r="E543" i="35"/>
  <c r="F543" i="35"/>
  <c r="H543" i="35"/>
  <c r="I543" i="35"/>
  <c r="K543" i="35"/>
  <c r="L543" i="35"/>
  <c r="N543" i="35"/>
  <c r="O543" i="35"/>
  <c r="B544" i="35"/>
  <c r="C544" i="35"/>
  <c r="D544" i="35"/>
  <c r="E544" i="35"/>
  <c r="F544" i="35"/>
  <c r="H544" i="35"/>
  <c r="I544" i="35"/>
  <c r="K544" i="35"/>
  <c r="L544" i="35"/>
  <c r="N544" i="35"/>
  <c r="O544" i="35"/>
  <c r="B545" i="35"/>
  <c r="C545" i="35"/>
  <c r="D545" i="35"/>
  <c r="E545" i="35"/>
  <c r="F545" i="35"/>
  <c r="H545" i="35"/>
  <c r="I545" i="35"/>
  <c r="K545" i="35"/>
  <c r="L545" i="35"/>
  <c r="N545" i="35"/>
  <c r="O545" i="35"/>
  <c r="B546" i="35"/>
  <c r="C546" i="35"/>
  <c r="D546" i="35"/>
  <c r="E546" i="35"/>
  <c r="F546" i="35"/>
  <c r="H546" i="35"/>
  <c r="I546" i="35"/>
  <c r="K546" i="35"/>
  <c r="L546" i="35"/>
  <c r="N546" i="35"/>
  <c r="O546" i="35"/>
  <c r="B547" i="35"/>
  <c r="C547" i="35"/>
  <c r="D547" i="35"/>
  <c r="E547" i="35"/>
  <c r="F547" i="35"/>
  <c r="H547" i="35"/>
  <c r="I547" i="35"/>
  <c r="K547" i="35"/>
  <c r="L547" i="35"/>
  <c r="N547" i="35"/>
  <c r="O547" i="35"/>
  <c r="B548" i="35"/>
  <c r="C548" i="35"/>
  <c r="D548" i="35"/>
  <c r="E548" i="35"/>
  <c r="F548" i="35"/>
  <c r="H548" i="35"/>
  <c r="I548" i="35"/>
  <c r="K548" i="35"/>
  <c r="L548" i="35"/>
  <c r="N548" i="35"/>
  <c r="O548" i="35"/>
  <c r="B549" i="35"/>
  <c r="C549" i="35"/>
  <c r="D549" i="35"/>
  <c r="E549" i="35"/>
  <c r="F549" i="35"/>
  <c r="H549" i="35"/>
  <c r="I549" i="35"/>
  <c r="K549" i="35"/>
  <c r="L549" i="35"/>
  <c r="N549" i="35"/>
  <c r="O549" i="35"/>
  <c r="B550" i="35"/>
  <c r="C550" i="35"/>
  <c r="D550" i="35"/>
  <c r="E550" i="35"/>
  <c r="F550" i="35"/>
  <c r="H550" i="35"/>
  <c r="I550" i="35"/>
  <c r="K550" i="35"/>
  <c r="L550" i="35"/>
  <c r="N550" i="35"/>
  <c r="O550" i="35"/>
  <c r="B551" i="35"/>
  <c r="C551" i="35"/>
  <c r="D551" i="35"/>
  <c r="E551" i="35"/>
  <c r="F551" i="35"/>
  <c r="H551" i="35"/>
  <c r="I551" i="35"/>
  <c r="K551" i="35"/>
  <c r="L551" i="35"/>
  <c r="N551" i="35"/>
  <c r="O551" i="35"/>
  <c r="B552" i="35"/>
  <c r="C552" i="35"/>
  <c r="D552" i="35"/>
  <c r="E552" i="35"/>
  <c r="F552" i="35"/>
  <c r="H552" i="35"/>
  <c r="I552" i="35"/>
  <c r="K552" i="35"/>
  <c r="L552" i="35"/>
  <c r="N552" i="35"/>
  <c r="O552" i="35"/>
  <c r="B553" i="35"/>
  <c r="C553" i="35"/>
  <c r="D553" i="35"/>
  <c r="E553" i="35"/>
  <c r="F553" i="35"/>
  <c r="H553" i="35"/>
  <c r="I553" i="35"/>
  <c r="K553" i="35"/>
  <c r="L553" i="35"/>
  <c r="N553" i="35"/>
  <c r="O553" i="35"/>
  <c r="B554" i="35"/>
  <c r="C554" i="35"/>
  <c r="D554" i="35"/>
  <c r="E554" i="35"/>
  <c r="F554" i="35"/>
  <c r="H554" i="35"/>
  <c r="I554" i="35"/>
  <c r="K554" i="35"/>
  <c r="L554" i="35"/>
  <c r="N554" i="35"/>
  <c r="O554" i="35"/>
  <c r="B555" i="35"/>
  <c r="C555" i="35"/>
  <c r="D555" i="35"/>
  <c r="E555" i="35"/>
  <c r="F555" i="35"/>
  <c r="H555" i="35"/>
  <c r="I555" i="35"/>
  <c r="K555" i="35"/>
  <c r="L555" i="35"/>
  <c r="N555" i="35"/>
  <c r="O555" i="35"/>
  <c r="B556" i="35"/>
  <c r="C556" i="35"/>
  <c r="D556" i="35"/>
  <c r="E556" i="35"/>
  <c r="F556" i="35"/>
  <c r="H556" i="35"/>
  <c r="I556" i="35"/>
  <c r="K556" i="35"/>
  <c r="L556" i="35"/>
  <c r="N556" i="35"/>
  <c r="O556" i="35"/>
  <c r="B557" i="35"/>
  <c r="C557" i="35"/>
  <c r="D557" i="35"/>
  <c r="E557" i="35"/>
  <c r="F557" i="35"/>
  <c r="H557" i="35"/>
  <c r="I557" i="35"/>
  <c r="K557" i="35"/>
  <c r="L557" i="35"/>
  <c r="N557" i="35"/>
  <c r="O557" i="35"/>
  <c r="B558" i="35"/>
  <c r="C558" i="35"/>
  <c r="D558" i="35"/>
  <c r="E558" i="35"/>
  <c r="F558" i="35"/>
  <c r="H558" i="35"/>
  <c r="I558" i="35"/>
  <c r="K558" i="35"/>
  <c r="L558" i="35"/>
  <c r="N558" i="35"/>
  <c r="O558" i="35"/>
  <c r="B559" i="35"/>
  <c r="C559" i="35"/>
  <c r="D559" i="35"/>
  <c r="E559" i="35"/>
  <c r="F559" i="35"/>
  <c r="H559" i="35"/>
  <c r="I559" i="35"/>
  <c r="K559" i="35"/>
  <c r="L559" i="35"/>
  <c r="N559" i="35"/>
  <c r="O559" i="35"/>
  <c r="B560" i="35"/>
  <c r="C560" i="35"/>
  <c r="D560" i="35"/>
  <c r="E560" i="35"/>
  <c r="F560" i="35"/>
  <c r="H560" i="35"/>
  <c r="I560" i="35"/>
  <c r="K560" i="35"/>
  <c r="L560" i="35"/>
  <c r="N560" i="35"/>
  <c r="O560" i="35"/>
  <c r="B561" i="35"/>
  <c r="C561" i="35"/>
  <c r="D561" i="35"/>
  <c r="E561" i="35"/>
  <c r="F561" i="35"/>
  <c r="H561" i="35"/>
  <c r="I561" i="35"/>
  <c r="K561" i="35"/>
  <c r="L561" i="35"/>
  <c r="N561" i="35"/>
  <c r="O561" i="35"/>
  <c r="B562" i="35"/>
  <c r="C562" i="35"/>
  <c r="D562" i="35"/>
  <c r="E562" i="35"/>
  <c r="F562" i="35"/>
  <c r="H562" i="35"/>
  <c r="I562" i="35"/>
  <c r="K562" i="35"/>
  <c r="L562" i="35"/>
  <c r="N562" i="35"/>
  <c r="O562" i="35"/>
  <c r="B563" i="35"/>
  <c r="C563" i="35"/>
  <c r="D563" i="35"/>
  <c r="E563" i="35"/>
  <c r="F563" i="35"/>
  <c r="H563" i="35"/>
  <c r="I563" i="35"/>
  <c r="K563" i="35"/>
  <c r="L563" i="35"/>
  <c r="N563" i="35"/>
  <c r="O563" i="35"/>
  <c r="B564" i="35"/>
  <c r="C564" i="35"/>
  <c r="D564" i="35"/>
  <c r="E564" i="35"/>
  <c r="F564" i="35"/>
  <c r="H564" i="35"/>
  <c r="I564" i="35"/>
  <c r="K564" i="35"/>
  <c r="L564" i="35"/>
  <c r="N564" i="35"/>
  <c r="O564" i="35"/>
  <c r="B565" i="35"/>
  <c r="C565" i="35"/>
  <c r="D565" i="35"/>
  <c r="E565" i="35"/>
  <c r="F565" i="35"/>
  <c r="H565" i="35"/>
  <c r="I565" i="35"/>
  <c r="K565" i="35"/>
  <c r="L565" i="35"/>
  <c r="N565" i="35"/>
  <c r="O565" i="35"/>
  <c r="B566" i="35"/>
  <c r="C566" i="35"/>
  <c r="D566" i="35"/>
  <c r="E566" i="35"/>
  <c r="F566" i="35"/>
  <c r="H566" i="35"/>
  <c r="I566" i="35"/>
  <c r="K566" i="35"/>
  <c r="L566" i="35"/>
  <c r="N566" i="35"/>
  <c r="O566" i="35"/>
  <c r="B567" i="35"/>
  <c r="C567" i="35"/>
  <c r="D567" i="35"/>
  <c r="E567" i="35"/>
  <c r="F567" i="35"/>
  <c r="H567" i="35"/>
  <c r="I567" i="35"/>
  <c r="K567" i="35"/>
  <c r="L567" i="35"/>
  <c r="N567" i="35"/>
  <c r="O567" i="35"/>
  <c r="B568" i="35"/>
  <c r="C568" i="35"/>
  <c r="D568" i="35"/>
  <c r="E568" i="35"/>
  <c r="F568" i="35"/>
  <c r="H568" i="35"/>
  <c r="I568" i="35"/>
  <c r="K568" i="35"/>
  <c r="L568" i="35"/>
  <c r="N568" i="35"/>
  <c r="O568" i="35"/>
  <c r="B569" i="35"/>
  <c r="C569" i="35"/>
  <c r="D569" i="35"/>
  <c r="E569" i="35"/>
  <c r="F569" i="35"/>
  <c r="H569" i="35"/>
  <c r="I569" i="35"/>
  <c r="K569" i="35"/>
  <c r="L569" i="35"/>
  <c r="N569" i="35"/>
  <c r="O569" i="35"/>
  <c r="B570" i="35"/>
  <c r="C570" i="35"/>
  <c r="D570" i="35"/>
  <c r="E570" i="35"/>
  <c r="F570" i="35"/>
  <c r="H570" i="35"/>
  <c r="I570" i="35"/>
  <c r="K570" i="35"/>
  <c r="L570" i="35"/>
  <c r="N570" i="35"/>
  <c r="O570" i="35"/>
  <c r="B571" i="35"/>
  <c r="C571" i="35"/>
  <c r="D571" i="35"/>
  <c r="E571" i="35"/>
  <c r="F571" i="35"/>
  <c r="H571" i="35"/>
  <c r="I571" i="35"/>
  <c r="K571" i="35"/>
  <c r="L571" i="35"/>
  <c r="N571" i="35"/>
  <c r="O571" i="35"/>
  <c r="B572" i="35"/>
  <c r="C572" i="35"/>
  <c r="D572" i="35"/>
  <c r="E572" i="35"/>
  <c r="F572" i="35"/>
  <c r="H572" i="35"/>
  <c r="I572" i="35"/>
  <c r="K572" i="35"/>
  <c r="L572" i="35"/>
  <c r="N572" i="35"/>
  <c r="O572" i="35"/>
  <c r="B573" i="35"/>
  <c r="C573" i="35"/>
  <c r="D573" i="35"/>
  <c r="E573" i="35"/>
  <c r="F573" i="35"/>
  <c r="H573" i="35"/>
  <c r="I573" i="35"/>
  <c r="K573" i="35"/>
  <c r="L573" i="35"/>
  <c r="N573" i="35"/>
  <c r="O573" i="35"/>
  <c r="B574" i="35"/>
  <c r="C574" i="35"/>
  <c r="D574" i="35"/>
  <c r="E574" i="35"/>
  <c r="F574" i="35"/>
  <c r="H574" i="35"/>
  <c r="I574" i="35"/>
  <c r="K574" i="35"/>
  <c r="L574" i="35"/>
  <c r="N574" i="35"/>
  <c r="O574" i="35"/>
  <c r="B575" i="35"/>
  <c r="C575" i="35"/>
  <c r="D575" i="35"/>
  <c r="E575" i="35"/>
  <c r="F575" i="35"/>
  <c r="H575" i="35"/>
  <c r="I575" i="35"/>
  <c r="K575" i="35"/>
  <c r="L575" i="35"/>
  <c r="N575" i="35"/>
  <c r="O575" i="35"/>
  <c r="B576" i="35"/>
  <c r="C576" i="35"/>
  <c r="D576" i="35"/>
  <c r="E576" i="35"/>
  <c r="F576" i="35"/>
  <c r="H576" i="35"/>
  <c r="I576" i="35"/>
  <c r="K576" i="35"/>
  <c r="L576" i="35"/>
  <c r="N576" i="35"/>
  <c r="O576" i="35"/>
  <c r="B577" i="35"/>
  <c r="C577" i="35"/>
  <c r="D577" i="35"/>
  <c r="E577" i="35"/>
  <c r="F577" i="35"/>
  <c r="H577" i="35"/>
  <c r="I577" i="35"/>
  <c r="K577" i="35"/>
  <c r="L577" i="35"/>
  <c r="N577" i="35"/>
  <c r="O577" i="35"/>
  <c r="B578" i="35"/>
  <c r="C578" i="35"/>
  <c r="D578" i="35"/>
  <c r="E578" i="35"/>
  <c r="F578" i="35"/>
  <c r="H578" i="35"/>
  <c r="I578" i="35"/>
  <c r="K578" i="35"/>
  <c r="L578" i="35"/>
  <c r="N578" i="35"/>
  <c r="O578" i="35"/>
  <c r="B579" i="35"/>
  <c r="C579" i="35"/>
  <c r="D579" i="35"/>
  <c r="E579" i="35"/>
  <c r="F579" i="35"/>
  <c r="H579" i="35"/>
  <c r="I579" i="35"/>
  <c r="K579" i="35"/>
  <c r="L579" i="35"/>
  <c r="N579" i="35"/>
  <c r="O579" i="35"/>
  <c r="B580" i="35"/>
  <c r="C580" i="35"/>
  <c r="D580" i="35"/>
  <c r="E580" i="35"/>
  <c r="F580" i="35"/>
  <c r="H580" i="35"/>
  <c r="I580" i="35"/>
  <c r="K580" i="35"/>
  <c r="L580" i="35"/>
  <c r="N580" i="35"/>
  <c r="O580" i="35"/>
  <c r="B581" i="35"/>
  <c r="C581" i="35"/>
  <c r="D581" i="35"/>
  <c r="E581" i="35"/>
  <c r="F581" i="35"/>
  <c r="H581" i="35"/>
  <c r="I581" i="35"/>
  <c r="K581" i="35"/>
  <c r="L581" i="35"/>
  <c r="N581" i="35"/>
  <c r="O581" i="35"/>
  <c r="B582" i="35"/>
  <c r="C582" i="35"/>
  <c r="D582" i="35"/>
  <c r="E582" i="35"/>
  <c r="F582" i="35"/>
  <c r="H582" i="35"/>
  <c r="I582" i="35"/>
  <c r="K582" i="35"/>
  <c r="L582" i="35"/>
  <c r="N582" i="35"/>
  <c r="O582" i="35"/>
  <c r="B583" i="35"/>
  <c r="C583" i="35"/>
  <c r="D583" i="35"/>
  <c r="E583" i="35"/>
  <c r="F583" i="35"/>
  <c r="H583" i="35"/>
  <c r="I583" i="35"/>
  <c r="K583" i="35"/>
  <c r="L583" i="35"/>
  <c r="N583" i="35"/>
  <c r="O583" i="35"/>
  <c r="B584" i="35"/>
  <c r="C584" i="35"/>
  <c r="D584" i="35"/>
  <c r="E584" i="35"/>
  <c r="F584" i="35"/>
  <c r="H584" i="35"/>
  <c r="I584" i="35"/>
  <c r="K584" i="35"/>
  <c r="L584" i="35"/>
  <c r="N584" i="35"/>
  <c r="O584" i="35"/>
  <c r="B585" i="35"/>
  <c r="C585" i="35"/>
  <c r="D585" i="35"/>
  <c r="E585" i="35"/>
  <c r="F585" i="35"/>
  <c r="H585" i="35"/>
  <c r="I585" i="35"/>
  <c r="K585" i="35"/>
  <c r="L585" i="35"/>
  <c r="N585" i="35"/>
  <c r="O585" i="35"/>
  <c r="B586" i="35"/>
  <c r="C586" i="35"/>
  <c r="D586" i="35"/>
  <c r="E586" i="35"/>
  <c r="F586" i="35"/>
  <c r="H586" i="35"/>
  <c r="I586" i="35"/>
  <c r="K586" i="35"/>
  <c r="L586" i="35"/>
  <c r="N586" i="35"/>
  <c r="O586" i="35"/>
  <c r="B587" i="35"/>
  <c r="C587" i="35"/>
  <c r="D587" i="35"/>
  <c r="E587" i="35"/>
  <c r="F587" i="35"/>
  <c r="H587" i="35"/>
  <c r="I587" i="35"/>
  <c r="K587" i="35"/>
  <c r="L587" i="35"/>
  <c r="N587" i="35"/>
  <c r="O587" i="35"/>
  <c r="B588" i="35"/>
  <c r="C588" i="35"/>
  <c r="D588" i="35"/>
  <c r="E588" i="35"/>
  <c r="F588" i="35"/>
  <c r="H588" i="35"/>
  <c r="I588" i="35"/>
  <c r="K588" i="35"/>
  <c r="L588" i="35"/>
  <c r="N588" i="35"/>
  <c r="O588" i="35"/>
  <c r="B589" i="35"/>
  <c r="C589" i="35"/>
  <c r="D589" i="35"/>
  <c r="E589" i="35"/>
  <c r="F589" i="35"/>
  <c r="H589" i="35"/>
  <c r="I589" i="35"/>
  <c r="K589" i="35"/>
  <c r="L589" i="35"/>
  <c r="N589" i="35"/>
  <c r="O589" i="35"/>
  <c r="B590" i="35"/>
  <c r="C590" i="35"/>
  <c r="D590" i="35"/>
  <c r="E590" i="35"/>
  <c r="F590" i="35"/>
  <c r="H590" i="35"/>
  <c r="I590" i="35"/>
  <c r="K590" i="35"/>
  <c r="L590" i="35"/>
  <c r="N590" i="35"/>
  <c r="O590" i="35"/>
  <c r="B591" i="35"/>
  <c r="C591" i="35"/>
  <c r="D591" i="35"/>
  <c r="E591" i="35"/>
  <c r="F591" i="35"/>
  <c r="H591" i="35"/>
  <c r="I591" i="35"/>
  <c r="K591" i="35"/>
  <c r="L591" i="35"/>
  <c r="N591" i="35"/>
  <c r="O591" i="35"/>
  <c r="B592" i="35"/>
  <c r="C592" i="35"/>
  <c r="D592" i="35"/>
  <c r="E592" i="35"/>
  <c r="F592" i="35"/>
  <c r="H592" i="35"/>
  <c r="I592" i="35"/>
  <c r="K592" i="35"/>
  <c r="L592" i="35"/>
  <c r="N592" i="35"/>
  <c r="O592" i="35"/>
  <c r="B593" i="35"/>
  <c r="C593" i="35"/>
  <c r="D593" i="35"/>
  <c r="E593" i="35"/>
  <c r="F593" i="35"/>
  <c r="H593" i="35"/>
  <c r="I593" i="35"/>
  <c r="K593" i="35"/>
  <c r="L593" i="35"/>
  <c r="N593" i="35"/>
  <c r="O593" i="35"/>
  <c r="B594" i="35"/>
  <c r="C594" i="35"/>
  <c r="D594" i="35"/>
  <c r="E594" i="35"/>
  <c r="F594" i="35"/>
  <c r="H594" i="35"/>
  <c r="I594" i="35"/>
  <c r="K594" i="35"/>
  <c r="L594" i="35"/>
  <c r="N594" i="35"/>
  <c r="O594" i="35"/>
  <c r="B595" i="35"/>
  <c r="C595" i="35"/>
  <c r="D595" i="35"/>
  <c r="E595" i="35"/>
  <c r="F595" i="35"/>
  <c r="H595" i="35"/>
  <c r="I595" i="35"/>
  <c r="K595" i="35"/>
  <c r="L595" i="35"/>
  <c r="N595" i="35"/>
  <c r="O595" i="35"/>
  <c r="B596" i="35"/>
  <c r="C596" i="35"/>
  <c r="D596" i="35"/>
  <c r="E596" i="35"/>
  <c r="F596" i="35"/>
  <c r="H596" i="35"/>
  <c r="I596" i="35"/>
  <c r="K596" i="35"/>
  <c r="L596" i="35"/>
  <c r="N596" i="35"/>
  <c r="O596" i="35"/>
  <c r="B597" i="35"/>
  <c r="C597" i="35"/>
  <c r="D597" i="35"/>
  <c r="E597" i="35"/>
  <c r="F597" i="35"/>
  <c r="H597" i="35"/>
  <c r="I597" i="35"/>
  <c r="K597" i="35"/>
  <c r="L597" i="35"/>
  <c r="N597" i="35"/>
  <c r="O597" i="35"/>
  <c r="B598" i="35"/>
  <c r="C598" i="35"/>
  <c r="D598" i="35"/>
  <c r="E598" i="35"/>
  <c r="F598" i="35"/>
  <c r="H598" i="35"/>
  <c r="I598" i="35"/>
  <c r="K598" i="35"/>
  <c r="L598" i="35"/>
  <c r="N598" i="35"/>
  <c r="O598" i="35"/>
  <c r="B599" i="35"/>
  <c r="C599" i="35"/>
  <c r="D599" i="35"/>
  <c r="E599" i="35"/>
  <c r="F599" i="35"/>
  <c r="H599" i="35"/>
  <c r="I599" i="35"/>
  <c r="K599" i="35"/>
  <c r="L599" i="35"/>
  <c r="N599" i="35"/>
  <c r="O599" i="35"/>
  <c r="B600" i="35"/>
  <c r="C600" i="35"/>
  <c r="D600" i="35"/>
  <c r="E600" i="35"/>
  <c r="F600" i="35"/>
  <c r="H600" i="35"/>
  <c r="I600" i="35"/>
  <c r="K600" i="35"/>
  <c r="L600" i="35"/>
  <c r="N600" i="35"/>
  <c r="O600" i="35"/>
  <c r="B601" i="35"/>
  <c r="C601" i="35"/>
  <c r="D601" i="35"/>
  <c r="E601" i="35"/>
  <c r="F601" i="35"/>
  <c r="H601" i="35"/>
  <c r="I601" i="35"/>
  <c r="K601" i="35"/>
  <c r="L601" i="35"/>
  <c r="N601" i="35"/>
  <c r="O601" i="35"/>
  <c r="B602" i="35"/>
  <c r="C602" i="35"/>
  <c r="D602" i="35"/>
  <c r="E602" i="35"/>
  <c r="F602" i="35"/>
  <c r="H602" i="35"/>
  <c r="I602" i="35"/>
  <c r="K602" i="35"/>
  <c r="L602" i="35"/>
  <c r="N602" i="35"/>
  <c r="O602" i="35"/>
  <c r="B603" i="35"/>
  <c r="C603" i="35"/>
  <c r="D603" i="35"/>
  <c r="E603" i="35"/>
  <c r="F603" i="35"/>
  <c r="H603" i="35"/>
  <c r="I603" i="35"/>
  <c r="K603" i="35"/>
  <c r="L603" i="35"/>
  <c r="N603" i="35"/>
  <c r="O603" i="35"/>
  <c r="B604" i="35"/>
  <c r="C604" i="35"/>
  <c r="D604" i="35"/>
  <c r="E604" i="35"/>
  <c r="F604" i="35"/>
  <c r="H604" i="35"/>
  <c r="I604" i="35"/>
  <c r="K604" i="35"/>
  <c r="L604" i="35"/>
  <c r="N604" i="35"/>
  <c r="O604" i="35"/>
  <c r="B605" i="35"/>
  <c r="C605" i="35"/>
  <c r="D605" i="35"/>
  <c r="E605" i="35"/>
  <c r="F605" i="35"/>
  <c r="H605" i="35"/>
  <c r="I605" i="35"/>
  <c r="K605" i="35"/>
  <c r="L605" i="35"/>
  <c r="N605" i="35"/>
  <c r="O605" i="35"/>
  <c r="B606" i="35"/>
  <c r="C606" i="35"/>
  <c r="D606" i="35"/>
  <c r="E606" i="35"/>
  <c r="F606" i="35"/>
  <c r="H606" i="35"/>
  <c r="I606" i="35"/>
  <c r="K606" i="35"/>
  <c r="L606" i="35"/>
  <c r="N606" i="35"/>
  <c r="O606" i="35"/>
  <c r="B607" i="35"/>
  <c r="C607" i="35"/>
  <c r="D607" i="35"/>
  <c r="E607" i="35"/>
  <c r="F607" i="35"/>
  <c r="H607" i="35"/>
  <c r="I607" i="35"/>
  <c r="K607" i="35"/>
  <c r="L607" i="35"/>
  <c r="N607" i="35"/>
  <c r="O607" i="35"/>
  <c r="B608" i="35"/>
  <c r="C608" i="35"/>
  <c r="D608" i="35"/>
  <c r="E608" i="35"/>
  <c r="F608" i="35"/>
  <c r="H608" i="35"/>
  <c r="I608" i="35"/>
  <c r="K608" i="35"/>
  <c r="L608" i="35"/>
  <c r="N608" i="35"/>
  <c r="O608" i="35"/>
  <c r="B609" i="35"/>
  <c r="C609" i="35"/>
  <c r="D609" i="35"/>
  <c r="E609" i="35"/>
  <c r="F609" i="35"/>
  <c r="H609" i="35"/>
  <c r="I609" i="35"/>
  <c r="K609" i="35"/>
  <c r="L609" i="35"/>
  <c r="N609" i="35"/>
  <c r="O609" i="35"/>
  <c r="B610" i="35"/>
  <c r="C610" i="35"/>
  <c r="D610" i="35"/>
  <c r="E610" i="35"/>
  <c r="F610" i="35"/>
  <c r="H610" i="35"/>
  <c r="I610" i="35"/>
  <c r="K610" i="35"/>
  <c r="L610" i="35"/>
  <c r="N610" i="35"/>
  <c r="O610" i="35"/>
  <c r="B611" i="35"/>
  <c r="C611" i="35"/>
  <c r="D611" i="35"/>
  <c r="E611" i="35"/>
  <c r="F611" i="35"/>
  <c r="H611" i="35"/>
  <c r="I611" i="35"/>
  <c r="K611" i="35"/>
  <c r="L611" i="35"/>
  <c r="N611" i="35"/>
  <c r="O611" i="35"/>
  <c r="B612" i="35"/>
  <c r="C612" i="35"/>
  <c r="D612" i="35"/>
  <c r="E612" i="35"/>
  <c r="F612" i="35"/>
  <c r="H612" i="35"/>
  <c r="I612" i="35"/>
  <c r="K612" i="35"/>
  <c r="L612" i="35"/>
  <c r="N612" i="35"/>
  <c r="O612" i="35"/>
  <c r="B613" i="35"/>
  <c r="C613" i="35"/>
  <c r="D613" i="35"/>
  <c r="E613" i="35"/>
  <c r="F613" i="35"/>
  <c r="H613" i="35"/>
  <c r="I613" i="35"/>
  <c r="K613" i="35"/>
  <c r="L613" i="35"/>
  <c r="N613" i="35"/>
  <c r="O613" i="35"/>
  <c r="B614" i="35"/>
  <c r="C614" i="35"/>
  <c r="D614" i="35"/>
  <c r="E614" i="35"/>
  <c r="F614" i="35"/>
  <c r="H614" i="35"/>
  <c r="I614" i="35"/>
  <c r="K614" i="35"/>
  <c r="L614" i="35"/>
  <c r="N614" i="35"/>
  <c r="O614" i="35"/>
  <c r="B615" i="35"/>
  <c r="C615" i="35"/>
  <c r="D615" i="35"/>
  <c r="E615" i="35"/>
  <c r="F615" i="35"/>
  <c r="H615" i="35"/>
  <c r="I615" i="35"/>
  <c r="K615" i="35"/>
  <c r="L615" i="35"/>
  <c r="N615" i="35"/>
  <c r="O615" i="35"/>
  <c r="B616" i="35"/>
  <c r="C616" i="35"/>
  <c r="D616" i="35"/>
  <c r="E616" i="35"/>
  <c r="F616" i="35"/>
  <c r="H616" i="35"/>
  <c r="I616" i="35"/>
  <c r="K616" i="35"/>
  <c r="L616" i="35"/>
  <c r="N616" i="35"/>
  <c r="O616" i="35"/>
  <c r="B617" i="35"/>
  <c r="C617" i="35"/>
  <c r="D617" i="35"/>
  <c r="E617" i="35"/>
  <c r="F617" i="35"/>
  <c r="H617" i="35"/>
  <c r="I617" i="35"/>
  <c r="K617" i="35"/>
  <c r="L617" i="35"/>
  <c r="N617" i="35"/>
  <c r="O617" i="35"/>
  <c r="B618" i="35"/>
  <c r="C618" i="35"/>
  <c r="D618" i="35"/>
  <c r="E618" i="35"/>
  <c r="F618" i="35"/>
  <c r="H618" i="35"/>
  <c r="I618" i="35"/>
  <c r="K618" i="35"/>
  <c r="L618" i="35"/>
  <c r="N618" i="35"/>
  <c r="O618" i="35"/>
  <c r="B619" i="35"/>
  <c r="C619" i="35"/>
  <c r="D619" i="35"/>
  <c r="E619" i="35"/>
  <c r="F619" i="35"/>
  <c r="H619" i="35"/>
  <c r="I619" i="35"/>
  <c r="K619" i="35"/>
  <c r="L619" i="35"/>
  <c r="N619" i="35"/>
  <c r="O619" i="35"/>
  <c r="B620" i="35"/>
  <c r="C620" i="35"/>
  <c r="D620" i="35"/>
  <c r="E620" i="35"/>
  <c r="F620" i="35"/>
  <c r="H620" i="35"/>
  <c r="I620" i="35"/>
  <c r="K620" i="35"/>
  <c r="L620" i="35"/>
  <c r="N620" i="35"/>
  <c r="O620" i="35"/>
  <c r="B621" i="35"/>
  <c r="C621" i="35"/>
  <c r="D621" i="35"/>
  <c r="E621" i="35"/>
  <c r="F621" i="35"/>
  <c r="H621" i="35"/>
  <c r="I621" i="35"/>
  <c r="K621" i="35"/>
  <c r="L621" i="35"/>
  <c r="N621" i="35"/>
  <c r="O621" i="35"/>
  <c r="B622" i="35"/>
  <c r="C622" i="35"/>
  <c r="D622" i="35"/>
  <c r="E622" i="35"/>
  <c r="F622" i="35"/>
  <c r="H622" i="35"/>
  <c r="I622" i="35"/>
  <c r="K622" i="35"/>
  <c r="L622" i="35"/>
  <c r="N622" i="35"/>
  <c r="O622" i="35"/>
  <c r="B623" i="35"/>
  <c r="C623" i="35"/>
  <c r="D623" i="35"/>
  <c r="E623" i="35"/>
  <c r="F623" i="35"/>
  <c r="H623" i="35"/>
  <c r="I623" i="35"/>
  <c r="K623" i="35"/>
  <c r="L623" i="35"/>
  <c r="N623" i="35"/>
  <c r="O623" i="35"/>
  <c r="B624" i="35"/>
  <c r="C624" i="35"/>
  <c r="D624" i="35"/>
  <c r="E624" i="35"/>
  <c r="F624" i="35"/>
  <c r="H624" i="35"/>
  <c r="I624" i="35"/>
  <c r="K624" i="35"/>
  <c r="L624" i="35"/>
  <c r="N624" i="35"/>
  <c r="O624" i="35"/>
  <c r="B625" i="35"/>
  <c r="C625" i="35"/>
  <c r="D625" i="35"/>
  <c r="E625" i="35"/>
  <c r="F625" i="35"/>
  <c r="H625" i="35"/>
  <c r="I625" i="35"/>
  <c r="K625" i="35"/>
  <c r="L625" i="35"/>
  <c r="N625" i="35"/>
  <c r="O625" i="35"/>
  <c r="B626" i="35"/>
  <c r="C626" i="35"/>
  <c r="D626" i="35"/>
  <c r="E626" i="35"/>
  <c r="F626" i="35"/>
  <c r="H626" i="35"/>
  <c r="I626" i="35"/>
  <c r="K626" i="35"/>
  <c r="L626" i="35"/>
  <c r="N626" i="35"/>
  <c r="O626" i="35"/>
  <c r="B627" i="35"/>
  <c r="C627" i="35"/>
  <c r="D627" i="35"/>
  <c r="E627" i="35"/>
  <c r="F627" i="35"/>
  <c r="H627" i="35"/>
  <c r="I627" i="35"/>
  <c r="K627" i="35"/>
  <c r="L627" i="35"/>
  <c r="N627" i="35"/>
  <c r="O627" i="35"/>
  <c r="B628" i="35"/>
  <c r="C628" i="35"/>
  <c r="D628" i="35"/>
  <c r="E628" i="35"/>
  <c r="F628" i="35"/>
  <c r="H628" i="35"/>
  <c r="I628" i="35"/>
  <c r="K628" i="35"/>
  <c r="L628" i="35"/>
  <c r="N628" i="35"/>
  <c r="O628" i="35"/>
  <c r="B629" i="35"/>
  <c r="C629" i="35"/>
  <c r="D629" i="35"/>
  <c r="E629" i="35"/>
  <c r="F629" i="35"/>
  <c r="H629" i="35"/>
  <c r="I629" i="35"/>
  <c r="K629" i="35"/>
  <c r="L629" i="35"/>
  <c r="N629" i="35"/>
  <c r="O629" i="35"/>
  <c r="B630" i="35"/>
  <c r="C630" i="35"/>
  <c r="D630" i="35"/>
  <c r="E630" i="35"/>
  <c r="F630" i="35"/>
  <c r="H630" i="35"/>
  <c r="I630" i="35"/>
  <c r="K630" i="35"/>
  <c r="L630" i="35"/>
  <c r="N630" i="35"/>
  <c r="O630" i="35"/>
  <c r="B631" i="35"/>
  <c r="C631" i="35"/>
  <c r="D631" i="35"/>
  <c r="E631" i="35"/>
  <c r="F631" i="35"/>
  <c r="H631" i="35"/>
  <c r="I631" i="35"/>
  <c r="K631" i="35"/>
  <c r="L631" i="35"/>
  <c r="N631" i="35"/>
  <c r="O631" i="35"/>
  <c r="B632" i="35"/>
  <c r="C632" i="35"/>
  <c r="D632" i="35"/>
  <c r="E632" i="35"/>
  <c r="F632" i="35"/>
  <c r="H632" i="35"/>
  <c r="I632" i="35"/>
  <c r="K632" i="35"/>
  <c r="L632" i="35"/>
  <c r="N632" i="35"/>
  <c r="O632" i="35"/>
  <c r="B633" i="35"/>
  <c r="C633" i="35"/>
  <c r="D633" i="35"/>
  <c r="E633" i="35"/>
  <c r="F633" i="35"/>
  <c r="H633" i="35"/>
  <c r="I633" i="35"/>
  <c r="K633" i="35"/>
  <c r="L633" i="35"/>
  <c r="N633" i="35"/>
  <c r="O633" i="35"/>
  <c r="B634" i="35"/>
  <c r="C634" i="35"/>
  <c r="D634" i="35"/>
  <c r="E634" i="35"/>
  <c r="F634" i="35"/>
  <c r="H634" i="35"/>
  <c r="I634" i="35"/>
  <c r="K634" i="35"/>
  <c r="L634" i="35"/>
  <c r="N634" i="35"/>
  <c r="O634" i="35"/>
  <c r="B635" i="35"/>
  <c r="C635" i="35"/>
  <c r="D635" i="35"/>
  <c r="E635" i="35"/>
  <c r="F635" i="35"/>
  <c r="H635" i="35"/>
  <c r="I635" i="35"/>
  <c r="K635" i="35"/>
  <c r="L635" i="35"/>
  <c r="N635" i="35"/>
  <c r="O635" i="35"/>
  <c r="B636" i="35"/>
  <c r="C636" i="35"/>
  <c r="D636" i="35"/>
  <c r="E636" i="35"/>
  <c r="F636" i="35"/>
  <c r="H636" i="35"/>
  <c r="I636" i="35"/>
  <c r="K636" i="35"/>
  <c r="L636" i="35"/>
  <c r="N636" i="35"/>
  <c r="O636" i="35"/>
  <c r="B637" i="35"/>
  <c r="C637" i="35"/>
  <c r="D637" i="35"/>
  <c r="E637" i="35"/>
  <c r="F637" i="35"/>
  <c r="H637" i="35"/>
  <c r="I637" i="35"/>
  <c r="K637" i="35"/>
  <c r="L637" i="35"/>
  <c r="N637" i="35"/>
  <c r="O637" i="35"/>
  <c r="B638" i="35"/>
  <c r="C638" i="35"/>
  <c r="D638" i="35"/>
  <c r="E638" i="35"/>
  <c r="F638" i="35"/>
  <c r="H638" i="35"/>
  <c r="I638" i="35"/>
  <c r="K638" i="35"/>
  <c r="L638" i="35"/>
  <c r="N638" i="35"/>
  <c r="O638" i="35"/>
  <c r="B639" i="35"/>
  <c r="C639" i="35"/>
  <c r="D639" i="35"/>
  <c r="E639" i="35"/>
  <c r="F639" i="35"/>
  <c r="H639" i="35"/>
  <c r="I639" i="35"/>
  <c r="K639" i="35"/>
  <c r="L639" i="35"/>
  <c r="N639" i="35"/>
  <c r="O639" i="35"/>
  <c r="B640" i="35"/>
  <c r="C640" i="35"/>
  <c r="D640" i="35"/>
  <c r="E640" i="35"/>
  <c r="F640" i="35"/>
  <c r="H640" i="35"/>
  <c r="I640" i="35"/>
  <c r="K640" i="35"/>
  <c r="L640" i="35"/>
  <c r="N640" i="35"/>
  <c r="O640" i="35"/>
  <c r="B641" i="35"/>
  <c r="C641" i="35"/>
  <c r="D641" i="35"/>
  <c r="E641" i="35"/>
  <c r="F641" i="35"/>
  <c r="H641" i="35"/>
  <c r="I641" i="35"/>
  <c r="K641" i="35"/>
  <c r="L641" i="35"/>
  <c r="N641" i="35"/>
  <c r="O641" i="35"/>
  <c r="B642" i="35"/>
  <c r="C642" i="35"/>
  <c r="D642" i="35"/>
  <c r="E642" i="35"/>
  <c r="F642" i="35"/>
  <c r="H642" i="35"/>
  <c r="I642" i="35"/>
  <c r="K642" i="35"/>
  <c r="L642" i="35"/>
  <c r="N642" i="35"/>
  <c r="O642" i="35"/>
  <c r="B643" i="35"/>
  <c r="C643" i="35"/>
  <c r="D643" i="35"/>
  <c r="E643" i="35"/>
  <c r="F643" i="35"/>
  <c r="H643" i="35"/>
  <c r="I643" i="35"/>
  <c r="K643" i="35"/>
  <c r="L643" i="35"/>
  <c r="N643" i="35"/>
  <c r="O643" i="35"/>
  <c r="B644" i="35"/>
  <c r="C644" i="35"/>
  <c r="D644" i="35"/>
  <c r="E644" i="35"/>
  <c r="F644" i="35"/>
  <c r="H644" i="35"/>
  <c r="I644" i="35"/>
  <c r="K644" i="35"/>
  <c r="L644" i="35"/>
  <c r="N644" i="35"/>
  <c r="O644" i="35"/>
  <c r="B645" i="35"/>
  <c r="C645" i="35"/>
  <c r="D645" i="35"/>
  <c r="E645" i="35"/>
  <c r="F645" i="35"/>
  <c r="H645" i="35"/>
  <c r="I645" i="35"/>
  <c r="K645" i="35"/>
  <c r="L645" i="35"/>
  <c r="N645" i="35"/>
  <c r="O645" i="35"/>
  <c r="B646" i="35"/>
  <c r="C646" i="35"/>
  <c r="D646" i="35"/>
  <c r="E646" i="35"/>
  <c r="F646" i="35"/>
  <c r="H646" i="35"/>
  <c r="I646" i="35"/>
  <c r="K646" i="35"/>
  <c r="L646" i="35"/>
  <c r="N646" i="35"/>
  <c r="O646" i="35"/>
  <c r="B647" i="35"/>
  <c r="C647" i="35"/>
  <c r="D647" i="35"/>
  <c r="E647" i="35"/>
  <c r="F647" i="35"/>
  <c r="H647" i="35"/>
  <c r="I647" i="35"/>
  <c r="K647" i="35"/>
  <c r="L647" i="35"/>
  <c r="N647" i="35"/>
  <c r="O647" i="35"/>
  <c r="B648" i="35"/>
  <c r="C648" i="35"/>
  <c r="D648" i="35"/>
  <c r="E648" i="35"/>
  <c r="F648" i="35"/>
  <c r="H648" i="35"/>
  <c r="I648" i="35"/>
  <c r="K648" i="35"/>
  <c r="L648" i="35"/>
  <c r="N648" i="35"/>
  <c r="O648" i="35"/>
  <c r="B649" i="35"/>
  <c r="C649" i="35"/>
  <c r="D649" i="35"/>
  <c r="E649" i="35"/>
  <c r="F649" i="35"/>
  <c r="H649" i="35"/>
  <c r="I649" i="35"/>
  <c r="K649" i="35"/>
  <c r="L649" i="35"/>
  <c r="N649" i="35"/>
  <c r="O649" i="35"/>
  <c r="B650" i="35"/>
  <c r="C650" i="35"/>
  <c r="D650" i="35"/>
  <c r="E650" i="35"/>
  <c r="F650" i="35"/>
  <c r="H650" i="35"/>
  <c r="I650" i="35"/>
  <c r="K650" i="35"/>
  <c r="L650" i="35"/>
  <c r="N650" i="35"/>
  <c r="O650" i="35"/>
  <c r="B651" i="35"/>
  <c r="C651" i="35"/>
  <c r="D651" i="35"/>
  <c r="E651" i="35"/>
  <c r="F651" i="35"/>
  <c r="H651" i="35"/>
  <c r="I651" i="35"/>
  <c r="K651" i="35"/>
  <c r="L651" i="35"/>
  <c r="N651" i="35"/>
  <c r="O651" i="35"/>
  <c r="B652" i="35"/>
  <c r="C652" i="35"/>
  <c r="D652" i="35"/>
  <c r="E652" i="35"/>
  <c r="F652" i="35"/>
  <c r="H652" i="35"/>
  <c r="I652" i="35"/>
  <c r="K652" i="35"/>
  <c r="L652" i="35"/>
  <c r="N652" i="35"/>
  <c r="O652" i="35"/>
  <c r="B653" i="35"/>
  <c r="C653" i="35"/>
  <c r="D653" i="35"/>
  <c r="E653" i="35"/>
  <c r="F653" i="35"/>
  <c r="H653" i="35"/>
  <c r="I653" i="35"/>
  <c r="K653" i="35"/>
  <c r="L653" i="35"/>
  <c r="N653" i="35"/>
  <c r="O653" i="35"/>
  <c r="B654" i="35"/>
  <c r="C654" i="35"/>
  <c r="D654" i="35"/>
  <c r="E654" i="35"/>
  <c r="F654" i="35"/>
  <c r="H654" i="35"/>
  <c r="I654" i="35"/>
  <c r="K654" i="35"/>
  <c r="L654" i="35"/>
  <c r="N654" i="35"/>
  <c r="O654" i="35"/>
  <c r="B655" i="35"/>
  <c r="C655" i="35"/>
  <c r="D655" i="35"/>
  <c r="E655" i="35"/>
  <c r="F655" i="35"/>
  <c r="H655" i="35"/>
  <c r="I655" i="35"/>
  <c r="K655" i="35"/>
  <c r="L655" i="35"/>
  <c r="N655" i="35"/>
  <c r="O655" i="35"/>
  <c r="B656" i="35"/>
  <c r="C656" i="35"/>
  <c r="D656" i="35"/>
  <c r="E656" i="35"/>
  <c r="F656" i="35"/>
  <c r="H656" i="35"/>
  <c r="I656" i="35"/>
  <c r="K656" i="35"/>
  <c r="L656" i="35"/>
  <c r="N656" i="35"/>
  <c r="O656" i="35"/>
  <c r="B657" i="35"/>
  <c r="C657" i="35"/>
  <c r="D657" i="35"/>
  <c r="E657" i="35"/>
  <c r="F657" i="35"/>
  <c r="H657" i="35"/>
  <c r="I657" i="35"/>
  <c r="K657" i="35"/>
  <c r="L657" i="35"/>
  <c r="N657" i="35"/>
  <c r="O657" i="35"/>
  <c r="B658" i="35"/>
  <c r="C658" i="35"/>
  <c r="D658" i="35"/>
  <c r="E658" i="35"/>
  <c r="F658" i="35"/>
  <c r="H658" i="35"/>
  <c r="I658" i="35"/>
  <c r="K658" i="35"/>
  <c r="L658" i="35"/>
  <c r="N658" i="35"/>
  <c r="O658" i="35"/>
  <c r="B659" i="35"/>
  <c r="C659" i="35"/>
  <c r="D659" i="35"/>
  <c r="E659" i="35"/>
  <c r="F659" i="35"/>
  <c r="H659" i="35"/>
  <c r="I659" i="35"/>
  <c r="K659" i="35"/>
  <c r="L659" i="35"/>
  <c r="N659" i="35"/>
  <c r="O659" i="35"/>
  <c r="B660" i="35"/>
  <c r="C660" i="35"/>
  <c r="D660" i="35"/>
  <c r="E660" i="35"/>
  <c r="F660" i="35"/>
  <c r="H660" i="35"/>
  <c r="I660" i="35"/>
  <c r="K660" i="35"/>
  <c r="L660" i="35"/>
  <c r="N660" i="35"/>
  <c r="O660" i="35"/>
  <c r="B661" i="35"/>
  <c r="C661" i="35"/>
  <c r="D661" i="35"/>
  <c r="E661" i="35"/>
  <c r="F661" i="35"/>
  <c r="H661" i="35"/>
  <c r="I661" i="35"/>
  <c r="K661" i="35"/>
  <c r="L661" i="35"/>
  <c r="N661" i="35"/>
  <c r="O661" i="35"/>
  <c r="B662" i="35"/>
  <c r="C662" i="35"/>
  <c r="D662" i="35"/>
  <c r="E662" i="35"/>
  <c r="F662" i="35"/>
  <c r="H662" i="35"/>
  <c r="I662" i="35"/>
  <c r="K662" i="35"/>
  <c r="L662" i="35"/>
  <c r="N662" i="35"/>
  <c r="O662" i="35"/>
  <c r="B663" i="35"/>
  <c r="C663" i="35"/>
  <c r="D663" i="35"/>
  <c r="E663" i="35"/>
  <c r="F663" i="35"/>
  <c r="H663" i="35"/>
  <c r="I663" i="35"/>
  <c r="K663" i="35"/>
  <c r="L663" i="35"/>
  <c r="N663" i="35"/>
  <c r="O663" i="35"/>
  <c r="B664" i="35"/>
  <c r="C664" i="35"/>
  <c r="D664" i="35"/>
  <c r="E664" i="35"/>
  <c r="F664" i="35"/>
  <c r="H664" i="35"/>
  <c r="I664" i="35"/>
  <c r="K664" i="35"/>
  <c r="L664" i="35"/>
  <c r="N664" i="35"/>
  <c r="O664" i="35"/>
  <c r="B665" i="35"/>
  <c r="C665" i="35"/>
  <c r="D665" i="35"/>
  <c r="E665" i="35"/>
  <c r="F665" i="35"/>
  <c r="H665" i="35"/>
  <c r="I665" i="35"/>
  <c r="K665" i="35"/>
  <c r="L665" i="35"/>
  <c r="N665" i="35"/>
  <c r="O665" i="35"/>
  <c r="B666" i="35"/>
  <c r="C666" i="35"/>
  <c r="D666" i="35"/>
  <c r="E666" i="35"/>
  <c r="F666" i="35"/>
  <c r="H666" i="35"/>
  <c r="I666" i="35"/>
  <c r="K666" i="35"/>
  <c r="L666" i="35"/>
  <c r="N666" i="35"/>
  <c r="O666" i="35"/>
  <c r="B667" i="35"/>
  <c r="C667" i="35"/>
  <c r="D667" i="35"/>
  <c r="E667" i="35"/>
  <c r="F667" i="35"/>
  <c r="H667" i="35"/>
  <c r="I667" i="35"/>
  <c r="K667" i="35"/>
  <c r="L667" i="35"/>
  <c r="N667" i="35"/>
  <c r="O667" i="35"/>
  <c r="B668" i="35"/>
  <c r="C668" i="35"/>
  <c r="D668" i="35"/>
  <c r="E668" i="35"/>
  <c r="F668" i="35"/>
  <c r="H668" i="35"/>
  <c r="I668" i="35"/>
  <c r="K668" i="35"/>
  <c r="L668" i="35"/>
  <c r="N668" i="35"/>
  <c r="O668" i="35"/>
  <c r="B669" i="35"/>
  <c r="C669" i="35"/>
  <c r="D669" i="35"/>
  <c r="E669" i="35"/>
  <c r="F669" i="35"/>
  <c r="H669" i="35"/>
  <c r="I669" i="35"/>
  <c r="K669" i="35"/>
  <c r="L669" i="35"/>
  <c r="N669" i="35"/>
  <c r="O669" i="35"/>
  <c r="B670" i="35"/>
  <c r="C670" i="35"/>
  <c r="D670" i="35"/>
  <c r="E670" i="35"/>
  <c r="F670" i="35"/>
  <c r="H670" i="35"/>
  <c r="I670" i="35"/>
  <c r="K670" i="35"/>
  <c r="L670" i="35"/>
  <c r="N670" i="35"/>
  <c r="O670" i="35"/>
  <c r="B671" i="35"/>
  <c r="C671" i="35"/>
  <c r="D671" i="35"/>
  <c r="E671" i="35"/>
  <c r="F671" i="35"/>
  <c r="H671" i="35"/>
  <c r="I671" i="35"/>
  <c r="K671" i="35"/>
  <c r="L671" i="35"/>
  <c r="N671" i="35"/>
  <c r="O671" i="35"/>
  <c r="B672" i="35"/>
  <c r="C672" i="35"/>
  <c r="D672" i="35"/>
  <c r="E672" i="35"/>
  <c r="F672" i="35"/>
  <c r="H672" i="35"/>
  <c r="I672" i="35"/>
  <c r="K672" i="35"/>
  <c r="L672" i="35"/>
  <c r="N672" i="35"/>
  <c r="O672" i="35"/>
  <c r="B673" i="35"/>
  <c r="C673" i="35"/>
  <c r="D673" i="35"/>
  <c r="E673" i="35"/>
  <c r="F673" i="35"/>
  <c r="H673" i="35"/>
  <c r="I673" i="35"/>
  <c r="K673" i="35"/>
  <c r="L673" i="35"/>
  <c r="N673" i="35"/>
  <c r="O673" i="35"/>
  <c r="B674" i="35"/>
  <c r="C674" i="35"/>
  <c r="D674" i="35"/>
  <c r="E674" i="35"/>
  <c r="F674" i="35"/>
  <c r="H674" i="35"/>
  <c r="I674" i="35"/>
  <c r="K674" i="35"/>
  <c r="L674" i="35"/>
  <c r="N674" i="35"/>
  <c r="O674" i="35"/>
  <c r="B675" i="35"/>
  <c r="C675" i="35"/>
  <c r="D675" i="35"/>
  <c r="E675" i="35"/>
  <c r="F675" i="35"/>
  <c r="H675" i="35"/>
  <c r="I675" i="35"/>
  <c r="K675" i="35"/>
  <c r="L675" i="35"/>
  <c r="N675" i="35"/>
  <c r="O675" i="35"/>
  <c r="B676" i="35"/>
  <c r="C676" i="35"/>
  <c r="D676" i="35"/>
  <c r="E676" i="35"/>
  <c r="F676" i="35"/>
  <c r="H676" i="35"/>
  <c r="I676" i="35"/>
  <c r="K676" i="35"/>
  <c r="L676" i="35"/>
  <c r="N676" i="35"/>
  <c r="O676" i="35"/>
  <c r="B677" i="35"/>
  <c r="C677" i="35"/>
  <c r="D677" i="35"/>
  <c r="E677" i="35"/>
  <c r="F677" i="35"/>
  <c r="H677" i="35"/>
  <c r="I677" i="35"/>
  <c r="K677" i="35"/>
  <c r="L677" i="35"/>
  <c r="N677" i="35"/>
  <c r="O677" i="35"/>
  <c r="B678" i="35"/>
  <c r="C678" i="35"/>
  <c r="D678" i="35"/>
  <c r="E678" i="35"/>
  <c r="F678" i="35"/>
  <c r="H678" i="35"/>
  <c r="I678" i="35"/>
  <c r="K678" i="35"/>
  <c r="L678" i="35"/>
  <c r="N678" i="35"/>
  <c r="O678" i="35"/>
  <c r="B679" i="35"/>
  <c r="C679" i="35"/>
  <c r="D679" i="35"/>
  <c r="E679" i="35"/>
  <c r="F679" i="35"/>
  <c r="H679" i="35"/>
  <c r="I679" i="35"/>
  <c r="K679" i="35"/>
  <c r="L679" i="35"/>
  <c r="N679" i="35"/>
  <c r="O679" i="35"/>
  <c r="B680" i="35"/>
  <c r="C680" i="35"/>
  <c r="D680" i="35"/>
  <c r="E680" i="35"/>
  <c r="F680" i="35"/>
  <c r="H680" i="35"/>
  <c r="I680" i="35"/>
  <c r="K680" i="35"/>
  <c r="L680" i="35"/>
  <c r="N680" i="35"/>
  <c r="O680" i="35"/>
  <c r="B681" i="35"/>
  <c r="C681" i="35"/>
  <c r="D681" i="35"/>
  <c r="E681" i="35"/>
  <c r="F681" i="35"/>
  <c r="H681" i="35"/>
  <c r="I681" i="35"/>
  <c r="K681" i="35"/>
  <c r="L681" i="35"/>
  <c r="N681" i="35"/>
  <c r="O681" i="35"/>
  <c r="B682" i="35"/>
  <c r="C682" i="35"/>
  <c r="D682" i="35"/>
  <c r="E682" i="35"/>
  <c r="F682" i="35"/>
  <c r="H682" i="35"/>
  <c r="I682" i="35"/>
  <c r="K682" i="35"/>
  <c r="L682" i="35"/>
  <c r="N682" i="35"/>
  <c r="O682" i="35"/>
  <c r="B683" i="35"/>
  <c r="C683" i="35"/>
  <c r="D683" i="35"/>
  <c r="E683" i="35"/>
  <c r="F683" i="35"/>
  <c r="H683" i="35"/>
  <c r="I683" i="35"/>
  <c r="K683" i="35"/>
  <c r="L683" i="35"/>
  <c r="N683" i="35"/>
  <c r="O683" i="35"/>
  <c r="B684" i="35"/>
  <c r="C684" i="35"/>
  <c r="D684" i="35"/>
  <c r="E684" i="35"/>
  <c r="F684" i="35"/>
  <c r="H684" i="35"/>
  <c r="I684" i="35"/>
  <c r="K684" i="35"/>
  <c r="L684" i="35"/>
  <c r="N684" i="35"/>
  <c r="O684" i="35"/>
  <c r="B685" i="35"/>
  <c r="C685" i="35"/>
  <c r="D685" i="35"/>
  <c r="E685" i="35"/>
  <c r="F685" i="35"/>
  <c r="H685" i="35"/>
  <c r="I685" i="35"/>
  <c r="K685" i="35"/>
  <c r="L685" i="35"/>
  <c r="N685" i="35"/>
  <c r="O685" i="35"/>
  <c r="B686" i="35"/>
  <c r="C686" i="35"/>
  <c r="D686" i="35"/>
  <c r="E686" i="35"/>
  <c r="F686" i="35"/>
  <c r="H686" i="35"/>
  <c r="I686" i="35"/>
  <c r="K686" i="35"/>
  <c r="L686" i="35"/>
  <c r="N686" i="35"/>
  <c r="O686" i="35"/>
  <c r="B687" i="35"/>
  <c r="C687" i="35"/>
  <c r="D687" i="35"/>
  <c r="E687" i="35"/>
  <c r="F687" i="35"/>
  <c r="H687" i="35"/>
  <c r="I687" i="35"/>
  <c r="K687" i="35"/>
  <c r="L687" i="35"/>
  <c r="N687" i="35"/>
  <c r="O687" i="35"/>
  <c r="B688" i="35"/>
  <c r="C688" i="35"/>
  <c r="D688" i="35"/>
  <c r="E688" i="35"/>
  <c r="F688" i="35"/>
  <c r="H688" i="35"/>
  <c r="I688" i="35"/>
  <c r="K688" i="35"/>
  <c r="L688" i="35"/>
  <c r="N688" i="35"/>
  <c r="O688" i="35"/>
  <c r="B689" i="35"/>
  <c r="C689" i="35"/>
  <c r="D689" i="35"/>
  <c r="E689" i="35"/>
  <c r="F689" i="35"/>
  <c r="H689" i="35"/>
  <c r="I689" i="35"/>
  <c r="K689" i="35"/>
  <c r="L689" i="35"/>
  <c r="N689" i="35"/>
  <c r="O689" i="35"/>
  <c r="B690" i="35"/>
  <c r="C690" i="35"/>
  <c r="D690" i="35"/>
  <c r="E690" i="35"/>
  <c r="F690" i="35"/>
  <c r="H690" i="35"/>
  <c r="I690" i="35"/>
  <c r="K690" i="35"/>
  <c r="L690" i="35"/>
  <c r="N690" i="35"/>
  <c r="O690" i="35"/>
  <c r="B691" i="35"/>
  <c r="C691" i="35"/>
  <c r="D691" i="35"/>
  <c r="E691" i="35"/>
  <c r="F691" i="35"/>
  <c r="H691" i="35"/>
  <c r="I691" i="35"/>
  <c r="K691" i="35"/>
  <c r="L691" i="35"/>
  <c r="N691" i="35"/>
  <c r="O691" i="35"/>
  <c r="B692" i="35"/>
  <c r="C692" i="35"/>
  <c r="D692" i="35"/>
  <c r="E692" i="35"/>
  <c r="F692" i="35"/>
  <c r="H692" i="35"/>
  <c r="I692" i="35"/>
  <c r="K692" i="35"/>
  <c r="L692" i="35"/>
  <c r="N692" i="35"/>
  <c r="O692" i="35"/>
  <c r="B693" i="35"/>
  <c r="C693" i="35"/>
  <c r="D693" i="35"/>
  <c r="E693" i="35"/>
  <c r="F693" i="35"/>
  <c r="H693" i="35"/>
  <c r="I693" i="35"/>
  <c r="K693" i="35"/>
  <c r="L693" i="35"/>
  <c r="N693" i="35"/>
  <c r="O693" i="35"/>
  <c r="B694" i="35"/>
  <c r="C694" i="35"/>
  <c r="D694" i="35"/>
  <c r="E694" i="35"/>
  <c r="F694" i="35"/>
  <c r="H694" i="35"/>
  <c r="I694" i="35"/>
  <c r="K694" i="35"/>
  <c r="L694" i="35"/>
  <c r="N694" i="35"/>
  <c r="O694" i="35"/>
  <c r="B695" i="35"/>
  <c r="C695" i="35"/>
  <c r="D695" i="35"/>
  <c r="E695" i="35"/>
  <c r="F695" i="35"/>
  <c r="H695" i="35"/>
  <c r="I695" i="35"/>
  <c r="K695" i="35"/>
  <c r="L695" i="35"/>
  <c r="N695" i="35"/>
  <c r="O695" i="35"/>
  <c r="B696" i="35"/>
  <c r="C696" i="35"/>
  <c r="D696" i="35"/>
  <c r="E696" i="35"/>
  <c r="F696" i="35"/>
  <c r="H696" i="35"/>
  <c r="I696" i="35"/>
  <c r="K696" i="35"/>
  <c r="L696" i="35"/>
  <c r="N696" i="35"/>
  <c r="O696" i="35"/>
  <c r="B697" i="35"/>
  <c r="C697" i="35"/>
  <c r="D697" i="35"/>
  <c r="E697" i="35"/>
  <c r="F697" i="35"/>
  <c r="H697" i="35"/>
  <c r="I697" i="35"/>
  <c r="K697" i="35"/>
  <c r="L697" i="35"/>
  <c r="N697" i="35"/>
  <c r="O697" i="35"/>
  <c r="B698" i="35"/>
  <c r="C698" i="35"/>
  <c r="D698" i="35"/>
  <c r="E698" i="35"/>
  <c r="F698" i="35"/>
  <c r="H698" i="35"/>
  <c r="I698" i="35"/>
  <c r="K698" i="35"/>
  <c r="L698" i="35"/>
  <c r="N698" i="35"/>
  <c r="O698" i="35"/>
  <c r="B699" i="35"/>
  <c r="C699" i="35"/>
  <c r="D699" i="35"/>
  <c r="E699" i="35"/>
  <c r="F699" i="35"/>
  <c r="H699" i="35"/>
  <c r="I699" i="35"/>
  <c r="K699" i="35"/>
  <c r="L699" i="35"/>
  <c r="N699" i="35"/>
  <c r="O699" i="35"/>
  <c r="B700" i="35"/>
  <c r="C700" i="35"/>
  <c r="D700" i="35"/>
  <c r="E700" i="35"/>
  <c r="F700" i="35"/>
  <c r="H700" i="35"/>
  <c r="I700" i="35"/>
  <c r="K700" i="35"/>
  <c r="L700" i="35"/>
  <c r="N700" i="35"/>
  <c r="O700" i="35"/>
  <c r="B701" i="35"/>
  <c r="C701" i="35"/>
  <c r="D701" i="35"/>
  <c r="E701" i="35"/>
  <c r="F701" i="35"/>
  <c r="H701" i="35"/>
  <c r="I701" i="35"/>
  <c r="K701" i="35"/>
  <c r="L701" i="35"/>
  <c r="N701" i="35"/>
  <c r="O701" i="35"/>
  <c r="B702" i="35"/>
  <c r="C702" i="35"/>
  <c r="D702" i="35"/>
  <c r="E702" i="35"/>
  <c r="F702" i="35"/>
  <c r="H702" i="35"/>
  <c r="I702" i="35"/>
  <c r="K702" i="35"/>
  <c r="L702" i="35"/>
  <c r="N702" i="35"/>
  <c r="O702" i="35"/>
  <c r="B703" i="35"/>
  <c r="C703" i="35"/>
  <c r="D703" i="35"/>
  <c r="E703" i="35"/>
  <c r="F703" i="35"/>
  <c r="H703" i="35"/>
  <c r="I703" i="35"/>
  <c r="K703" i="35"/>
  <c r="L703" i="35"/>
  <c r="N703" i="35"/>
  <c r="O703" i="35"/>
  <c r="B704" i="35"/>
  <c r="C704" i="35"/>
  <c r="D704" i="35"/>
  <c r="E704" i="35"/>
  <c r="F704" i="35"/>
  <c r="H704" i="35"/>
  <c r="I704" i="35"/>
  <c r="K704" i="35"/>
  <c r="L704" i="35"/>
  <c r="N704" i="35"/>
  <c r="O704" i="35"/>
  <c r="B705" i="35"/>
  <c r="C705" i="35"/>
  <c r="D705" i="35"/>
  <c r="E705" i="35"/>
  <c r="F705" i="35"/>
  <c r="H705" i="35"/>
  <c r="I705" i="35"/>
  <c r="K705" i="35"/>
  <c r="L705" i="35"/>
  <c r="N705" i="35"/>
  <c r="O705" i="35"/>
  <c r="B706" i="35"/>
  <c r="C706" i="35"/>
  <c r="D706" i="35"/>
  <c r="E706" i="35"/>
  <c r="F706" i="35"/>
  <c r="H706" i="35"/>
  <c r="I706" i="35"/>
  <c r="K706" i="35"/>
  <c r="L706" i="35"/>
  <c r="N706" i="35"/>
  <c r="O706" i="35"/>
  <c r="B707" i="35"/>
  <c r="C707" i="35"/>
  <c r="D707" i="35"/>
  <c r="E707" i="35"/>
  <c r="F707" i="35"/>
  <c r="H707" i="35"/>
  <c r="I707" i="35"/>
  <c r="K707" i="35"/>
  <c r="L707" i="35"/>
  <c r="N707" i="35"/>
  <c r="O707" i="35"/>
  <c r="B708" i="35"/>
  <c r="C708" i="35"/>
  <c r="D708" i="35"/>
  <c r="E708" i="35"/>
  <c r="F708" i="35"/>
  <c r="H708" i="35"/>
  <c r="I708" i="35"/>
  <c r="K708" i="35"/>
  <c r="L708" i="35"/>
  <c r="N708" i="35"/>
  <c r="O708" i="35"/>
  <c r="B709" i="35"/>
  <c r="C709" i="35"/>
  <c r="D709" i="35"/>
  <c r="E709" i="35"/>
  <c r="F709" i="35"/>
  <c r="H709" i="35"/>
  <c r="I709" i="35"/>
  <c r="K709" i="35"/>
  <c r="L709" i="35"/>
  <c r="N709" i="35"/>
  <c r="O709" i="35"/>
  <c r="B710" i="35"/>
  <c r="C710" i="35"/>
  <c r="D710" i="35"/>
  <c r="E710" i="35"/>
  <c r="F710" i="35"/>
  <c r="H710" i="35"/>
  <c r="I710" i="35"/>
  <c r="K710" i="35"/>
  <c r="L710" i="35"/>
  <c r="N710" i="35"/>
  <c r="O710" i="35"/>
  <c r="B711" i="35"/>
  <c r="C711" i="35"/>
  <c r="D711" i="35"/>
  <c r="E711" i="35"/>
  <c r="F711" i="35"/>
  <c r="H711" i="35"/>
  <c r="I711" i="35"/>
  <c r="K711" i="35"/>
  <c r="L711" i="35"/>
  <c r="N711" i="35"/>
  <c r="O711" i="35"/>
  <c r="B712" i="35"/>
  <c r="C712" i="35"/>
  <c r="D712" i="35"/>
  <c r="E712" i="35"/>
  <c r="F712" i="35"/>
  <c r="H712" i="35"/>
  <c r="I712" i="35"/>
  <c r="K712" i="35"/>
  <c r="L712" i="35"/>
  <c r="N712" i="35"/>
  <c r="O712" i="35"/>
  <c r="B713" i="35"/>
  <c r="C713" i="35"/>
  <c r="D713" i="35"/>
  <c r="E713" i="35"/>
  <c r="F713" i="35"/>
  <c r="H713" i="35"/>
  <c r="I713" i="35"/>
  <c r="K713" i="35"/>
  <c r="L713" i="35"/>
  <c r="N713" i="35"/>
  <c r="O713" i="35"/>
  <c r="B714" i="35"/>
  <c r="C714" i="35"/>
  <c r="D714" i="35"/>
  <c r="E714" i="35"/>
  <c r="F714" i="35"/>
  <c r="H714" i="35"/>
  <c r="I714" i="35"/>
  <c r="K714" i="35"/>
  <c r="L714" i="35"/>
  <c r="N714" i="35"/>
  <c r="O714" i="35"/>
  <c r="B715" i="35"/>
  <c r="C715" i="35"/>
  <c r="D715" i="35"/>
  <c r="E715" i="35"/>
  <c r="F715" i="35"/>
  <c r="H715" i="35"/>
  <c r="I715" i="35"/>
  <c r="K715" i="35"/>
  <c r="L715" i="35"/>
  <c r="N715" i="35"/>
  <c r="O715" i="35"/>
  <c r="B716" i="35"/>
  <c r="C716" i="35"/>
  <c r="D716" i="35"/>
  <c r="E716" i="35"/>
  <c r="F716" i="35"/>
  <c r="H716" i="35"/>
  <c r="I716" i="35"/>
  <c r="K716" i="35"/>
  <c r="L716" i="35"/>
  <c r="N716" i="35"/>
  <c r="O716" i="35"/>
  <c r="B717" i="35"/>
  <c r="C717" i="35"/>
  <c r="D717" i="35"/>
  <c r="E717" i="35"/>
  <c r="F717" i="35"/>
  <c r="H717" i="35"/>
  <c r="I717" i="35"/>
  <c r="K717" i="35"/>
  <c r="L717" i="35"/>
  <c r="N717" i="35"/>
  <c r="O717" i="35"/>
  <c r="B718" i="35"/>
  <c r="C718" i="35"/>
  <c r="D718" i="35"/>
  <c r="E718" i="35"/>
  <c r="F718" i="35"/>
  <c r="H718" i="35"/>
  <c r="I718" i="35"/>
  <c r="K718" i="35"/>
  <c r="L718" i="35"/>
  <c r="N718" i="35"/>
  <c r="O718" i="35"/>
  <c r="N6" i="35"/>
  <c r="O6" i="35"/>
  <c r="D6" i="35"/>
  <c r="K6" i="35"/>
  <c r="L6" i="35"/>
  <c r="H6" i="35"/>
  <c r="I6" i="35"/>
  <c r="C7" i="19"/>
  <c r="D7" i="19"/>
  <c r="C8" i="19"/>
  <c r="D8" i="19"/>
  <c r="C9" i="19"/>
  <c r="D9" i="19"/>
  <c r="C10" i="19"/>
  <c r="D10" i="19"/>
  <c r="C11" i="19"/>
  <c r="D11" i="19"/>
  <c r="C12" i="19"/>
  <c r="D12" i="19"/>
  <c r="C13" i="19"/>
  <c r="D13" i="19"/>
  <c r="C14" i="19"/>
  <c r="D14" i="19"/>
  <c r="C15" i="19"/>
  <c r="D15" i="19"/>
  <c r="C16" i="19"/>
  <c r="D16" i="19"/>
  <c r="C17" i="19"/>
  <c r="D17" i="19"/>
  <c r="C18" i="19"/>
  <c r="D18" i="19"/>
  <c r="C19" i="19"/>
  <c r="D19" i="19"/>
  <c r="C20" i="19"/>
  <c r="D20" i="19"/>
  <c r="C21" i="19"/>
  <c r="D21" i="19"/>
  <c r="C22" i="19"/>
  <c r="D22" i="19"/>
  <c r="C23" i="19"/>
  <c r="D23" i="19"/>
  <c r="C24" i="19"/>
  <c r="D24" i="19"/>
  <c r="C25" i="19"/>
  <c r="D25" i="19"/>
  <c r="C26" i="19"/>
  <c r="D26" i="19"/>
  <c r="C27" i="19"/>
  <c r="D27" i="19"/>
  <c r="C28" i="19"/>
  <c r="D28" i="19"/>
  <c r="C29" i="19"/>
  <c r="D29" i="19"/>
  <c r="C30" i="19"/>
  <c r="D30" i="19"/>
  <c r="C31" i="19"/>
  <c r="D31" i="19"/>
  <c r="C32" i="19"/>
  <c r="D32" i="19"/>
  <c r="C33" i="19"/>
  <c r="D33" i="19"/>
  <c r="C34" i="19"/>
  <c r="D34" i="19"/>
  <c r="C35" i="19"/>
  <c r="D35" i="19"/>
  <c r="C36" i="19"/>
  <c r="D36" i="19"/>
  <c r="C37" i="19"/>
  <c r="D37" i="19"/>
  <c r="C38" i="19"/>
  <c r="D38" i="19"/>
  <c r="C39" i="19"/>
  <c r="D39" i="19"/>
  <c r="C40" i="19"/>
  <c r="D40" i="19"/>
  <c r="C41" i="19"/>
  <c r="D41" i="19"/>
  <c r="C42" i="19"/>
  <c r="D42" i="19"/>
  <c r="C43" i="19"/>
  <c r="D43" i="19"/>
  <c r="C44" i="19"/>
  <c r="D44" i="19"/>
  <c r="C45" i="19"/>
  <c r="D45" i="19"/>
  <c r="C46" i="19"/>
  <c r="D46" i="19"/>
  <c r="C47" i="19"/>
  <c r="D47" i="19"/>
  <c r="C48" i="19"/>
  <c r="D48" i="19"/>
  <c r="C49" i="19"/>
  <c r="D49" i="19"/>
  <c r="C50" i="19"/>
  <c r="D50" i="19"/>
  <c r="C51" i="19"/>
  <c r="D51" i="19"/>
  <c r="C52" i="19"/>
  <c r="D52" i="19"/>
  <c r="C53" i="19"/>
  <c r="D53" i="19"/>
  <c r="C54" i="19"/>
  <c r="D54" i="19"/>
  <c r="C55" i="19"/>
  <c r="D55" i="19"/>
  <c r="C56" i="19"/>
  <c r="D56" i="19"/>
  <c r="C57" i="19"/>
  <c r="D57" i="19"/>
  <c r="C58" i="19"/>
  <c r="D58" i="19"/>
  <c r="C59" i="19"/>
  <c r="D59" i="19"/>
  <c r="C60" i="19"/>
  <c r="D60" i="19"/>
  <c r="C61" i="19"/>
  <c r="D61" i="19"/>
  <c r="C62" i="19"/>
  <c r="D62" i="19"/>
  <c r="C63" i="19"/>
  <c r="D63" i="19"/>
  <c r="C64" i="19"/>
  <c r="D64" i="19"/>
  <c r="C65" i="19"/>
  <c r="D65" i="19"/>
  <c r="C66" i="19"/>
  <c r="D66" i="19"/>
  <c r="C67" i="19"/>
  <c r="D67" i="19"/>
  <c r="C68" i="19"/>
  <c r="D68" i="19"/>
  <c r="C69" i="19"/>
  <c r="D69" i="19"/>
  <c r="C70" i="19"/>
  <c r="D70" i="19"/>
  <c r="C71" i="19"/>
  <c r="D71" i="19"/>
  <c r="C72" i="19"/>
  <c r="D72" i="19"/>
  <c r="C73" i="19"/>
  <c r="D73" i="19"/>
  <c r="C74" i="19"/>
  <c r="D74" i="19"/>
  <c r="C75" i="19"/>
  <c r="D75" i="19"/>
  <c r="C76" i="19"/>
  <c r="D76" i="19"/>
  <c r="C77" i="19"/>
  <c r="D77" i="19"/>
  <c r="C78" i="19"/>
  <c r="D78" i="19"/>
  <c r="C79" i="19"/>
  <c r="D79" i="19"/>
  <c r="C80" i="19"/>
  <c r="D80" i="19"/>
  <c r="C81" i="19"/>
  <c r="D81" i="19"/>
  <c r="C82" i="19"/>
  <c r="D82" i="19"/>
  <c r="C83" i="19"/>
  <c r="D83" i="19"/>
  <c r="C84" i="19"/>
  <c r="D84" i="19"/>
  <c r="C85" i="19"/>
  <c r="D85" i="19"/>
  <c r="C86" i="19"/>
  <c r="D86" i="19"/>
  <c r="C87" i="19"/>
  <c r="D87" i="19"/>
  <c r="C88" i="19"/>
  <c r="D88" i="19"/>
  <c r="C89" i="19"/>
  <c r="D89" i="19"/>
  <c r="C90" i="19"/>
  <c r="D90" i="19"/>
  <c r="C91" i="19"/>
  <c r="D91" i="19"/>
  <c r="C92" i="19"/>
  <c r="D92" i="19"/>
  <c r="C93" i="19"/>
  <c r="D93" i="19"/>
  <c r="C94" i="19"/>
  <c r="D94" i="19"/>
  <c r="C95" i="19"/>
  <c r="D95" i="19"/>
  <c r="C96" i="19"/>
  <c r="D96" i="19"/>
  <c r="C97" i="19"/>
  <c r="D97" i="19"/>
  <c r="C98" i="19"/>
  <c r="D98" i="19"/>
  <c r="C99" i="19"/>
  <c r="D99" i="19"/>
  <c r="C100" i="19"/>
  <c r="D100" i="19"/>
  <c r="C101" i="19"/>
  <c r="D101" i="19"/>
  <c r="C102" i="19"/>
  <c r="D102" i="19"/>
  <c r="C103" i="19"/>
  <c r="D103" i="19"/>
  <c r="C104" i="19"/>
  <c r="D104" i="19"/>
  <c r="C105" i="19"/>
  <c r="D105" i="19"/>
  <c r="C106" i="19"/>
  <c r="D106" i="19"/>
  <c r="C107" i="19"/>
  <c r="D107" i="19"/>
  <c r="C108" i="19"/>
  <c r="D108" i="19"/>
  <c r="C109" i="19"/>
  <c r="D109" i="19"/>
  <c r="C110" i="19"/>
  <c r="D110" i="19"/>
  <c r="C111" i="19"/>
  <c r="D111" i="19"/>
  <c r="C112" i="19"/>
  <c r="D112" i="19"/>
  <c r="C113" i="19"/>
  <c r="D113" i="19"/>
  <c r="C114" i="19"/>
  <c r="D114" i="19"/>
  <c r="C115" i="19"/>
  <c r="D115" i="19"/>
  <c r="C116" i="19"/>
  <c r="D116" i="19"/>
  <c r="C117" i="19"/>
  <c r="D117" i="19"/>
  <c r="C118" i="19"/>
  <c r="D118" i="19"/>
  <c r="C119" i="19"/>
  <c r="D119" i="19"/>
  <c r="C120" i="19"/>
  <c r="D120" i="19"/>
  <c r="C121" i="19"/>
  <c r="D121" i="19"/>
  <c r="C122" i="19"/>
  <c r="D122" i="19"/>
  <c r="C123" i="19"/>
  <c r="D123" i="19"/>
  <c r="C124" i="19"/>
  <c r="D124" i="19"/>
  <c r="C125" i="19"/>
  <c r="D125" i="19"/>
  <c r="C126" i="19"/>
  <c r="D126" i="19"/>
  <c r="C127" i="19"/>
  <c r="D127" i="19"/>
  <c r="C128" i="19"/>
  <c r="D128" i="19"/>
  <c r="C129" i="19"/>
  <c r="D129" i="19"/>
  <c r="C130" i="19"/>
  <c r="D130" i="19"/>
  <c r="C131" i="19"/>
  <c r="D131" i="19"/>
  <c r="C132" i="19"/>
  <c r="D132" i="19"/>
  <c r="C133" i="19"/>
  <c r="D133" i="19"/>
  <c r="C134" i="19"/>
  <c r="D134" i="19"/>
  <c r="C135" i="19"/>
  <c r="D135" i="19"/>
  <c r="C136" i="19"/>
  <c r="D136" i="19"/>
  <c r="C137" i="19"/>
  <c r="D137" i="19"/>
  <c r="C138" i="19"/>
  <c r="D138" i="19"/>
  <c r="C139" i="19"/>
  <c r="D139" i="19"/>
  <c r="C140" i="19"/>
  <c r="D140" i="19"/>
  <c r="C141" i="19"/>
  <c r="D141" i="19"/>
  <c r="C142" i="19"/>
  <c r="D142" i="19"/>
  <c r="C143" i="19"/>
  <c r="D143" i="19"/>
  <c r="C144" i="19"/>
  <c r="D144" i="19"/>
  <c r="C145" i="19"/>
  <c r="D145" i="19"/>
  <c r="C146" i="19"/>
  <c r="D146" i="19"/>
  <c r="C147" i="19"/>
  <c r="D147" i="19"/>
  <c r="C148" i="19"/>
  <c r="D148" i="19"/>
  <c r="C149" i="19"/>
  <c r="D149" i="19"/>
  <c r="C150" i="19"/>
  <c r="D150" i="19"/>
  <c r="C151" i="19"/>
  <c r="D151" i="19"/>
  <c r="C152" i="19"/>
  <c r="D152" i="19"/>
  <c r="C153" i="19"/>
  <c r="D153" i="19"/>
  <c r="C154" i="19"/>
  <c r="D154" i="19"/>
  <c r="C155" i="19"/>
  <c r="D155" i="19"/>
  <c r="C156" i="19"/>
  <c r="D156" i="19"/>
  <c r="C157" i="19"/>
  <c r="D157" i="19"/>
  <c r="C158" i="19"/>
  <c r="D158" i="19"/>
  <c r="C159" i="19"/>
  <c r="D159" i="19"/>
  <c r="C160" i="19"/>
  <c r="D160" i="19"/>
  <c r="C161" i="19"/>
  <c r="D161" i="19"/>
  <c r="C162" i="19"/>
  <c r="D162" i="19"/>
  <c r="C163" i="19"/>
  <c r="D163" i="19"/>
  <c r="C164" i="19"/>
  <c r="D164" i="19"/>
  <c r="C165" i="19"/>
  <c r="D165" i="19"/>
  <c r="C166" i="19"/>
  <c r="D166" i="19"/>
  <c r="C167" i="19"/>
  <c r="D167" i="19"/>
  <c r="C168" i="19"/>
  <c r="D168" i="19"/>
  <c r="C169" i="19"/>
  <c r="D169" i="19"/>
  <c r="C170" i="19"/>
  <c r="D170" i="19"/>
  <c r="C171" i="19"/>
  <c r="D171" i="19"/>
  <c r="C172" i="19"/>
  <c r="D172" i="19"/>
  <c r="C173" i="19"/>
  <c r="D173" i="19"/>
  <c r="C174" i="19"/>
  <c r="D174" i="19"/>
  <c r="C175" i="19"/>
  <c r="D175" i="19"/>
  <c r="C176" i="19"/>
  <c r="D176" i="19"/>
  <c r="C177" i="19"/>
  <c r="D177" i="19"/>
  <c r="C178" i="19"/>
  <c r="D178" i="19"/>
  <c r="C179" i="19"/>
  <c r="D179" i="19"/>
  <c r="C180" i="19"/>
  <c r="D180" i="19"/>
  <c r="C181" i="19"/>
  <c r="D181" i="19"/>
  <c r="C182" i="19"/>
  <c r="D182" i="19"/>
  <c r="C183" i="19"/>
  <c r="D183" i="19"/>
  <c r="C184" i="19"/>
  <c r="D184" i="19"/>
  <c r="C185" i="19"/>
  <c r="D185" i="19"/>
  <c r="C186" i="19"/>
  <c r="D186" i="19"/>
  <c r="C187" i="19"/>
  <c r="D187" i="19"/>
  <c r="C188" i="19"/>
  <c r="D188" i="19"/>
  <c r="C189" i="19"/>
  <c r="D189" i="19"/>
  <c r="C190" i="19"/>
  <c r="D190" i="19"/>
  <c r="C191" i="19"/>
  <c r="D191" i="19"/>
  <c r="C192" i="19"/>
  <c r="D192" i="19"/>
  <c r="C193" i="19"/>
  <c r="D193" i="19"/>
  <c r="C194" i="19"/>
  <c r="D194" i="19"/>
  <c r="C195" i="19"/>
  <c r="D195" i="19"/>
  <c r="C196" i="19"/>
  <c r="D196" i="19"/>
  <c r="C197" i="19"/>
  <c r="D197" i="19"/>
  <c r="C198" i="19"/>
  <c r="D198" i="19"/>
  <c r="C199" i="19"/>
  <c r="D199" i="19"/>
  <c r="C200" i="19"/>
  <c r="D200" i="19"/>
  <c r="C201" i="19"/>
  <c r="D201" i="19"/>
  <c r="C202" i="19"/>
  <c r="D202" i="19"/>
  <c r="C203" i="19"/>
  <c r="D203" i="19"/>
  <c r="C204" i="19"/>
  <c r="D204" i="19"/>
  <c r="C205" i="19"/>
  <c r="D205" i="19"/>
  <c r="C206" i="19"/>
  <c r="D206" i="19"/>
  <c r="C207" i="19"/>
  <c r="D207" i="19"/>
  <c r="C208" i="19"/>
  <c r="D208" i="19"/>
  <c r="C209" i="19"/>
  <c r="D209" i="19"/>
  <c r="C210" i="19"/>
  <c r="D210" i="19"/>
  <c r="C211" i="19"/>
  <c r="D211" i="19"/>
  <c r="C212" i="19"/>
  <c r="D212" i="19"/>
  <c r="C213" i="19"/>
  <c r="D213" i="19"/>
  <c r="C214" i="19"/>
  <c r="D214" i="19"/>
  <c r="C215" i="19"/>
  <c r="D215" i="19"/>
  <c r="C216" i="19"/>
  <c r="D216" i="19"/>
  <c r="C217" i="19"/>
  <c r="D217" i="19"/>
  <c r="C218" i="19"/>
  <c r="D218" i="19"/>
  <c r="C219" i="19"/>
  <c r="D219" i="19"/>
  <c r="C220" i="19"/>
  <c r="D220" i="19"/>
  <c r="C221" i="19"/>
  <c r="D221" i="19"/>
  <c r="C222" i="19"/>
  <c r="D222" i="19"/>
  <c r="C223" i="19"/>
  <c r="D223" i="19"/>
  <c r="C224" i="19"/>
  <c r="D224" i="19"/>
  <c r="C225" i="19"/>
  <c r="D225" i="19"/>
  <c r="C226" i="19"/>
  <c r="D226" i="19"/>
  <c r="C227" i="19"/>
  <c r="D227" i="19"/>
  <c r="C228" i="19"/>
  <c r="D228" i="19"/>
  <c r="C229" i="19"/>
  <c r="D229" i="19"/>
  <c r="C230" i="19"/>
  <c r="D230" i="19"/>
  <c r="C231" i="19"/>
  <c r="D231" i="19"/>
  <c r="C232" i="19"/>
  <c r="D232" i="19"/>
  <c r="C233" i="19"/>
  <c r="D233" i="19"/>
  <c r="C234" i="19"/>
  <c r="D234" i="19"/>
  <c r="C235" i="19"/>
  <c r="D235" i="19"/>
  <c r="C236" i="19"/>
  <c r="D236" i="19"/>
  <c r="C237" i="19"/>
  <c r="D237" i="19"/>
  <c r="C238" i="19"/>
  <c r="D238" i="19"/>
  <c r="C239" i="19"/>
  <c r="D239" i="19"/>
  <c r="C240" i="19"/>
  <c r="D240" i="19"/>
  <c r="C241" i="19"/>
  <c r="D241" i="19"/>
  <c r="C242" i="19"/>
  <c r="D242" i="19"/>
  <c r="C243" i="19"/>
  <c r="D243" i="19"/>
  <c r="C244" i="19"/>
  <c r="D244" i="19"/>
  <c r="C245" i="19"/>
  <c r="D245" i="19"/>
  <c r="C246" i="19"/>
  <c r="D246" i="19"/>
  <c r="C247" i="19"/>
  <c r="D247" i="19"/>
  <c r="C248" i="19"/>
  <c r="D248" i="19"/>
  <c r="C249" i="19"/>
  <c r="D249" i="19"/>
  <c r="C250" i="19"/>
  <c r="D250" i="19"/>
  <c r="C251" i="19"/>
  <c r="D251" i="19"/>
  <c r="C252" i="19"/>
  <c r="D252" i="19"/>
  <c r="C253" i="19"/>
  <c r="D253" i="19"/>
  <c r="C254" i="19"/>
  <c r="D254" i="19"/>
  <c r="C255" i="19"/>
  <c r="D255" i="19"/>
  <c r="C256" i="19"/>
  <c r="D256" i="19"/>
  <c r="C257" i="19"/>
  <c r="D257" i="19"/>
  <c r="C258" i="19"/>
  <c r="D258" i="19"/>
  <c r="C259" i="19"/>
  <c r="D259" i="19"/>
  <c r="C260" i="19"/>
  <c r="D260" i="19"/>
  <c r="C261" i="19"/>
  <c r="D261" i="19"/>
  <c r="C262" i="19"/>
  <c r="D262" i="19"/>
  <c r="C263" i="19"/>
  <c r="D263" i="19"/>
  <c r="C264" i="19"/>
  <c r="D264" i="19"/>
  <c r="C265" i="19"/>
  <c r="D265" i="19"/>
  <c r="C266" i="19"/>
  <c r="D266" i="19"/>
  <c r="C267" i="19"/>
  <c r="D267" i="19"/>
  <c r="C268" i="19"/>
  <c r="D268" i="19"/>
  <c r="C269" i="19"/>
  <c r="D269" i="19"/>
  <c r="C270" i="19"/>
  <c r="D270" i="19"/>
  <c r="C271" i="19"/>
  <c r="D271" i="19"/>
  <c r="C272" i="19"/>
  <c r="D272" i="19"/>
  <c r="C273" i="19"/>
  <c r="D273" i="19"/>
  <c r="C274" i="19"/>
  <c r="D274" i="19"/>
  <c r="C275" i="19"/>
  <c r="D275" i="19"/>
  <c r="C276" i="19"/>
  <c r="D276" i="19"/>
  <c r="C277" i="19"/>
  <c r="D277" i="19"/>
  <c r="C278" i="19"/>
  <c r="D278" i="19"/>
  <c r="C279" i="19"/>
  <c r="D279" i="19"/>
  <c r="C280" i="19"/>
  <c r="D280" i="19"/>
  <c r="C281" i="19"/>
  <c r="D281" i="19"/>
  <c r="C282" i="19"/>
  <c r="D282" i="19"/>
  <c r="C283" i="19"/>
  <c r="D283" i="19"/>
  <c r="C284" i="19"/>
  <c r="D284" i="19"/>
  <c r="C285" i="19"/>
  <c r="D285" i="19"/>
  <c r="C286" i="19"/>
  <c r="D286" i="19"/>
  <c r="C287" i="19"/>
  <c r="D287" i="19"/>
  <c r="C288" i="19"/>
  <c r="D288" i="19"/>
  <c r="C289" i="19"/>
  <c r="D289" i="19"/>
  <c r="C290" i="19"/>
  <c r="D290" i="19"/>
  <c r="C291" i="19"/>
  <c r="D291" i="19"/>
  <c r="C292" i="19"/>
  <c r="D292" i="19"/>
  <c r="C293" i="19"/>
  <c r="D293" i="19"/>
  <c r="C294" i="19"/>
  <c r="D294" i="19"/>
  <c r="C295" i="19"/>
  <c r="D295" i="19"/>
  <c r="C296" i="19"/>
  <c r="D296" i="19"/>
  <c r="C297" i="19"/>
  <c r="D297" i="19"/>
  <c r="C298" i="19"/>
  <c r="D298" i="19"/>
  <c r="C299" i="19"/>
  <c r="D299" i="19"/>
  <c r="C300" i="19"/>
  <c r="D300" i="19"/>
  <c r="C301" i="19"/>
  <c r="D301" i="19"/>
  <c r="C302" i="19"/>
  <c r="D302" i="19"/>
  <c r="C303" i="19"/>
  <c r="D303" i="19"/>
  <c r="C304" i="19"/>
  <c r="D304" i="19"/>
  <c r="C305" i="19"/>
  <c r="D305" i="19"/>
  <c r="C306" i="19"/>
  <c r="D306" i="19"/>
  <c r="C307" i="19"/>
  <c r="D307" i="19"/>
  <c r="C308" i="19"/>
  <c r="D308" i="19"/>
  <c r="C309" i="19"/>
  <c r="D309" i="19"/>
  <c r="C310" i="19"/>
  <c r="D310" i="19"/>
  <c r="C311" i="19"/>
  <c r="D311" i="19"/>
  <c r="C312" i="19"/>
  <c r="D312" i="19"/>
  <c r="C313" i="19"/>
  <c r="D313" i="19"/>
  <c r="C314" i="19"/>
  <c r="D314" i="19"/>
  <c r="C315" i="19"/>
  <c r="D315" i="19"/>
  <c r="C316" i="19"/>
  <c r="D316" i="19"/>
  <c r="C317" i="19"/>
  <c r="D317" i="19"/>
  <c r="C318" i="19"/>
  <c r="D318" i="19"/>
  <c r="C319" i="19"/>
  <c r="D319" i="19"/>
  <c r="C320" i="19"/>
  <c r="D320" i="19"/>
  <c r="C321" i="19"/>
  <c r="D321" i="19"/>
  <c r="C322" i="19"/>
  <c r="D322" i="19"/>
  <c r="C323" i="19"/>
  <c r="D323" i="19"/>
  <c r="C324" i="19"/>
  <c r="D324" i="19"/>
  <c r="C325" i="19"/>
  <c r="D325" i="19"/>
  <c r="C326" i="19"/>
  <c r="D326" i="19"/>
  <c r="C327" i="19"/>
  <c r="D327" i="19"/>
  <c r="C328" i="19"/>
  <c r="D328" i="19"/>
  <c r="C329" i="19"/>
  <c r="D329" i="19"/>
  <c r="C330" i="19"/>
  <c r="D330" i="19"/>
  <c r="C331" i="19"/>
  <c r="D331" i="19"/>
  <c r="C332" i="19"/>
  <c r="D332" i="19"/>
  <c r="C333" i="19"/>
  <c r="D333" i="19"/>
  <c r="C334" i="19"/>
  <c r="D334" i="19"/>
  <c r="C335" i="19"/>
  <c r="D335" i="19"/>
  <c r="C336" i="19"/>
  <c r="D336" i="19"/>
  <c r="C337" i="19"/>
  <c r="D337" i="19"/>
  <c r="C338" i="19"/>
  <c r="D338" i="19"/>
  <c r="C339" i="19"/>
  <c r="D339" i="19"/>
  <c r="C340" i="19"/>
  <c r="D340" i="19"/>
  <c r="C341" i="19"/>
  <c r="D341" i="19"/>
  <c r="C342" i="19"/>
  <c r="D342" i="19"/>
  <c r="C343" i="19"/>
  <c r="D343" i="19"/>
  <c r="C344" i="19"/>
  <c r="D344" i="19"/>
  <c r="C345" i="19"/>
  <c r="D345" i="19"/>
  <c r="C346" i="19"/>
  <c r="D346" i="19"/>
  <c r="C347" i="19"/>
  <c r="D347" i="19"/>
  <c r="C348" i="19"/>
  <c r="D348" i="19"/>
  <c r="C349" i="19"/>
  <c r="D349" i="19"/>
  <c r="C350" i="19"/>
  <c r="D350" i="19"/>
  <c r="C351" i="19"/>
  <c r="D351" i="19"/>
  <c r="C352" i="19"/>
  <c r="D352" i="19"/>
  <c r="C353" i="19"/>
  <c r="D353" i="19"/>
  <c r="C354" i="19"/>
  <c r="D354" i="19"/>
  <c r="C355" i="19"/>
  <c r="D355" i="19"/>
  <c r="C356" i="19"/>
  <c r="D356" i="19"/>
  <c r="C357" i="19"/>
  <c r="D357" i="19"/>
  <c r="C358" i="19"/>
  <c r="D358" i="19"/>
  <c r="C359" i="19"/>
  <c r="D359" i="19"/>
  <c r="C360" i="19"/>
  <c r="D360" i="19"/>
  <c r="C361" i="19"/>
  <c r="D361" i="19"/>
  <c r="C362" i="19"/>
  <c r="D362" i="19"/>
  <c r="C363" i="19"/>
  <c r="D363" i="19"/>
  <c r="C364" i="19"/>
  <c r="D364" i="19"/>
  <c r="D6" i="19"/>
  <c r="C6" i="19"/>
  <c r="Y4" i="31"/>
  <c r="Z4" i="31"/>
  <c r="AA4" i="31"/>
  <c r="AB4" i="31"/>
  <c r="AC4" i="31"/>
  <c r="AD4" i="31"/>
  <c r="AE4" i="31"/>
  <c r="AF4" i="31"/>
  <c r="X4" i="31"/>
  <c r="O51" i="29"/>
  <c r="P51" i="29"/>
  <c r="P54" i="29"/>
  <c r="Q54" i="29"/>
  <c r="R54" i="29"/>
  <c r="O55" i="29"/>
  <c r="P55" i="29"/>
  <c r="Q55" i="29"/>
  <c r="R55" i="29"/>
  <c r="O56" i="29"/>
  <c r="R56" i="29"/>
  <c r="O57" i="29"/>
  <c r="P57" i="29"/>
  <c r="Q57" i="29"/>
  <c r="R57" i="29"/>
  <c r="O58" i="29"/>
  <c r="P59" i="29"/>
  <c r="Q59" i="29"/>
  <c r="R59" i="29"/>
  <c r="O60" i="29"/>
  <c r="Q60" i="29"/>
  <c r="R60" i="29"/>
  <c r="O61" i="29"/>
  <c r="P61" i="29"/>
  <c r="Q61" i="29"/>
  <c r="R61" i="29"/>
  <c r="O53" i="29"/>
  <c r="P53" i="29"/>
  <c r="Q53" i="29"/>
  <c r="R53" i="29"/>
  <c r="O54" i="29"/>
  <c r="P56" i="29"/>
  <c r="Q56" i="29"/>
  <c r="P58" i="29"/>
  <c r="Q58" i="29"/>
  <c r="R58" i="29"/>
  <c r="O59" i="29"/>
  <c r="P60" i="29"/>
  <c r="Q51" i="29"/>
  <c r="R51" i="29"/>
  <c r="U370" i="9"/>
  <c r="N361" i="14" s="1"/>
  <c r="U371" i="9"/>
  <c r="N362" i="14" s="1"/>
  <c r="N363" i="14"/>
  <c r="K9" i="14"/>
  <c r="L9" i="14"/>
  <c r="J9" i="14"/>
  <c r="P10" i="10"/>
  <c r="B13" i="29"/>
  <c r="B14" i="29"/>
  <c r="AX6" i="31" l="1"/>
  <c r="B5" i="32" s="1"/>
  <c r="W19" i="28"/>
  <c r="U19" i="29" s="1"/>
  <c r="W20" i="28"/>
  <c r="W18" i="28"/>
  <c r="O72" i="28"/>
  <c r="G13" i="39" s="1"/>
  <c r="O70" i="28"/>
  <c r="G11" i="39" s="1"/>
  <c r="O65" i="28"/>
  <c r="G6" i="39" s="1"/>
  <c r="O69" i="28"/>
  <c r="G10" i="39" s="1"/>
  <c r="O73" i="28"/>
  <c r="G14" i="39" s="1"/>
  <c r="O71" i="28"/>
  <c r="G12" i="39" s="1"/>
  <c r="C14" i="39"/>
  <c r="E10" i="39"/>
  <c r="C11" i="39"/>
  <c r="O68" i="28"/>
  <c r="G9" i="39" s="1"/>
  <c r="O67" i="28"/>
  <c r="G8" i="39" s="1"/>
  <c r="C13" i="39"/>
  <c r="O74" i="28"/>
  <c r="G15" i="39" s="1"/>
  <c r="O66" i="28"/>
  <c r="G7" i="39" s="1"/>
  <c r="C12" i="39"/>
  <c r="F6" i="39"/>
  <c r="X7" i="29"/>
  <c r="M35" i="29"/>
  <c r="M34" i="29"/>
  <c r="M30" i="29"/>
  <c r="M26" i="29"/>
  <c r="M38" i="29"/>
  <c r="M37" i="29"/>
  <c r="M33" i="29"/>
  <c r="M31" i="29"/>
  <c r="M29" i="29"/>
  <c r="M27" i="29"/>
  <c r="W13" i="28"/>
  <c r="B6" i="35"/>
  <c r="C6" i="35"/>
  <c r="E6" i="35"/>
  <c r="F6" i="35"/>
  <c r="D5" i="35"/>
  <c r="R5" i="11"/>
  <c r="O5" i="11"/>
  <c r="M5" i="11"/>
  <c r="M6" i="11" s="1"/>
  <c r="B2" i="39" l="1"/>
  <c r="U20" i="29"/>
  <c r="U18" i="29"/>
  <c r="B18" i="39"/>
  <c r="B2" i="35"/>
  <c r="M11" i="11"/>
  <c r="N4" i="35" s="1"/>
  <c r="M10" i="11"/>
  <c r="K4" i="35" s="1"/>
  <c r="M9" i="11"/>
  <c r="H4" i="35" s="1"/>
  <c r="M8" i="11"/>
  <c r="M7" i="11"/>
  <c r="B4" i="35" s="1"/>
  <c r="E4" i="35" l="1"/>
  <c r="Q79" i="6"/>
  <c r="Q80" i="6"/>
  <c r="Q81" i="6"/>
  <c r="Q82" i="6"/>
  <c r="Q83" i="6"/>
  <c r="Q84" i="6"/>
  <c r="Q85" i="6"/>
  <c r="Q86" i="6"/>
  <c r="Q87" i="6"/>
  <c r="Q88" i="6"/>
  <c r="Q89" i="6"/>
  <c r="Q90" i="6"/>
  <c r="Q91" i="6"/>
  <c r="Q92" i="6"/>
  <c r="Q93" i="6"/>
  <c r="Q94" i="6"/>
  <c r="Q95" i="6"/>
  <c r="Q96" i="6"/>
  <c r="Q97" i="6"/>
  <c r="Q98" i="6"/>
  <c r="Q99" i="6"/>
  <c r="Q100" i="6"/>
  <c r="Q78" i="6"/>
  <c r="K27" i="34"/>
  <c r="K28" i="34"/>
  <c r="K29" i="34"/>
  <c r="K30" i="34"/>
  <c r="K31" i="34"/>
  <c r="K32" i="34"/>
  <c r="K33" i="34"/>
  <c r="K34" i="34"/>
  <c r="K35" i="34"/>
  <c r="K36" i="34"/>
  <c r="K37" i="34"/>
  <c r="K38" i="34"/>
  <c r="K16" i="34"/>
  <c r="K17" i="34"/>
  <c r="K18" i="34"/>
  <c r="K19" i="34"/>
  <c r="K20" i="34"/>
  <c r="K21" i="34"/>
  <c r="K22" i="34"/>
  <c r="K23" i="34"/>
  <c r="K24" i="34"/>
  <c r="K25" i="34"/>
  <c r="K26" i="34"/>
  <c r="K12" i="34"/>
  <c r="K13" i="34"/>
  <c r="K14" i="34"/>
  <c r="K15" i="34"/>
  <c r="Z11" i="33"/>
  <c r="L13" i="34" s="1"/>
  <c r="Z12" i="33"/>
  <c r="L14" i="34" s="1"/>
  <c r="Z13" i="33"/>
  <c r="L15" i="34" s="1"/>
  <c r="Z14" i="33"/>
  <c r="L16" i="34" s="1"/>
  <c r="Z15" i="33"/>
  <c r="L17" i="34" s="1"/>
  <c r="Z16" i="33"/>
  <c r="L18" i="34" s="1"/>
  <c r="Z17" i="33"/>
  <c r="L19" i="34" s="1"/>
  <c r="Z18" i="33"/>
  <c r="L20" i="34" s="1"/>
  <c r="Z19" i="33"/>
  <c r="L21" i="34" s="1"/>
  <c r="Z20" i="33"/>
  <c r="L22" i="34" s="1"/>
  <c r="Z21" i="33"/>
  <c r="L23" i="34" s="1"/>
  <c r="Z22" i="33"/>
  <c r="L24" i="34" s="1"/>
  <c r="Z23" i="33"/>
  <c r="L25" i="34" s="1"/>
  <c r="Z24" i="33"/>
  <c r="L26" i="34" s="1"/>
  <c r="Z25" i="33"/>
  <c r="L27" i="34" s="1"/>
  <c r="Z26" i="33"/>
  <c r="L28" i="34" s="1"/>
  <c r="Z27" i="33"/>
  <c r="L29" i="34" s="1"/>
  <c r="Z28" i="33"/>
  <c r="L30" i="34" s="1"/>
  <c r="Z29" i="33"/>
  <c r="L31" i="34" s="1"/>
  <c r="Z30" i="33"/>
  <c r="L32" i="34" s="1"/>
  <c r="Z31" i="33"/>
  <c r="L33" i="34" s="1"/>
  <c r="Z32" i="33"/>
  <c r="L34" i="34" s="1"/>
  <c r="Z33" i="33"/>
  <c r="L35" i="34" s="1"/>
  <c r="Z34" i="33"/>
  <c r="L36" i="34" s="1"/>
  <c r="Z35" i="33"/>
  <c r="L37" i="34" s="1"/>
  <c r="Z36" i="33"/>
  <c r="L38" i="34" s="1"/>
  <c r="Z10" i="33"/>
  <c r="L12" i="34" s="1"/>
  <c r="U20" i="9"/>
  <c r="V20" i="9" s="1"/>
  <c r="U21" i="9"/>
  <c r="V21" i="9" s="1"/>
  <c r="U22" i="9"/>
  <c r="N13" i="14" s="1"/>
  <c r="U23" i="9"/>
  <c r="V23" i="9" s="1"/>
  <c r="U24" i="9"/>
  <c r="V24" i="9" s="1"/>
  <c r="U25" i="9"/>
  <c r="V25" i="9" s="1"/>
  <c r="U26" i="9"/>
  <c r="N17" i="14" s="1"/>
  <c r="U27" i="9"/>
  <c r="N18" i="14" s="1"/>
  <c r="U28" i="9"/>
  <c r="V28" i="9" s="1"/>
  <c r="U29" i="9"/>
  <c r="V29" i="9" s="1"/>
  <c r="U30" i="9"/>
  <c r="N21" i="14" s="1"/>
  <c r="U31" i="9"/>
  <c r="V31" i="9" s="1"/>
  <c r="U32" i="9"/>
  <c r="V32" i="9" s="1"/>
  <c r="U33" i="9"/>
  <c r="V33" i="9" s="1"/>
  <c r="U34" i="9"/>
  <c r="N25" i="14" s="1"/>
  <c r="U35" i="9"/>
  <c r="N26" i="14" s="1"/>
  <c r="U36" i="9"/>
  <c r="V36" i="9" s="1"/>
  <c r="U37" i="9"/>
  <c r="N28" i="14" s="1"/>
  <c r="U38" i="9"/>
  <c r="N29" i="14" s="1"/>
  <c r="U39" i="9"/>
  <c r="N30" i="14" s="1"/>
  <c r="U40" i="9"/>
  <c r="N31" i="14" s="1"/>
  <c r="U41" i="9"/>
  <c r="N32" i="14" s="1"/>
  <c r="U42" i="9"/>
  <c r="N33" i="14" s="1"/>
  <c r="U43" i="9"/>
  <c r="N34" i="14" s="1"/>
  <c r="U44" i="9"/>
  <c r="N35" i="14" s="1"/>
  <c r="U45" i="9"/>
  <c r="N36" i="14" s="1"/>
  <c r="U46" i="9"/>
  <c r="N37" i="14" s="1"/>
  <c r="U47" i="9"/>
  <c r="N38" i="14" s="1"/>
  <c r="U48" i="9"/>
  <c r="N39" i="14" s="1"/>
  <c r="U49" i="9"/>
  <c r="N40" i="14" s="1"/>
  <c r="U50" i="9"/>
  <c r="N41" i="14" s="1"/>
  <c r="U51" i="9"/>
  <c r="N42" i="14" s="1"/>
  <c r="U52" i="9"/>
  <c r="N43" i="14" s="1"/>
  <c r="U53" i="9"/>
  <c r="N44" i="14" s="1"/>
  <c r="U54" i="9"/>
  <c r="N45" i="14" s="1"/>
  <c r="U55" i="9"/>
  <c r="N46" i="14" s="1"/>
  <c r="U56" i="9"/>
  <c r="N47" i="14" s="1"/>
  <c r="U57" i="9"/>
  <c r="N48" i="14" s="1"/>
  <c r="U58" i="9"/>
  <c r="N49" i="14" s="1"/>
  <c r="U59" i="9"/>
  <c r="N50" i="14" s="1"/>
  <c r="U60" i="9"/>
  <c r="N51" i="14" s="1"/>
  <c r="U61" i="9"/>
  <c r="N52" i="14" s="1"/>
  <c r="U62" i="9"/>
  <c r="N53" i="14" s="1"/>
  <c r="U63" i="9"/>
  <c r="N54" i="14" s="1"/>
  <c r="U64" i="9"/>
  <c r="N55" i="14" s="1"/>
  <c r="U65" i="9"/>
  <c r="N56" i="14" s="1"/>
  <c r="U66" i="9"/>
  <c r="N57" i="14" s="1"/>
  <c r="U67" i="9"/>
  <c r="N58" i="14" s="1"/>
  <c r="U68" i="9"/>
  <c r="N59" i="14" s="1"/>
  <c r="U69" i="9"/>
  <c r="N60" i="14" s="1"/>
  <c r="U70" i="9"/>
  <c r="N61" i="14" s="1"/>
  <c r="U71" i="9"/>
  <c r="N62" i="14" s="1"/>
  <c r="U72" i="9"/>
  <c r="N63" i="14" s="1"/>
  <c r="U73" i="9"/>
  <c r="N64" i="14" s="1"/>
  <c r="U74" i="9"/>
  <c r="N65" i="14" s="1"/>
  <c r="U75" i="9"/>
  <c r="N66" i="14" s="1"/>
  <c r="U76" i="9"/>
  <c r="N67" i="14" s="1"/>
  <c r="U77" i="9"/>
  <c r="N68" i="14" s="1"/>
  <c r="U78" i="9"/>
  <c r="N69" i="14" s="1"/>
  <c r="U79" i="9"/>
  <c r="N70" i="14" s="1"/>
  <c r="U80" i="9"/>
  <c r="N71" i="14" s="1"/>
  <c r="U81" i="9"/>
  <c r="N72" i="14" s="1"/>
  <c r="U82" i="9"/>
  <c r="N73" i="14" s="1"/>
  <c r="U83" i="9"/>
  <c r="N74" i="14" s="1"/>
  <c r="U84" i="9"/>
  <c r="N75" i="14" s="1"/>
  <c r="U85" i="9"/>
  <c r="N76" i="14" s="1"/>
  <c r="U86" i="9"/>
  <c r="N77" i="14" s="1"/>
  <c r="U87" i="9"/>
  <c r="N78" i="14" s="1"/>
  <c r="U88" i="9"/>
  <c r="N79" i="14" s="1"/>
  <c r="U89" i="9"/>
  <c r="N80" i="14" s="1"/>
  <c r="U90" i="9"/>
  <c r="N81" i="14" s="1"/>
  <c r="U91" i="9"/>
  <c r="N82" i="14" s="1"/>
  <c r="U92" i="9"/>
  <c r="N83" i="14" s="1"/>
  <c r="U93" i="9"/>
  <c r="N84" i="14" s="1"/>
  <c r="U94" i="9"/>
  <c r="N85" i="14" s="1"/>
  <c r="U95" i="9"/>
  <c r="N86" i="14" s="1"/>
  <c r="U96" i="9"/>
  <c r="N87" i="14" s="1"/>
  <c r="U97" i="9"/>
  <c r="N88" i="14" s="1"/>
  <c r="U98" i="9"/>
  <c r="N89" i="14" s="1"/>
  <c r="U99" i="9"/>
  <c r="N90" i="14" s="1"/>
  <c r="U100" i="9"/>
  <c r="N91" i="14" s="1"/>
  <c r="U101" i="9"/>
  <c r="N92" i="14" s="1"/>
  <c r="U102" i="9"/>
  <c r="N93" i="14" s="1"/>
  <c r="U103" i="9"/>
  <c r="N94" i="14" s="1"/>
  <c r="U104" i="9"/>
  <c r="N95" i="14" s="1"/>
  <c r="U105" i="9"/>
  <c r="N96" i="14" s="1"/>
  <c r="U106" i="9"/>
  <c r="N97" i="14" s="1"/>
  <c r="U107" i="9"/>
  <c r="N98" i="14" s="1"/>
  <c r="U108" i="9"/>
  <c r="N99" i="14" s="1"/>
  <c r="U109" i="9"/>
  <c r="N100" i="14" s="1"/>
  <c r="U110" i="9"/>
  <c r="N101" i="14" s="1"/>
  <c r="U111" i="9"/>
  <c r="N102" i="14" s="1"/>
  <c r="U112" i="9"/>
  <c r="N103" i="14" s="1"/>
  <c r="U113" i="9"/>
  <c r="N104" i="14" s="1"/>
  <c r="U114" i="9"/>
  <c r="N105" i="14" s="1"/>
  <c r="U115" i="9"/>
  <c r="N106" i="14" s="1"/>
  <c r="U116" i="9"/>
  <c r="N107" i="14" s="1"/>
  <c r="U117" i="9"/>
  <c r="N108" i="14" s="1"/>
  <c r="U118" i="9"/>
  <c r="N109" i="14" s="1"/>
  <c r="U119" i="9"/>
  <c r="N110" i="14" s="1"/>
  <c r="U120" i="9"/>
  <c r="N111" i="14" s="1"/>
  <c r="U121" i="9"/>
  <c r="N112" i="14" s="1"/>
  <c r="U122" i="9"/>
  <c r="N113" i="14" s="1"/>
  <c r="U123" i="9"/>
  <c r="N114" i="14" s="1"/>
  <c r="U124" i="9"/>
  <c r="N115" i="14" s="1"/>
  <c r="U125" i="9"/>
  <c r="N116" i="14" s="1"/>
  <c r="U126" i="9"/>
  <c r="N117" i="14" s="1"/>
  <c r="U127" i="9"/>
  <c r="N118" i="14" s="1"/>
  <c r="U128" i="9"/>
  <c r="N119" i="14" s="1"/>
  <c r="U129" i="9"/>
  <c r="N120" i="14" s="1"/>
  <c r="U130" i="9"/>
  <c r="N121" i="14" s="1"/>
  <c r="U131" i="9"/>
  <c r="N122" i="14" s="1"/>
  <c r="U132" i="9"/>
  <c r="N123" i="14" s="1"/>
  <c r="U133" i="9"/>
  <c r="N124" i="14" s="1"/>
  <c r="U134" i="9"/>
  <c r="N125" i="14" s="1"/>
  <c r="U135" i="9"/>
  <c r="N126" i="14" s="1"/>
  <c r="U136" i="9"/>
  <c r="N127" i="14" s="1"/>
  <c r="U137" i="9"/>
  <c r="N128" i="14" s="1"/>
  <c r="U138" i="9"/>
  <c r="N129" i="14" s="1"/>
  <c r="U139" i="9"/>
  <c r="N130" i="14" s="1"/>
  <c r="U140" i="9"/>
  <c r="N131" i="14" s="1"/>
  <c r="U141" i="9"/>
  <c r="N132" i="14" s="1"/>
  <c r="U142" i="9"/>
  <c r="N133" i="14" s="1"/>
  <c r="U143" i="9"/>
  <c r="N134" i="14" s="1"/>
  <c r="U144" i="9"/>
  <c r="N135" i="14" s="1"/>
  <c r="U145" i="9"/>
  <c r="N136" i="14" s="1"/>
  <c r="U146" i="9"/>
  <c r="N137" i="14" s="1"/>
  <c r="U147" i="9"/>
  <c r="N138" i="14" s="1"/>
  <c r="U148" i="9"/>
  <c r="N139" i="14" s="1"/>
  <c r="U149" i="9"/>
  <c r="N140" i="14" s="1"/>
  <c r="U150" i="9"/>
  <c r="N141" i="14" s="1"/>
  <c r="U151" i="9"/>
  <c r="N142" i="14" s="1"/>
  <c r="U152" i="9"/>
  <c r="N143" i="14" s="1"/>
  <c r="U153" i="9"/>
  <c r="N144" i="14" s="1"/>
  <c r="U154" i="9"/>
  <c r="N145" i="14" s="1"/>
  <c r="U155" i="9"/>
  <c r="N146" i="14" s="1"/>
  <c r="U156" i="9"/>
  <c r="N147" i="14" s="1"/>
  <c r="U157" i="9"/>
  <c r="N148" i="14" s="1"/>
  <c r="U158" i="9"/>
  <c r="N149" i="14" s="1"/>
  <c r="U159" i="9"/>
  <c r="N150" i="14" s="1"/>
  <c r="U160" i="9"/>
  <c r="N151" i="14" s="1"/>
  <c r="U161" i="9"/>
  <c r="N152" i="14" s="1"/>
  <c r="U162" i="9"/>
  <c r="N153" i="14" s="1"/>
  <c r="U163" i="9"/>
  <c r="N154" i="14" s="1"/>
  <c r="U164" i="9"/>
  <c r="N155" i="14" s="1"/>
  <c r="U165" i="9"/>
  <c r="N156" i="14" s="1"/>
  <c r="U166" i="9"/>
  <c r="N157" i="14" s="1"/>
  <c r="U167" i="9"/>
  <c r="N158" i="14" s="1"/>
  <c r="U168" i="9"/>
  <c r="N159" i="14" s="1"/>
  <c r="U169" i="9"/>
  <c r="N160" i="14" s="1"/>
  <c r="U170" i="9"/>
  <c r="N161" i="14" s="1"/>
  <c r="U171" i="9"/>
  <c r="N162" i="14" s="1"/>
  <c r="U172" i="9"/>
  <c r="N163" i="14" s="1"/>
  <c r="U173" i="9"/>
  <c r="N164" i="14" s="1"/>
  <c r="U174" i="9"/>
  <c r="N165" i="14" s="1"/>
  <c r="U175" i="9"/>
  <c r="N166" i="14" s="1"/>
  <c r="U176" i="9"/>
  <c r="N167" i="14" s="1"/>
  <c r="U177" i="9"/>
  <c r="N168" i="14" s="1"/>
  <c r="U178" i="9"/>
  <c r="N169" i="14" s="1"/>
  <c r="U179" i="9"/>
  <c r="N170" i="14" s="1"/>
  <c r="U180" i="9"/>
  <c r="N171" i="14" s="1"/>
  <c r="U181" i="9"/>
  <c r="N172" i="14" s="1"/>
  <c r="U182" i="9"/>
  <c r="N173" i="14" s="1"/>
  <c r="U183" i="9"/>
  <c r="N174" i="14" s="1"/>
  <c r="U184" i="9"/>
  <c r="N175" i="14" s="1"/>
  <c r="U185" i="9"/>
  <c r="N176" i="14" s="1"/>
  <c r="U186" i="9"/>
  <c r="N177" i="14" s="1"/>
  <c r="U187" i="9"/>
  <c r="N178" i="14" s="1"/>
  <c r="U188" i="9"/>
  <c r="N179" i="14" s="1"/>
  <c r="U189" i="9"/>
  <c r="N180" i="14" s="1"/>
  <c r="U190" i="9"/>
  <c r="N181" i="14" s="1"/>
  <c r="U191" i="9"/>
  <c r="N182" i="14" s="1"/>
  <c r="U192" i="9"/>
  <c r="N183" i="14" s="1"/>
  <c r="U193" i="9"/>
  <c r="N184" i="14" s="1"/>
  <c r="U194" i="9"/>
  <c r="N185" i="14" s="1"/>
  <c r="U195" i="9"/>
  <c r="N186" i="14" s="1"/>
  <c r="U196" i="9"/>
  <c r="N187" i="14" s="1"/>
  <c r="U197" i="9"/>
  <c r="N188" i="14" s="1"/>
  <c r="U198" i="9"/>
  <c r="N189" i="14" s="1"/>
  <c r="U199" i="9"/>
  <c r="N190" i="14" s="1"/>
  <c r="U200" i="9"/>
  <c r="N191" i="14" s="1"/>
  <c r="U201" i="9"/>
  <c r="N192" i="14" s="1"/>
  <c r="U202" i="9"/>
  <c r="N193" i="14" s="1"/>
  <c r="U203" i="9"/>
  <c r="N194" i="14" s="1"/>
  <c r="U204" i="9"/>
  <c r="N195" i="14" s="1"/>
  <c r="U205" i="9"/>
  <c r="N196" i="14" s="1"/>
  <c r="U206" i="9"/>
  <c r="N197" i="14" s="1"/>
  <c r="U207" i="9"/>
  <c r="N198" i="14" s="1"/>
  <c r="U208" i="9"/>
  <c r="N199" i="14" s="1"/>
  <c r="U209" i="9"/>
  <c r="N200" i="14" s="1"/>
  <c r="U210" i="9"/>
  <c r="N201" i="14" s="1"/>
  <c r="U211" i="9"/>
  <c r="N202" i="14" s="1"/>
  <c r="U212" i="9"/>
  <c r="N203" i="14" s="1"/>
  <c r="U213" i="9"/>
  <c r="N204" i="14" s="1"/>
  <c r="U214" i="9"/>
  <c r="N205" i="14" s="1"/>
  <c r="U215" i="9"/>
  <c r="N206" i="14" s="1"/>
  <c r="U216" i="9"/>
  <c r="N207" i="14" s="1"/>
  <c r="U217" i="9"/>
  <c r="N208" i="14" s="1"/>
  <c r="U218" i="9"/>
  <c r="N209" i="14" s="1"/>
  <c r="U219" i="9"/>
  <c r="N210" i="14" s="1"/>
  <c r="U220" i="9"/>
  <c r="N211" i="14" s="1"/>
  <c r="U221" i="9"/>
  <c r="N212" i="14" s="1"/>
  <c r="U222" i="9"/>
  <c r="N213" i="14" s="1"/>
  <c r="U223" i="9"/>
  <c r="N214" i="14" s="1"/>
  <c r="U224" i="9"/>
  <c r="N215" i="14" s="1"/>
  <c r="U225" i="9"/>
  <c r="N216" i="14" s="1"/>
  <c r="U226" i="9"/>
  <c r="N217" i="14" s="1"/>
  <c r="U227" i="9"/>
  <c r="N218" i="14" s="1"/>
  <c r="U228" i="9"/>
  <c r="N219" i="14" s="1"/>
  <c r="U229" i="9"/>
  <c r="N220" i="14" s="1"/>
  <c r="U230" i="9"/>
  <c r="N221" i="14" s="1"/>
  <c r="U231" i="9"/>
  <c r="N222" i="14" s="1"/>
  <c r="U232" i="9"/>
  <c r="N223" i="14" s="1"/>
  <c r="U233" i="9"/>
  <c r="N224" i="14" s="1"/>
  <c r="U234" i="9"/>
  <c r="N225" i="14" s="1"/>
  <c r="U235" i="9"/>
  <c r="N226" i="14" s="1"/>
  <c r="U236" i="9"/>
  <c r="N227" i="14" s="1"/>
  <c r="U237" i="9"/>
  <c r="N228" i="14" s="1"/>
  <c r="U238" i="9"/>
  <c r="N229" i="14" s="1"/>
  <c r="U239" i="9"/>
  <c r="N230" i="14" s="1"/>
  <c r="U240" i="9"/>
  <c r="N231" i="14" s="1"/>
  <c r="U241" i="9"/>
  <c r="N232" i="14" s="1"/>
  <c r="U242" i="9"/>
  <c r="N233" i="14" s="1"/>
  <c r="U243" i="9"/>
  <c r="N234" i="14" s="1"/>
  <c r="U244" i="9"/>
  <c r="N235" i="14" s="1"/>
  <c r="U245" i="9"/>
  <c r="N236" i="14" s="1"/>
  <c r="U246" i="9"/>
  <c r="N237" i="14" s="1"/>
  <c r="U247" i="9"/>
  <c r="N238" i="14" s="1"/>
  <c r="U248" i="9"/>
  <c r="N239" i="14" s="1"/>
  <c r="U249" i="9"/>
  <c r="N240" i="14" s="1"/>
  <c r="U250" i="9"/>
  <c r="N241" i="14" s="1"/>
  <c r="U251" i="9"/>
  <c r="N242" i="14" s="1"/>
  <c r="U252" i="9"/>
  <c r="N243" i="14" s="1"/>
  <c r="U253" i="9"/>
  <c r="N244" i="14" s="1"/>
  <c r="U254" i="9"/>
  <c r="N245" i="14" s="1"/>
  <c r="U255" i="9"/>
  <c r="N246" i="14" s="1"/>
  <c r="U256" i="9"/>
  <c r="N247" i="14" s="1"/>
  <c r="U257" i="9"/>
  <c r="N248" i="14" s="1"/>
  <c r="U258" i="9"/>
  <c r="N249" i="14" s="1"/>
  <c r="U259" i="9"/>
  <c r="N250" i="14" s="1"/>
  <c r="U260" i="9"/>
  <c r="N251" i="14" s="1"/>
  <c r="U261" i="9"/>
  <c r="N252" i="14" s="1"/>
  <c r="U262" i="9"/>
  <c r="N253" i="14" s="1"/>
  <c r="U263" i="9"/>
  <c r="N254" i="14" s="1"/>
  <c r="U264" i="9"/>
  <c r="N255" i="14" s="1"/>
  <c r="U265" i="9"/>
  <c r="N256" i="14" s="1"/>
  <c r="U266" i="9"/>
  <c r="N257" i="14" s="1"/>
  <c r="U267" i="9"/>
  <c r="N258" i="14" s="1"/>
  <c r="U268" i="9"/>
  <c r="N259" i="14" s="1"/>
  <c r="U269" i="9"/>
  <c r="N260" i="14" s="1"/>
  <c r="U270" i="9"/>
  <c r="N261" i="14" s="1"/>
  <c r="U271" i="9"/>
  <c r="N262" i="14" s="1"/>
  <c r="U272" i="9"/>
  <c r="N263" i="14" s="1"/>
  <c r="U273" i="9"/>
  <c r="N264" i="14" s="1"/>
  <c r="U274" i="9"/>
  <c r="N265" i="14" s="1"/>
  <c r="U275" i="9"/>
  <c r="N266" i="14" s="1"/>
  <c r="U276" i="9"/>
  <c r="N267" i="14" s="1"/>
  <c r="U277" i="9"/>
  <c r="N268" i="14" s="1"/>
  <c r="U278" i="9"/>
  <c r="N269" i="14" s="1"/>
  <c r="U279" i="9"/>
  <c r="N270" i="14" s="1"/>
  <c r="U280" i="9"/>
  <c r="N271" i="14" s="1"/>
  <c r="U281" i="9"/>
  <c r="N272" i="14" s="1"/>
  <c r="U282" i="9"/>
  <c r="N273" i="14" s="1"/>
  <c r="U283" i="9"/>
  <c r="N274" i="14" s="1"/>
  <c r="U284" i="9"/>
  <c r="N275" i="14" s="1"/>
  <c r="U285" i="9"/>
  <c r="N276" i="14" s="1"/>
  <c r="U286" i="9"/>
  <c r="N277" i="14" s="1"/>
  <c r="U287" i="9"/>
  <c r="N278" i="14" s="1"/>
  <c r="U288" i="9"/>
  <c r="N279" i="14" s="1"/>
  <c r="U289" i="9"/>
  <c r="N280" i="14" s="1"/>
  <c r="U290" i="9"/>
  <c r="N281" i="14" s="1"/>
  <c r="U291" i="9"/>
  <c r="N282" i="14" s="1"/>
  <c r="U292" i="9"/>
  <c r="N283" i="14" s="1"/>
  <c r="U293" i="9"/>
  <c r="N284" i="14" s="1"/>
  <c r="U294" i="9"/>
  <c r="N285" i="14" s="1"/>
  <c r="U295" i="9"/>
  <c r="N286" i="14" s="1"/>
  <c r="U296" i="9"/>
  <c r="N287" i="14" s="1"/>
  <c r="U297" i="9"/>
  <c r="N288" i="14" s="1"/>
  <c r="U298" i="9"/>
  <c r="N289" i="14" s="1"/>
  <c r="U299" i="9"/>
  <c r="N290" i="14" s="1"/>
  <c r="U300" i="9"/>
  <c r="N291" i="14" s="1"/>
  <c r="U301" i="9"/>
  <c r="N292" i="14" s="1"/>
  <c r="U302" i="9"/>
  <c r="N293" i="14" s="1"/>
  <c r="U303" i="9"/>
  <c r="N294" i="14" s="1"/>
  <c r="U304" i="9"/>
  <c r="N295" i="14" s="1"/>
  <c r="U305" i="9"/>
  <c r="N296" i="14" s="1"/>
  <c r="U306" i="9"/>
  <c r="N297" i="14" s="1"/>
  <c r="U307" i="9"/>
  <c r="N298" i="14" s="1"/>
  <c r="U308" i="9"/>
  <c r="N299" i="14" s="1"/>
  <c r="U309" i="9"/>
  <c r="N300" i="14" s="1"/>
  <c r="U310" i="9"/>
  <c r="N301" i="14" s="1"/>
  <c r="U311" i="9"/>
  <c r="N302" i="14" s="1"/>
  <c r="U312" i="9"/>
  <c r="N303" i="14" s="1"/>
  <c r="U313" i="9"/>
  <c r="N304" i="14" s="1"/>
  <c r="U314" i="9"/>
  <c r="N305" i="14" s="1"/>
  <c r="U315" i="9"/>
  <c r="N306" i="14" s="1"/>
  <c r="U316" i="9"/>
  <c r="N307" i="14" s="1"/>
  <c r="U317" i="9"/>
  <c r="N308" i="14" s="1"/>
  <c r="U318" i="9"/>
  <c r="N309" i="14" s="1"/>
  <c r="U319" i="9"/>
  <c r="N310" i="14" s="1"/>
  <c r="U320" i="9"/>
  <c r="N311" i="14" s="1"/>
  <c r="U321" i="9"/>
  <c r="N312" i="14" s="1"/>
  <c r="U322" i="9"/>
  <c r="N313" i="14" s="1"/>
  <c r="U323" i="9"/>
  <c r="N314" i="14" s="1"/>
  <c r="U324" i="9"/>
  <c r="N315" i="14" s="1"/>
  <c r="U325" i="9"/>
  <c r="N316" i="14" s="1"/>
  <c r="U326" i="9"/>
  <c r="N317" i="14" s="1"/>
  <c r="U327" i="9"/>
  <c r="N318" i="14" s="1"/>
  <c r="U328" i="9"/>
  <c r="N319" i="14" s="1"/>
  <c r="U329" i="9"/>
  <c r="N320" i="14" s="1"/>
  <c r="U330" i="9"/>
  <c r="N321" i="14" s="1"/>
  <c r="U331" i="9"/>
  <c r="N322" i="14" s="1"/>
  <c r="U332" i="9"/>
  <c r="N323" i="14" s="1"/>
  <c r="U333" i="9"/>
  <c r="N324" i="14" s="1"/>
  <c r="U334" i="9"/>
  <c r="N325" i="14" s="1"/>
  <c r="U335" i="9"/>
  <c r="N326" i="14" s="1"/>
  <c r="U336" i="9"/>
  <c r="N327" i="14" s="1"/>
  <c r="U337" i="9"/>
  <c r="N328" i="14" s="1"/>
  <c r="U338" i="9"/>
  <c r="N329" i="14" s="1"/>
  <c r="U339" i="9"/>
  <c r="N330" i="14" s="1"/>
  <c r="U340" i="9"/>
  <c r="N331" i="14" s="1"/>
  <c r="U341" i="9"/>
  <c r="N332" i="14" s="1"/>
  <c r="U342" i="9"/>
  <c r="N333" i="14" s="1"/>
  <c r="U343" i="9"/>
  <c r="N334" i="14" s="1"/>
  <c r="U344" i="9"/>
  <c r="N335" i="14" s="1"/>
  <c r="U345" i="9"/>
  <c r="N336" i="14" s="1"/>
  <c r="U346" i="9"/>
  <c r="N337" i="14" s="1"/>
  <c r="U347" i="9"/>
  <c r="N338" i="14" s="1"/>
  <c r="U348" i="9"/>
  <c r="N339" i="14" s="1"/>
  <c r="U349" i="9"/>
  <c r="N340" i="14" s="1"/>
  <c r="U350" i="9"/>
  <c r="N341" i="14" s="1"/>
  <c r="U351" i="9"/>
  <c r="N342" i="14" s="1"/>
  <c r="U352" i="9"/>
  <c r="N343" i="14" s="1"/>
  <c r="U353" i="9"/>
  <c r="N344" i="14" s="1"/>
  <c r="U354" i="9"/>
  <c r="N345" i="14" s="1"/>
  <c r="U355" i="9"/>
  <c r="N346" i="14" s="1"/>
  <c r="U356" i="9"/>
  <c r="N347" i="14" s="1"/>
  <c r="U357" i="9"/>
  <c r="N348" i="14" s="1"/>
  <c r="U358" i="9"/>
  <c r="N349" i="14" s="1"/>
  <c r="U359" i="9"/>
  <c r="N350" i="14" s="1"/>
  <c r="U360" i="9"/>
  <c r="N351" i="14" s="1"/>
  <c r="U361" i="9"/>
  <c r="N352" i="14" s="1"/>
  <c r="U362" i="9"/>
  <c r="N353" i="14" s="1"/>
  <c r="U363" i="9"/>
  <c r="N354" i="14" s="1"/>
  <c r="U364" i="9"/>
  <c r="N355" i="14" s="1"/>
  <c r="U365" i="9"/>
  <c r="N356" i="14" s="1"/>
  <c r="U366" i="9"/>
  <c r="N357" i="14" s="1"/>
  <c r="U367" i="9"/>
  <c r="N358" i="14" s="1"/>
  <c r="U368" i="9"/>
  <c r="N359" i="14" s="1"/>
  <c r="U369" i="9"/>
  <c r="N360" i="14" s="1"/>
  <c r="U19" i="9"/>
  <c r="N10" i="14" s="1"/>
  <c r="N19" i="14" l="1"/>
  <c r="N15" i="14"/>
  <c r="N27" i="14"/>
  <c r="V35" i="9"/>
  <c r="N11" i="14"/>
  <c r="N24" i="14"/>
  <c r="V30" i="9"/>
  <c r="N23" i="14"/>
  <c r="V27" i="9"/>
  <c r="N16" i="14"/>
  <c r="V22" i="9"/>
  <c r="V26" i="9"/>
  <c r="N22" i="14"/>
  <c r="N14" i="14"/>
  <c r="V34" i="9"/>
  <c r="N20" i="14"/>
  <c r="N12" i="14"/>
  <c r="V19" i="9"/>
  <c r="B19" i="34" l="1"/>
  <c r="B23" i="34"/>
  <c r="B31" i="34"/>
  <c r="B38" i="34"/>
  <c r="B39" i="34"/>
  <c r="B40" i="34"/>
  <c r="B41" i="34"/>
  <c r="B42" i="34"/>
  <c r="B43" i="34"/>
  <c r="B44" i="34"/>
  <c r="B45" i="34"/>
  <c r="B46" i="34"/>
  <c r="B47" i="34"/>
  <c r="B48" i="34"/>
  <c r="B49" i="34"/>
  <c r="B50" i="34"/>
  <c r="B51" i="34"/>
  <c r="B52" i="34"/>
  <c r="C11" i="34"/>
  <c r="D11" i="34"/>
  <c r="E11" i="34"/>
  <c r="F11" i="34"/>
  <c r="G11" i="34"/>
  <c r="H11" i="34"/>
  <c r="I11" i="34"/>
  <c r="J11" i="34"/>
  <c r="C12" i="34"/>
  <c r="D12" i="34"/>
  <c r="E12" i="34"/>
  <c r="F12" i="34"/>
  <c r="G12" i="34"/>
  <c r="H12" i="34"/>
  <c r="I12" i="34"/>
  <c r="J12" i="34"/>
  <c r="C13" i="34"/>
  <c r="D13" i="34"/>
  <c r="E13" i="34"/>
  <c r="F13" i="34"/>
  <c r="G13" i="34"/>
  <c r="H13" i="34"/>
  <c r="I13" i="34"/>
  <c r="J13" i="34"/>
  <c r="C14" i="34"/>
  <c r="D14" i="34"/>
  <c r="E14" i="34"/>
  <c r="F14" i="34"/>
  <c r="G14" i="34"/>
  <c r="H14" i="34"/>
  <c r="I14" i="34"/>
  <c r="J14" i="34"/>
  <c r="C15" i="34"/>
  <c r="D15" i="34"/>
  <c r="E15" i="34"/>
  <c r="F15" i="34"/>
  <c r="G15" i="34"/>
  <c r="H15" i="34"/>
  <c r="I15" i="34"/>
  <c r="J15" i="34"/>
  <c r="C16" i="34"/>
  <c r="D16" i="34"/>
  <c r="E16" i="34"/>
  <c r="F16" i="34"/>
  <c r="G16" i="34"/>
  <c r="H16" i="34"/>
  <c r="I16" i="34"/>
  <c r="J16" i="34"/>
  <c r="C17" i="34"/>
  <c r="D17" i="34"/>
  <c r="E17" i="34"/>
  <c r="F17" i="34"/>
  <c r="G17" i="34"/>
  <c r="H17" i="34"/>
  <c r="I17" i="34"/>
  <c r="J17" i="34"/>
  <c r="C18" i="34"/>
  <c r="D18" i="34"/>
  <c r="E18" i="34"/>
  <c r="F18" i="34"/>
  <c r="G18" i="34"/>
  <c r="H18" i="34"/>
  <c r="I18" i="34"/>
  <c r="J18" i="34"/>
  <c r="C19" i="34"/>
  <c r="D19" i="34"/>
  <c r="E19" i="34"/>
  <c r="F19" i="34"/>
  <c r="G19" i="34"/>
  <c r="H19" i="34"/>
  <c r="I19" i="34"/>
  <c r="J19" i="34"/>
  <c r="C20" i="34"/>
  <c r="D20" i="34"/>
  <c r="E20" i="34"/>
  <c r="F20" i="34"/>
  <c r="G20" i="34"/>
  <c r="H20" i="34"/>
  <c r="I20" i="34"/>
  <c r="J20" i="34"/>
  <c r="C21" i="34"/>
  <c r="D21" i="34"/>
  <c r="E21" i="34"/>
  <c r="F21" i="34"/>
  <c r="G21" i="34"/>
  <c r="H21" i="34"/>
  <c r="I21" i="34"/>
  <c r="J21" i="34"/>
  <c r="C22" i="34"/>
  <c r="D22" i="34"/>
  <c r="E22" i="34"/>
  <c r="F22" i="34"/>
  <c r="G22" i="34"/>
  <c r="H22" i="34"/>
  <c r="I22" i="34"/>
  <c r="J22" i="34"/>
  <c r="C23" i="34"/>
  <c r="D23" i="34"/>
  <c r="E23" i="34"/>
  <c r="F23" i="34"/>
  <c r="G23" i="34"/>
  <c r="H23" i="34"/>
  <c r="I23" i="34"/>
  <c r="J23" i="34"/>
  <c r="C24" i="34"/>
  <c r="D24" i="34"/>
  <c r="E24" i="34"/>
  <c r="F24" i="34"/>
  <c r="G24" i="34"/>
  <c r="H24" i="34"/>
  <c r="I24" i="34"/>
  <c r="J24" i="34"/>
  <c r="C25" i="34"/>
  <c r="D25" i="34"/>
  <c r="E25" i="34"/>
  <c r="F25" i="34"/>
  <c r="G25" i="34"/>
  <c r="H25" i="34"/>
  <c r="I25" i="34"/>
  <c r="J25" i="34"/>
  <c r="C26" i="34"/>
  <c r="D26" i="34"/>
  <c r="E26" i="34"/>
  <c r="F26" i="34"/>
  <c r="G26" i="34"/>
  <c r="H26" i="34"/>
  <c r="I26" i="34"/>
  <c r="J26" i="34"/>
  <c r="C27" i="34"/>
  <c r="D27" i="34"/>
  <c r="E27" i="34"/>
  <c r="F27" i="34"/>
  <c r="G27" i="34"/>
  <c r="H27" i="34"/>
  <c r="I27" i="34"/>
  <c r="J27" i="34"/>
  <c r="C28" i="34"/>
  <c r="D28" i="34"/>
  <c r="E28" i="34"/>
  <c r="F28" i="34"/>
  <c r="G28" i="34"/>
  <c r="H28" i="34"/>
  <c r="I28" i="34"/>
  <c r="J28" i="34"/>
  <c r="C29" i="34"/>
  <c r="D29" i="34"/>
  <c r="E29" i="34"/>
  <c r="F29" i="34"/>
  <c r="G29" i="34"/>
  <c r="H29" i="34"/>
  <c r="I29" i="34"/>
  <c r="J29" i="34"/>
  <c r="C30" i="34"/>
  <c r="D30" i="34"/>
  <c r="E30" i="34"/>
  <c r="F30" i="34"/>
  <c r="G30" i="34"/>
  <c r="H30" i="34"/>
  <c r="I30" i="34"/>
  <c r="J30" i="34"/>
  <c r="C31" i="34"/>
  <c r="D31" i="34"/>
  <c r="E31" i="34"/>
  <c r="F31" i="34"/>
  <c r="G31" i="34"/>
  <c r="H31" i="34"/>
  <c r="I31" i="34"/>
  <c r="J31" i="34"/>
  <c r="C32" i="34"/>
  <c r="D32" i="34"/>
  <c r="E32" i="34"/>
  <c r="F32" i="34"/>
  <c r="G32" i="34"/>
  <c r="H32" i="34"/>
  <c r="I32" i="34"/>
  <c r="J32" i="34"/>
  <c r="C33" i="34"/>
  <c r="D33" i="34"/>
  <c r="E33" i="34"/>
  <c r="F33" i="34"/>
  <c r="G33" i="34"/>
  <c r="H33" i="34"/>
  <c r="I33" i="34"/>
  <c r="J33" i="34"/>
  <c r="C34" i="34"/>
  <c r="D34" i="34"/>
  <c r="E34" i="34"/>
  <c r="F34" i="34"/>
  <c r="G34" i="34"/>
  <c r="H34" i="34"/>
  <c r="I34" i="34"/>
  <c r="J34" i="34"/>
  <c r="C35" i="34"/>
  <c r="D35" i="34"/>
  <c r="E35" i="34"/>
  <c r="F35" i="34"/>
  <c r="G35" i="34"/>
  <c r="H35" i="34"/>
  <c r="I35" i="34"/>
  <c r="J35" i="34"/>
  <c r="C36" i="34"/>
  <c r="D36" i="34"/>
  <c r="E36" i="34"/>
  <c r="F36" i="34"/>
  <c r="G36" i="34"/>
  <c r="H36" i="34"/>
  <c r="I36" i="34"/>
  <c r="J36" i="34"/>
  <c r="C37" i="34"/>
  <c r="D37" i="34"/>
  <c r="E37" i="34"/>
  <c r="F37" i="34"/>
  <c r="G37" i="34"/>
  <c r="H37" i="34"/>
  <c r="I37" i="34"/>
  <c r="J37" i="34"/>
  <c r="C38" i="34"/>
  <c r="D38" i="34"/>
  <c r="E38" i="34"/>
  <c r="F38" i="34"/>
  <c r="G38" i="34"/>
  <c r="H38" i="34"/>
  <c r="I38" i="34"/>
  <c r="J38" i="34"/>
  <c r="C39" i="34"/>
  <c r="D39" i="34"/>
  <c r="E39" i="34"/>
  <c r="F39" i="34"/>
  <c r="G39" i="34"/>
  <c r="H39" i="34"/>
  <c r="I39" i="34"/>
  <c r="J39" i="34"/>
  <c r="C40" i="34"/>
  <c r="D40" i="34"/>
  <c r="E40" i="34"/>
  <c r="F40" i="34"/>
  <c r="G40" i="34"/>
  <c r="H40" i="34"/>
  <c r="I40" i="34"/>
  <c r="J40" i="34"/>
  <c r="C41" i="34"/>
  <c r="D41" i="34"/>
  <c r="E41" i="34"/>
  <c r="F41" i="34"/>
  <c r="G41" i="34"/>
  <c r="H41" i="34"/>
  <c r="I41" i="34"/>
  <c r="J41" i="34"/>
  <c r="C42" i="34"/>
  <c r="D42" i="34"/>
  <c r="E42" i="34"/>
  <c r="F42" i="34"/>
  <c r="G42" i="34"/>
  <c r="H42" i="34"/>
  <c r="I42" i="34"/>
  <c r="J42" i="34"/>
  <c r="C43" i="34"/>
  <c r="D43" i="34"/>
  <c r="E43" i="34"/>
  <c r="F43" i="34"/>
  <c r="G43" i="34"/>
  <c r="H43" i="34"/>
  <c r="I43" i="34"/>
  <c r="J43" i="34"/>
  <c r="C44" i="34"/>
  <c r="D44" i="34"/>
  <c r="E44" i="34"/>
  <c r="F44" i="34"/>
  <c r="G44" i="34"/>
  <c r="H44" i="34"/>
  <c r="I44" i="34"/>
  <c r="J44" i="34"/>
  <c r="C45" i="34"/>
  <c r="D45" i="34"/>
  <c r="E45" i="34"/>
  <c r="F45" i="34"/>
  <c r="G45" i="34"/>
  <c r="H45" i="34"/>
  <c r="I45" i="34"/>
  <c r="J45" i="34"/>
  <c r="C46" i="34"/>
  <c r="D46" i="34"/>
  <c r="E46" i="34"/>
  <c r="F46" i="34"/>
  <c r="G46" i="34"/>
  <c r="H46" i="34"/>
  <c r="I46" i="34"/>
  <c r="J46" i="34"/>
  <c r="C47" i="34"/>
  <c r="D47" i="34"/>
  <c r="E47" i="34"/>
  <c r="F47" i="34"/>
  <c r="G47" i="34"/>
  <c r="H47" i="34"/>
  <c r="I47" i="34"/>
  <c r="J47" i="34"/>
  <c r="C48" i="34"/>
  <c r="D48" i="34"/>
  <c r="E48" i="34"/>
  <c r="F48" i="34"/>
  <c r="G48" i="34"/>
  <c r="H48" i="34"/>
  <c r="I48" i="34"/>
  <c r="J48" i="34"/>
  <c r="C49" i="34"/>
  <c r="D49" i="34"/>
  <c r="E49" i="34"/>
  <c r="F49" i="34"/>
  <c r="G49" i="34"/>
  <c r="H49" i="34"/>
  <c r="I49" i="34"/>
  <c r="J49" i="34"/>
  <c r="B11" i="34"/>
  <c r="B12" i="34"/>
  <c r="J2" i="33"/>
  <c r="J3" i="33" s="1"/>
  <c r="S3" i="33" s="1"/>
  <c r="H10" i="22"/>
  <c r="U2" i="31"/>
  <c r="S5" i="31" l="1"/>
  <c r="B9" i="34"/>
  <c r="D62" i="29"/>
  <c r="E62" i="29"/>
  <c r="F62" i="29"/>
  <c r="G62" i="29"/>
  <c r="H62" i="29"/>
  <c r="I62" i="29"/>
  <c r="J62" i="29"/>
  <c r="K62" i="29"/>
  <c r="L62" i="29"/>
  <c r="M62" i="29"/>
  <c r="D63" i="29"/>
  <c r="E63" i="29"/>
  <c r="F63" i="29"/>
  <c r="G63" i="29"/>
  <c r="H63" i="29"/>
  <c r="I63" i="29"/>
  <c r="J63" i="29"/>
  <c r="K63" i="29"/>
  <c r="L63" i="29"/>
  <c r="M63" i="29"/>
  <c r="C5" i="29"/>
  <c r="D5" i="29"/>
  <c r="E5" i="29"/>
  <c r="F5" i="29"/>
  <c r="G5" i="29"/>
  <c r="H5" i="29"/>
  <c r="I5" i="29"/>
  <c r="J5" i="29"/>
  <c r="B6" i="29"/>
  <c r="B7" i="29"/>
  <c r="B8" i="29"/>
  <c r="B9" i="29"/>
  <c r="B10" i="29"/>
  <c r="B11" i="29"/>
  <c r="B12" i="29"/>
  <c r="C23" i="29"/>
  <c r="D23" i="29"/>
  <c r="E23" i="29"/>
  <c r="F23" i="29"/>
  <c r="G23" i="29"/>
  <c r="H23" i="29"/>
  <c r="I23" i="29"/>
  <c r="J23" i="29"/>
  <c r="K23" i="29"/>
  <c r="L23" i="29"/>
  <c r="B24" i="29"/>
  <c r="C24" i="29"/>
  <c r="D24" i="29"/>
  <c r="E24" i="29"/>
  <c r="F24" i="29"/>
  <c r="G24" i="29"/>
  <c r="H24" i="29"/>
  <c r="I24" i="29"/>
  <c r="J24" i="29"/>
  <c r="K24" i="29"/>
  <c r="L24" i="29"/>
  <c r="B25" i="29"/>
  <c r="C25" i="29"/>
  <c r="M25" i="29" s="1"/>
  <c r="D25" i="29"/>
  <c r="E25" i="29"/>
  <c r="F25" i="29"/>
  <c r="G25" i="29"/>
  <c r="H25" i="29"/>
  <c r="I25" i="29"/>
  <c r="J25" i="29"/>
  <c r="K25" i="29"/>
  <c r="C51" i="29"/>
  <c r="D51" i="29"/>
  <c r="E51" i="29"/>
  <c r="F51" i="29"/>
  <c r="G51" i="29"/>
  <c r="H51" i="29"/>
  <c r="I51" i="29"/>
  <c r="J51" i="29"/>
  <c r="K51" i="29"/>
  <c r="L51" i="29"/>
  <c r="M51" i="29"/>
  <c r="C52" i="29"/>
  <c r="D52" i="29"/>
  <c r="E52" i="29"/>
  <c r="F52" i="29"/>
  <c r="G52" i="29"/>
  <c r="H52" i="29"/>
  <c r="I52" i="29"/>
  <c r="J52" i="29"/>
  <c r="K52" i="29"/>
  <c r="L52" i="29"/>
  <c r="M52" i="29"/>
  <c r="C53" i="29"/>
  <c r="D53" i="29"/>
  <c r="E53" i="29"/>
  <c r="F53" i="29"/>
  <c r="G53" i="29"/>
  <c r="H53" i="29"/>
  <c r="I53" i="29"/>
  <c r="J53" i="29"/>
  <c r="K53" i="29"/>
  <c r="L53" i="29"/>
  <c r="M53" i="29"/>
  <c r="C54" i="29"/>
  <c r="D54" i="29"/>
  <c r="E54" i="29"/>
  <c r="F54" i="29"/>
  <c r="G54" i="29"/>
  <c r="H54" i="29"/>
  <c r="I54" i="29"/>
  <c r="J54" i="29"/>
  <c r="K54" i="29"/>
  <c r="L54" i="29"/>
  <c r="M54" i="29"/>
  <c r="C55" i="29"/>
  <c r="D55" i="29"/>
  <c r="E55" i="29"/>
  <c r="F55" i="29"/>
  <c r="G55" i="29"/>
  <c r="H55" i="29"/>
  <c r="I55" i="29"/>
  <c r="J55" i="29"/>
  <c r="K55" i="29"/>
  <c r="L55" i="29"/>
  <c r="M55" i="29"/>
  <c r="C56" i="29"/>
  <c r="D56" i="29"/>
  <c r="E56" i="29"/>
  <c r="F56" i="29"/>
  <c r="G56" i="29"/>
  <c r="H56" i="29"/>
  <c r="I56" i="29"/>
  <c r="J56" i="29"/>
  <c r="K56" i="29"/>
  <c r="L56" i="29"/>
  <c r="M56" i="29"/>
  <c r="C57" i="29"/>
  <c r="D57" i="29"/>
  <c r="E57" i="29"/>
  <c r="F57" i="29"/>
  <c r="G57" i="29"/>
  <c r="H57" i="29"/>
  <c r="I57" i="29"/>
  <c r="J57" i="29"/>
  <c r="K57" i="29"/>
  <c r="L57" i="29"/>
  <c r="M57" i="29"/>
  <c r="C58" i="29"/>
  <c r="D58" i="29"/>
  <c r="E58" i="29"/>
  <c r="F58" i="29"/>
  <c r="G58" i="29"/>
  <c r="H58" i="29"/>
  <c r="I58" i="29"/>
  <c r="J58" i="29"/>
  <c r="K58" i="29"/>
  <c r="L58" i="29"/>
  <c r="M58" i="29"/>
  <c r="C59" i="29"/>
  <c r="D59" i="29"/>
  <c r="E59" i="29"/>
  <c r="F59" i="29"/>
  <c r="G59" i="29"/>
  <c r="H59" i="29"/>
  <c r="I59" i="29"/>
  <c r="J59" i="29"/>
  <c r="K59" i="29"/>
  <c r="L59" i="29"/>
  <c r="M59" i="29"/>
  <c r="C60" i="29"/>
  <c r="D60" i="29"/>
  <c r="E60" i="29"/>
  <c r="F60" i="29"/>
  <c r="G60" i="29"/>
  <c r="H60" i="29"/>
  <c r="I60" i="29"/>
  <c r="J60" i="29"/>
  <c r="K60" i="29"/>
  <c r="L60" i="29"/>
  <c r="M60" i="29"/>
  <c r="C61" i="29"/>
  <c r="D61" i="29"/>
  <c r="E61" i="29"/>
  <c r="F61" i="29"/>
  <c r="G61" i="29"/>
  <c r="H61" i="29"/>
  <c r="I61" i="29"/>
  <c r="J61" i="29"/>
  <c r="K61" i="29"/>
  <c r="L61" i="29"/>
  <c r="M61" i="29"/>
  <c r="C62" i="29"/>
  <c r="S55" i="29"/>
  <c r="T55" i="29"/>
  <c r="U55" i="29"/>
  <c r="V55" i="29"/>
  <c r="W55" i="29"/>
  <c r="X55" i="29"/>
  <c r="Y55" i="29"/>
  <c r="Z55" i="29"/>
  <c r="AA55" i="29"/>
  <c r="S56" i="29"/>
  <c r="T56" i="29"/>
  <c r="U56" i="29"/>
  <c r="V56" i="29"/>
  <c r="W56" i="29"/>
  <c r="X56" i="29"/>
  <c r="Y56" i="29"/>
  <c r="Z56" i="29"/>
  <c r="AA56" i="29"/>
  <c r="S57" i="29"/>
  <c r="T57" i="29"/>
  <c r="U57" i="29"/>
  <c r="V57" i="29"/>
  <c r="W57" i="29"/>
  <c r="X57" i="29"/>
  <c r="Y57" i="29"/>
  <c r="Z57" i="29"/>
  <c r="AA57" i="29"/>
  <c r="S58" i="29"/>
  <c r="T58" i="29"/>
  <c r="U58" i="29"/>
  <c r="V58" i="29"/>
  <c r="W58" i="29"/>
  <c r="X58" i="29"/>
  <c r="Y58" i="29"/>
  <c r="Z58" i="29"/>
  <c r="AA58" i="29"/>
  <c r="B52" i="29"/>
  <c r="B51" i="29"/>
  <c r="C5" i="20"/>
  <c r="D5" i="20"/>
  <c r="E5" i="20"/>
  <c r="F5" i="20"/>
  <c r="G5" i="20"/>
  <c r="C6" i="20"/>
  <c r="D6" i="20"/>
  <c r="E6" i="20"/>
  <c r="F6" i="20"/>
  <c r="G6" i="20"/>
  <c r="C7" i="20"/>
  <c r="D7" i="20"/>
  <c r="E7" i="20"/>
  <c r="F7" i="20"/>
  <c r="G7" i="20"/>
  <c r="C8" i="20"/>
  <c r="D8" i="20"/>
  <c r="E8" i="20"/>
  <c r="F8" i="20"/>
  <c r="G8" i="20"/>
  <c r="C9" i="20"/>
  <c r="D9" i="20"/>
  <c r="E9" i="20"/>
  <c r="F9" i="20"/>
  <c r="G9" i="20"/>
  <c r="C10" i="20"/>
  <c r="D10" i="20"/>
  <c r="E10" i="20"/>
  <c r="F10" i="20"/>
  <c r="G10" i="20"/>
  <c r="C11" i="20"/>
  <c r="D11" i="20"/>
  <c r="E11" i="20"/>
  <c r="F11" i="20"/>
  <c r="G11" i="20"/>
  <c r="C12" i="20"/>
  <c r="D12" i="20"/>
  <c r="E12" i="20"/>
  <c r="F12" i="20"/>
  <c r="G12" i="20"/>
  <c r="B5" i="20"/>
  <c r="B6" i="20"/>
  <c r="B7" i="20"/>
  <c r="B8" i="20"/>
  <c r="B9" i="20"/>
  <c r="B10" i="20"/>
  <c r="B11" i="20"/>
  <c r="B12" i="20"/>
  <c r="H5" i="20"/>
  <c r="I5" i="20"/>
  <c r="J5" i="20"/>
  <c r="K5" i="20"/>
  <c r="L5" i="20"/>
  <c r="H6" i="20"/>
  <c r="I6" i="20"/>
  <c r="J6" i="20"/>
  <c r="K6" i="20"/>
  <c r="L6" i="20"/>
  <c r="H7" i="20"/>
  <c r="I7" i="20"/>
  <c r="J7" i="20"/>
  <c r="K7" i="20"/>
  <c r="L7" i="20"/>
  <c r="H8" i="20"/>
  <c r="I8" i="20"/>
  <c r="J8" i="20"/>
  <c r="K8" i="20"/>
  <c r="L8" i="20"/>
  <c r="H9" i="20"/>
  <c r="I9" i="20"/>
  <c r="J9" i="20"/>
  <c r="K9" i="20"/>
  <c r="L9" i="20"/>
  <c r="H10" i="20"/>
  <c r="I10" i="20"/>
  <c r="J10" i="20"/>
  <c r="K10" i="20"/>
  <c r="L10" i="20"/>
  <c r="H11" i="20"/>
  <c r="I11" i="20"/>
  <c r="J11" i="20"/>
  <c r="K11" i="20"/>
  <c r="L11" i="20"/>
  <c r="H12" i="20"/>
  <c r="I12" i="20"/>
  <c r="J12" i="20"/>
  <c r="K12" i="20"/>
  <c r="L12" i="20"/>
  <c r="C13" i="20"/>
  <c r="D13" i="20"/>
  <c r="E13" i="20"/>
  <c r="F13" i="20"/>
  <c r="G13" i="20"/>
  <c r="B13" i="20"/>
  <c r="F6" i="22"/>
  <c r="F7" i="22"/>
  <c r="F8" i="22"/>
  <c r="F9" i="22"/>
  <c r="F10" i="22"/>
  <c r="E7" i="22"/>
  <c r="E8" i="22"/>
  <c r="E9" i="22"/>
  <c r="E10" i="22"/>
  <c r="E6" i="22"/>
  <c r="AA59" i="6"/>
  <c r="AA60" i="6"/>
  <c r="AA61" i="6"/>
  <c r="AB61" i="6"/>
  <c r="H9" i="22" s="1"/>
  <c r="X18" i="6"/>
  <c r="X17" i="6"/>
  <c r="AB59" i="6"/>
  <c r="H7" i="22" s="1"/>
  <c r="AB44" i="6"/>
  <c r="AB45" i="6"/>
  <c r="AB46" i="6"/>
  <c r="AB43" i="6"/>
  <c r="AB32" i="6"/>
  <c r="AB33" i="6"/>
  <c r="AB34" i="6"/>
  <c r="AB31" i="6"/>
  <c r="AA32" i="6"/>
  <c r="AA44" i="6" s="1"/>
  <c r="AA33" i="6"/>
  <c r="AA45" i="6" s="1"/>
  <c r="AA34" i="6"/>
  <c r="AA46" i="6" s="1"/>
  <c r="AA31" i="6"/>
  <c r="AA43" i="6" s="1"/>
  <c r="AB60" i="6"/>
  <c r="H8" i="22" s="1"/>
  <c r="AB58" i="6"/>
  <c r="H6" i="22" s="1"/>
  <c r="R18" i="6"/>
  <c r="R17" i="6"/>
  <c r="F4" i="21" s="1"/>
  <c r="G6" i="22"/>
  <c r="G7" i="22"/>
  <c r="G8" i="22"/>
  <c r="G9" i="22"/>
  <c r="G10" i="22"/>
  <c r="B6" i="22"/>
  <c r="C6" i="22"/>
  <c r="D6" i="22"/>
  <c r="B7" i="22"/>
  <c r="C7" i="22"/>
  <c r="D7" i="22"/>
  <c r="B8" i="22"/>
  <c r="C8" i="22"/>
  <c r="D8" i="22"/>
  <c r="B9" i="22"/>
  <c r="C9" i="22"/>
  <c r="D9" i="22"/>
  <c r="C10" i="22"/>
  <c r="D10" i="22"/>
  <c r="B11" i="22"/>
  <c r="C11" i="22"/>
  <c r="D11" i="22"/>
  <c r="B12" i="22"/>
  <c r="C12" i="22"/>
  <c r="D12" i="22"/>
  <c r="D5" i="22"/>
  <c r="F5" i="22" s="1"/>
  <c r="C5" i="22"/>
  <c r="E5" i="22" s="1"/>
  <c r="AA58" i="6"/>
  <c r="G27" i="21"/>
  <c r="B4" i="21"/>
  <c r="G6" i="21"/>
  <c r="G7" i="21"/>
  <c r="G8" i="21"/>
  <c r="G9" i="21"/>
  <c r="G10" i="21"/>
  <c r="G11" i="21"/>
  <c r="G12" i="21"/>
  <c r="G13" i="21"/>
  <c r="G14" i="21"/>
  <c r="G15" i="21"/>
  <c r="G16" i="21"/>
  <c r="G17" i="21"/>
  <c r="G18" i="21"/>
  <c r="G19" i="21"/>
  <c r="G20" i="21"/>
  <c r="G21" i="21"/>
  <c r="G22" i="21"/>
  <c r="G23" i="21"/>
  <c r="G24" i="21"/>
  <c r="G25" i="21"/>
  <c r="G26" i="21"/>
  <c r="G5" i="21"/>
  <c r="F5" i="21"/>
  <c r="F6" i="21"/>
  <c r="F7" i="21"/>
  <c r="F8" i="21"/>
  <c r="F9" i="21"/>
  <c r="F10" i="21"/>
  <c r="F11" i="21"/>
  <c r="F12" i="21"/>
  <c r="F13" i="21"/>
  <c r="F14" i="21"/>
  <c r="F15" i="21"/>
  <c r="F16" i="21"/>
  <c r="F17" i="21"/>
  <c r="F18" i="21"/>
  <c r="F19" i="21"/>
  <c r="F20" i="21"/>
  <c r="F21" i="21"/>
  <c r="F22" i="21"/>
  <c r="F23" i="21"/>
  <c r="F24" i="21"/>
  <c r="F25" i="21"/>
  <c r="F26" i="21"/>
  <c r="F27" i="21"/>
  <c r="B5" i="21"/>
  <c r="C5" i="21"/>
  <c r="D5" i="21"/>
  <c r="E5" i="21"/>
  <c r="B6" i="21"/>
  <c r="C6" i="21"/>
  <c r="D6" i="21"/>
  <c r="E6" i="21"/>
  <c r="B7" i="21"/>
  <c r="C7" i="21"/>
  <c r="D7" i="21"/>
  <c r="E7" i="21"/>
  <c r="B8" i="21"/>
  <c r="C8" i="21"/>
  <c r="D8" i="21"/>
  <c r="E8" i="21"/>
  <c r="B9" i="21"/>
  <c r="C9" i="21"/>
  <c r="D9" i="21"/>
  <c r="E9" i="21"/>
  <c r="B10" i="21"/>
  <c r="C10" i="21"/>
  <c r="D10" i="21"/>
  <c r="E10" i="21"/>
  <c r="B11" i="21"/>
  <c r="C11" i="21"/>
  <c r="D11" i="21"/>
  <c r="E11" i="21"/>
  <c r="B12" i="21"/>
  <c r="C12" i="21"/>
  <c r="D12" i="21"/>
  <c r="E12" i="21"/>
  <c r="B13" i="21"/>
  <c r="C13" i="21"/>
  <c r="D13" i="21"/>
  <c r="E13" i="21"/>
  <c r="B14" i="21"/>
  <c r="C14" i="21"/>
  <c r="D14" i="21"/>
  <c r="E14" i="21"/>
  <c r="B15" i="21"/>
  <c r="C15" i="21"/>
  <c r="D15" i="21"/>
  <c r="E15" i="21"/>
  <c r="B16" i="21"/>
  <c r="C16" i="21"/>
  <c r="D16" i="21"/>
  <c r="E16" i="21"/>
  <c r="B17" i="21"/>
  <c r="C17" i="21"/>
  <c r="D17" i="21"/>
  <c r="E17" i="21"/>
  <c r="B18" i="21"/>
  <c r="C18" i="21"/>
  <c r="D18" i="21"/>
  <c r="E18" i="21"/>
  <c r="B19" i="21"/>
  <c r="C19" i="21"/>
  <c r="D19" i="21"/>
  <c r="E19" i="21"/>
  <c r="B20" i="21"/>
  <c r="C20" i="21"/>
  <c r="D20" i="21"/>
  <c r="E20" i="21"/>
  <c r="B21" i="21"/>
  <c r="C21" i="21"/>
  <c r="D21" i="21"/>
  <c r="E21" i="21"/>
  <c r="B22" i="21"/>
  <c r="C22" i="21"/>
  <c r="D22" i="21"/>
  <c r="E22" i="21"/>
  <c r="B23" i="21"/>
  <c r="C23" i="21"/>
  <c r="D23" i="21"/>
  <c r="E23" i="21"/>
  <c r="B24" i="21"/>
  <c r="C24" i="21"/>
  <c r="D24" i="21"/>
  <c r="E24" i="21"/>
  <c r="B25" i="21"/>
  <c r="C25" i="21"/>
  <c r="D25" i="21"/>
  <c r="E25" i="21"/>
  <c r="B26" i="21"/>
  <c r="C26" i="21"/>
  <c r="D26" i="21"/>
  <c r="E26" i="21"/>
  <c r="C27" i="21"/>
  <c r="D27" i="21"/>
  <c r="E27" i="21"/>
  <c r="B28" i="21"/>
  <c r="C28" i="21"/>
  <c r="D28" i="21"/>
  <c r="E28" i="21"/>
  <c r="E31" i="21"/>
  <c r="E32" i="21"/>
  <c r="E33" i="21"/>
  <c r="E34" i="21"/>
  <c r="E35" i="21"/>
  <c r="E36" i="21"/>
  <c r="C4" i="21"/>
  <c r="D4" i="21"/>
  <c r="E4" i="21"/>
  <c r="P96" i="6"/>
  <c r="P97" i="6"/>
  <c r="P98" i="6"/>
  <c r="P99" i="6"/>
  <c r="O78" i="6"/>
  <c r="P78" i="6"/>
  <c r="P79" i="6"/>
  <c r="P80" i="6"/>
  <c r="P81" i="6"/>
  <c r="P82" i="6"/>
  <c r="P83" i="6"/>
  <c r="P84" i="6"/>
  <c r="P85" i="6"/>
  <c r="P86" i="6"/>
  <c r="P87" i="6"/>
  <c r="P88" i="6"/>
  <c r="P89" i="6"/>
  <c r="P90" i="6"/>
  <c r="P91" i="6"/>
  <c r="P92" i="6"/>
  <c r="P93" i="6"/>
  <c r="P94" i="6"/>
  <c r="P95" i="6"/>
  <c r="N8" i="8"/>
  <c r="N3" i="8"/>
  <c r="N6" i="8" s="1"/>
  <c r="B44" i="17"/>
  <c r="B45" i="17"/>
  <c r="B46" i="17"/>
  <c r="B47" i="17"/>
  <c r="B48" i="17"/>
  <c r="B49" i="17"/>
  <c r="B50" i="17"/>
  <c r="B51" i="17"/>
  <c r="B52" i="17"/>
  <c r="B53" i="17"/>
  <c r="B54" i="17"/>
  <c r="B55" i="17"/>
  <c r="B56" i="17"/>
  <c r="B57"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107" i="17"/>
  <c r="B108" i="17"/>
  <c r="B109" i="17"/>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59" i="17"/>
  <c r="B160" i="17"/>
  <c r="B161"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211" i="17"/>
  <c r="B212" i="17"/>
  <c r="B213" i="17"/>
  <c r="B214" i="17"/>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63" i="17"/>
  <c r="B264" i="17"/>
  <c r="B265" i="17"/>
  <c r="B266" i="17"/>
  <c r="B267" i="17"/>
  <c r="B268" i="17"/>
  <c r="B269" i="17"/>
  <c r="B270" i="17"/>
  <c r="B271" i="17"/>
  <c r="B272" i="17"/>
  <c r="B273" i="17"/>
  <c r="B274" i="17"/>
  <c r="B275" i="17"/>
  <c r="B276" i="17"/>
  <c r="B277" i="17"/>
  <c r="B278" i="17"/>
  <c r="B279" i="17"/>
  <c r="B280" i="17"/>
  <c r="B281" i="17"/>
  <c r="B282" i="17"/>
  <c r="B283" i="17"/>
  <c r="B284" i="17"/>
  <c r="B285" i="17"/>
  <c r="B286" i="17"/>
  <c r="B287" i="17"/>
  <c r="B288" i="17"/>
  <c r="B289" i="17"/>
  <c r="B290" i="17"/>
  <c r="B291" i="17"/>
  <c r="B292" i="17"/>
  <c r="B293" i="17"/>
  <c r="B294" i="17"/>
  <c r="B295" i="17"/>
  <c r="B296" i="17"/>
  <c r="B297" i="17"/>
  <c r="B298" i="17"/>
  <c r="B299" i="17"/>
  <c r="B300" i="17"/>
  <c r="B301" i="17"/>
  <c r="B302" i="17"/>
  <c r="B303" i="17"/>
  <c r="B304" i="17"/>
  <c r="B305" i="17"/>
  <c r="B306" i="17"/>
  <c r="B307" i="17"/>
  <c r="B308" i="17"/>
  <c r="B309" i="17"/>
  <c r="B310" i="17"/>
  <c r="B311" i="17"/>
  <c r="B312" i="17"/>
  <c r="B313" i="17"/>
  <c r="B314" i="17"/>
  <c r="B315" i="17"/>
  <c r="B316" i="17"/>
  <c r="B317" i="17"/>
  <c r="B318" i="17"/>
  <c r="B319" i="17"/>
  <c r="B320" i="17"/>
  <c r="B321" i="17"/>
  <c r="B322" i="17"/>
  <c r="B323" i="17"/>
  <c r="B324" i="17"/>
  <c r="B325" i="17"/>
  <c r="B326" i="17"/>
  <c r="B327" i="17"/>
  <c r="B328" i="17"/>
  <c r="B329" i="17"/>
  <c r="B330" i="17"/>
  <c r="B331" i="17"/>
  <c r="B332" i="17"/>
  <c r="B333" i="17"/>
  <c r="B334" i="17"/>
  <c r="B335" i="17"/>
  <c r="B336" i="17"/>
  <c r="B337" i="17"/>
  <c r="B338" i="17"/>
  <c r="B339" i="17"/>
  <c r="B340" i="17"/>
  <c r="B341" i="17"/>
  <c r="B342" i="17"/>
  <c r="B343" i="17"/>
  <c r="B344" i="17"/>
  <c r="B345" i="17"/>
  <c r="B346" i="17"/>
  <c r="B347" i="17"/>
  <c r="B348" i="17"/>
  <c r="B349" i="17"/>
  <c r="B350" i="17"/>
  <c r="B351" i="17"/>
  <c r="B352" i="17"/>
  <c r="B6" i="17"/>
  <c r="B7" i="17"/>
  <c r="B8" i="17"/>
  <c r="B9" i="17"/>
  <c r="B10" i="17"/>
  <c r="B11" i="17"/>
  <c r="B12" i="17"/>
  <c r="B13" i="17"/>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273" i="17"/>
  <c r="C274" i="17"/>
  <c r="C275" i="17"/>
  <c r="C276" i="17"/>
  <c r="C277" i="17"/>
  <c r="C278" i="17"/>
  <c r="C279" i="17"/>
  <c r="C280" i="17"/>
  <c r="C281" i="17"/>
  <c r="C282" i="17"/>
  <c r="C283" i="17"/>
  <c r="C284" i="17"/>
  <c r="C285" i="17"/>
  <c r="C286" i="17"/>
  <c r="C287" i="17"/>
  <c r="C288" i="17"/>
  <c r="C289" i="17"/>
  <c r="C290"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B353" i="17"/>
  <c r="C353" i="17"/>
  <c r="B354" i="17"/>
  <c r="C354" i="17"/>
  <c r="B355" i="17"/>
  <c r="C355" i="17"/>
  <c r="B356" i="17"/>
  <c r="C356" i="17"/>
  <c r="B357" i="17"/>
  <c r="C357" i="17"/>
  <c r="C5" i="17"/>
  <c r="I6" i="17"/>
  <c r="J6" i="17"/>
  <c r="K6" i="17"/>
  <c r="I7" i="17"/>
  <c r="J7" i="17"/>
  <c r="K7" i="17"/>
  <c r="I8" i="17"/>
  <c r="J8" i="17"/>
  <c r="K8" i="17"/>
  <c r="I9" i="17"/>
  <c r="J9" i="17"/>
  <c r="K9" i="17"/>
  <c r="I10" i="17"/>
  <c r="J10" i="17"/>
  <c r="K10" i="17"/>
  <c r="I11" i="17"/>
  <c r="J11" i="17"/>
  <c r="K11" i="17"/>
  <c r="I12" i="17"/>
  <c r="J12" i="17"/>
  <c r="K12" i="17"/>
  <c r="I13" i="17"/>
  <c r="J13" i="17"/>
  <c r="K13" i="17"/>
  <c r="I14" i="17"/>
  <c r="J14" i="17"/>
  <c r="K14" i="17"/>
  <c r="I15" i="17"/>
  <c r="J15" i="17"/>
  <c r="K15" i="17"/>
  <c r="I16" i="17"/>
  <c r="J16" i="17"/>
  <c r="K16" i="17"/>
  <c r="I17" i="17"/>
  <c r="J17" i="17"/>
  <c r="K17" i="17"/>
  <c r="I18" i="17"/>
  <c r="J18" i="17"/>
  <c r="K18" i="17"/>
  <c r="I19" i="17"/>
  <c r="J19" i="17"/>
  <c r="K19" i="17"/>
  <c r="I20" i="17"/>
  <c r="J20" i="17"/>
  <c r="K20" i="17"/>
  <c r="I21" i="17"/>
  <c r="J21" i="17"/>
  <c r="K21" i="17"/>
  <c r="I22" i="17"/>
  <c r="J22" i="17"/>
  <c r="K22" i="17"/>
  <c r="I23" i="17"/>
  <c r="J23" i="17"/>
  <c r="K23" i="17"/>
  <c r="I24" i="17"/>
  <c r="J24" i="17"/>
  <c r="K24" i="17"/>
  <c r="I25" i="17"/>
  <c r="J25" i="17"/>
  <c r="K25" i="17"/>
  <c r="I26" i="17"/>
  <c r="J26" i="17"/>
  <c r="K26" i="17"/>
  <c r="I27" i="17"/>
  <c r="J27" i="17"/>
  <c r="K27" i="17"/>
  <c r="I28" i="17"/>
  <c r="J28" i="17"/>
  <c r="K28" i="17"/>
  <c r="I29" i="17"/>
  <c r="J29" i="17"/>
  <c r="K29" i="17"/>
  <c r="I30" i="17"/>
  <c r="J30" i="17"/>
  <c r="K30" i="17"/>
  <c r="I31" i="17"/>
  <c r="J31" i="17"/>
  <c r="K31" i="17"/>
  <c r="I32" i="17"/>
  <c r="J32" i="17"/>
  <c r="K32" i="17"/>
  <c r="I33" i="17"/>
  <c r="J33" i="17"/>
  <c r="K33" i="17"/>
  <c r="I34" i="17"/>
  <c r="J34" i="17"/>
  <c r="K34" i="17"/>
  <c r="I35" i="17"/>
  <c r="J35" i="17"/>
  <c r="K35" i="17"/>
  <c r="I36" i="17"/>
  <c r="J36" i="17"/>
  <c r="K36" i="17"/>
  <c r="I37" i="17"/>
  <c r="J37" i="17"/>
  <c r="K37" i="17"/>
  <c r="I38" i="17"/>
  <c r="J38" i="17"/>
  <c r="K38" i="17"/>
  <c r="I39" i="17"/>
  <c r="J39" i="17"/>
  <c r="K39" i="17"/>
  <c r="I40" i="17"/>
  <c r="J40" i="17"/>
  <c r="K40" i="17"/>
  <c r="I41" i="17"/>
  <c r="J41" i="17"/>
  <c r="K41" i="17"/>
  <c r="I42" i="17"/>
  <c r="J42" i="17"/>
  <c r="K42" i="17"/>
  <c r="I43" i="17"/>
  <c r="J43" i="17"/>
  <c r="K43" i="17"/>
  <c r="I44" i="17"/>
  <c r="J44" i="17"/>
  <c r="K44" i="17"/>
  <c r="I45" i="17"/>
  <c r="J45" i="17"/>
  <c r="K45" i="17"/>
  <c r="I46" i="17"/>
  <c r="J46" i="17"/>
  <c r="K46" i="17"/>
  <c r="I47" i="17"/>
  <c r="J47" i="17"/>
  <c r="K47" i="17"/>
  <c r="I48" i="17"/>
  <c r="J48" i="17"/>
  <c r="K48" i="17"/>
  <c r="I49" i="17"/>
  <c r="J49" i="17"/>
  <c r="K49" i="17"/>
  <c r="I50" i="17"/>
  <c r="J50" i="17"/>
  <c r="K50" i="17"/>
  <c r="I51" i="17"/>
  <c r="J51" i="17"/>
  <c r="K51" i="17"/>
  <c r="I52" i="17"/>
  <c r="J52" i="17"/>
  <c r="K52" i="17"/>
  <c r="I53" i="17"/>
  <c r="J53" i="17"/>
  <c r="K53" i="17"/>
  <c r="I54" i="17"/>
  <c r="J54" i="17"/>
  <c r="K54" i="17"/>
  <c r="I55" i="17"/>
  <c r="J55" i="17"/>
  <c r="K55" i="17"/>
  <c r="I56" i="17"/>
  <c r="J56" i="17"/>
  <c r="K56" i="17"/>
  <c r="I57" i="17"/>
  <c r="J57" i="17"/>
  <c r="K57" i="17"/>
  <c r="I58" i="17"/>
  <c r="J58" i="17"/>
  <c r="K58" i="17"/>
  <c r="I59" i="17"/>
  <c r="J59" i="17"/>
  <c r="K59" i="17"/>
  <c r="I60" i="17"/>
  <c r="J60" i="17"/>
  <c r="K60" i="17"/>
  <c r="I61" i="17"/>
  <c r="J61" i="17"/>
  <c r="K61" i="17"/>
  <c r="I62" i="17"/>
  <c r="J62" i="17"/>
  <c r="K62" i="17"/>
  <c r="I63" i="17"/>
  <c r="J63" i="17"/>
  <c r="K63" i="17"/>
  <c r="I64" i="17"/>
  <c r="J64" i="17"/>
  <c r="K64" i="17"/>
  <c r="I65" i="17"/>
  <c r="J65" i="17"/>
  <c r="K65" i="17"/>
  <c r="I66" i="17"/>
  <c r="J66" i="17"/>
  <c r="K66" i="17"/>
  <c r="I67" i="17"/>
  <c r="J67" i="17"/>
  <c r="K67" i="17"/>
  <c r="I68" i="17"/>
  <c r="J68" i="17"/>
  <c r="K68" i="17"/>
  <c r="I69" i="17"/>
  <c r="J69" i="17"/>
  <c r="K69" i="17"/>
  <c r="I70" i="17"/>
  <c r="J70" i="17"/>
  <c r="K70" i="17"/>
  <c r="I71" i="17"/>
  <c r="J71" i="17"/>
  <c r="K71" i="17"/>
  <c r="I72" i="17"/>
  <c r="J72" i="17"/>
  <c r="K72" i="17"/>
  <c r="I73" i="17"/>
  <c r="J73" i="17"/>
  <c r="K73" i="17"/>
  <c r="I74" i="17"/>
  <c r="J74" i="17"/>
  <c r="K74" i="17"/>
  <c r="I75" i="17"/>
  <c r="J75" i="17"/>
  <c r="K75" i="17"/>
  <c r="I76" i="17"/>
  <c r="J76" i="17"/>
  <c r="K76" i="17"/>
  <c r="I77" i="17"/>
  <c r="J77" i="17"/>
  <c r="K77" i="17"/>
  <c r="I78" i="17"/>
  <c r="J78" i="17"/>
  <c r="K78" i="17"/>
  <c r="I79" i="17"/>
  <c r="J79" i="17"/>
  <c r="K79" i="17"/>
  <c r="I80" i="17"/>
  <c r="J80" i="17"/>
  <c r="K80" i="17"/>
  <c r="I81" i="17"/>
  <c r="J81" i="17"/>
  <c r="K81" i="17"/>
  <c r="I82" i="17"/>
  <c r="J82" i="17"/>
  <c r="K82" i="17"/>
  <c r="I83" i="17"/>
  <c r="J83" i="17"/>
  <c r="K83" i="17"/>
  <c r="I84" i="17"/>
  <c r="J84" i="17"/>
  <c r="K84" i="17"/>
  <c r="I85" i="17"/>
  <c r="J85" i="17"/>
  <c r="K85" i="17"/>
  <c r="I86" i="17"/>
  <c r="J86" i="17"/>
  <c r="K86" i="17"/>
  <c r="I87" i="17"/>
  <c r="J87" i="17"/>
  <c r="K87" i="17"/>
  <c r="I88" i="17"/>
  <c r="J88" i="17"/>
  <c r="K88" i="17"/>
  <c r="I89" i="17"/>
  <c r="J89" i="17"/>
  <c r="K89" i="17"/>
  <c r="I90" i="17"/>
  <c r="J90" i="17"/>
  <c r="K90" i="17"/>
  <c r="I91" i="17"/>
  <c r="J91" i="17"/>
  <c r="K91" i="17"/>
  <c r="I92" i="17"/>
  <c r="J92" i="17"/>
  <c r="K92" i="17"/>
  <c r="I93" i="17"/>
  <c r="J93" i="17"/>
  <c r="K93" i="17"/>
  <c r="I94" i="17"/>
  <c r="J94" i="17"/>
  <c r="K94" i="17"/>
  <c r="I95" i="17"/>
  <c r="J95" i="17"/>
  <c r="K95" i="17"/>
  <c r="I96" i="17"/>
  <c r="J96" i="17"/>
  <c r="K96" i="17"/>
  <c r="I97" i="17"/>
  <c r="J97" i="17"/>
  <c r="K97" i="17"/>
  <c r="I98" i="17"/>
  <c r="J98" i="17"/>
  <c r="K98" i="17"/>
  <c r="I99" i="17"/>
  <c r="J99" i="17"/>
  <c r="K99" i="17"/>
  <c r="I100" i="17"/>
  <c r="J100" i="17"/>
  <c r="K100" i="17"/>
  <c r="I101" i="17"/>
  <c r="J101" i="17"/>
  <c r="K101" i="17"/>
  <c r="I102" i="17"/>
  <c r="J102" i="17"/>
  <c r="K102" i="17"/>
  <c r="I103" i="17"/>
  <c r="J103" i="17"/>
  <c r="K103" i="17"/>
  <c r="I104" i="17"/>
  <c r="J104" i="17"/>
  <c r="K104" i="17"/>
  <c r="I105" i="17"/>
  <c r="J105" i="17"/>
  <c r="K105" i="17"/>
  <c r="I106" i="17"/>
  <c r="J106" i="17"/>
  <c r="K106" i="17"/>
  <c r="I107" i="17"/>
  <c r="J107" i="17"/>
  <c r="K107" i="17"/>
  <c r="I108" i="17"/>
  <c r="J108" i="17"/>
  <c r="K108" i="17"/>
  <c r="I109" i="17"/>
  <c r="J109" i="17"/>
  <c r="K109" i="17"/>
  <c r="I110" i="17"/>
  <c r="J110" i="17"/>
  <c r="K110" i="17"/>
  <c r="I111" i="17"/>
  <c r="J111" i="17"/>
  <c r="K111" i="17"/>
  <c r="I112" i="17"/>
  <c r="J112" i="17"/>
  <c r="K112" i="17"/>
  <c r="I113" i="17"/>
  <c r="J113" i="17"/>
  <c r="K113" i="17"/>
  <c r="I114" i="17"/>
  <c r="J114" i="17"/>
  <c r="K114" i="17"/>
  <c r="I115" i="17"/>
  <c r="J115" i="17"/>
  <c r="K115" i="17"/>
  <c r="I116" i="17"/>
  <c r="J116" i="17"/>
  <c r="K116" i="17"/>
  <c r="I117" i="17"/>
  <c r="J117" i="17"/>
  <c r="K117" i="17"/>
  <c r="I118" i="17"/>
  <c r="J118" i="17"/>
  <c r="K118" i="17"/>
  <c r="I119" i="17"/>
  <c r="J119" i="17"/>
  <c r="K119" i="17"/>
  <c r="I120" i="17"/>
  <c r="J120" i="17"/>
  <c r="K120" i="17"/>
  <c r="I121" i="17"/>
  <c r="J121" i="17"/>
  <c r="K121" i="17"/>
  <c r="I122" i="17"/>
  <c r="J122" i="17"/>
  <c r="K122" i="17"/>
  <c r="I123" i="17"/>
  <c r="J123" i="17"/>
  <c r="K123" i="17"/>
  <c r="I124" i="17"/>
  <c r="J124" i="17"/>
  <c r="K124" i="17"/>
  <c r="I125" i="17"/>
  <c r="J125" i="17"/>
  <c r="K125" i="17"/>
  <c r="I126" i="17"/>
  <c r="J126" i="17"/>
  <c r="K126" i="17"/>
  <c r="I127" i="17"/>
  <c r="J127" i="17"/>
  <c r="K127" i="17"/>
  <c r="I128" i="17"/>
  <c r="J128" i="17"/>
  <c r="K128" i="17"/>
  <c r="I129" i="17"/>
  <c r="J129" i="17"/>
  <c r="K129" i="17"/>
  <c r="I130" i="17"/>
  <c r="J130" i="17"/>
  <c r="K130" i="17"/>
  <c r="I131" i="17"/>
  <c r="J131" i="17"/>
  <c r="K131" i="17"/>
  <c r="I132" i="17"/>
  <c r="J132" i="17"/>
  <c r="K132" i="17"/>
  <c r="I133" i="17"/>
  <c r="J133" i="17"/>
  <c r="K133" i="17"/>
  <c r="I134" i="17"/>
  <c r="J134" i="17"/>
  <c r="K134" i="17"/>
  <c r="I135" i="17"/>
  <c r="J135" i="17"/>
  <c r="K135" i="17"/>
  <c r="I136" i="17"/>
  <c r="J136" i="17"/>
  <c r="K136" i="17"/>
  <c r="I137" i="17"/>
  <c r="J137" i="17"/>
  <c r="K137" i="17"/>
  <c r="I138" i="17"/>
  <c r="J138" i="17"/>
  <c r="K138" i="17"/>
  <c r="I139" i="17"/>
  <c r="J139" i="17"/>
  <c r="K139" i="17"/>
  <c r="I140" i="17"/>
  <c r="J140" i="17"/>
  <c r="K140" i="17"/>
  <c r="I141" i="17"/>
  <c r="J141" i="17"/>
  <c r="K141" i="17"/>
  <c r="I142" i="17"/>
  <c r="J142" i="17"/>
  <c r="K142" i="17"/>
  <c r="I143" i="17"/>
  <c r="J143" i="17"/>
  <c r="K143" i="17"/>
  <c r="I144" i="17"/>
  <c r="J144" i="17"/>
  <c r="K144" i="17"/>
  <c r="I145" i="17"/>
  <c r="J145" i="17"/>
  <c r="K145" i="17"/>
  <c r="I146" i="17"/>
  <c r="J146" i="17"/>
  <c r="K146" i="17"/>
  <c r="I147" i="17"/>
  <c r="J147" i="17"/>
  <c r="K147" i="17"/>
  <c r="I148" i="17"/>
  <c r="J148" i="17"/>
  <c r="K148" i="17"/>
  <c r="I149" i="17"/>
  <c r="J149" i="17"/>
  <c r="K149" i="17"/>
  <c r="I150" i="17"/>
  <c r="J150" i="17"/>
  <c r="K150" i="17"/>
  <c r="I151" i="17"/>
  <c r="J151" i="17"/>
  <c r="K151" i="17"/>
  <c r="I152" i="17"/>
  <c r="J152" i="17"/>
  <c r="K152" i="17"/>
  <c r="I153" i="17"/>
  <c r="J153" i="17"/>
  <c r="K153" i="17"/>
  <c r="I154" i="17"/>
  <c r="J154" i="17"/>
  <c r="K154" i="17"/>
  <c r="I155" i="17"/>
  <c r="J155" i="17"/>
  <c r="K155" i="17"/>
  <c r="I156" i="17"/>
  <c r="J156" i="17"/>
  <c r="K156" i="17"/>
  <c r="I157" i="17"/>
  <c r="J157" i="17"/>
  <c r="K157" i="17"/>
  <c r="I158" i="17"/>
  <c r="J158" i="17"/>
  <c r="K158" i="17"/>
  <c r="I159" i="17"/>
  <c r="J159" i="17"/>
  <c r="K159" i="17"/>
  <c r="I160" i="17"/>
  <c r="J160" i="17"/>
  <c r="K160" i="17"/>
  <c r="I161" i="17"/>
  <c r="J161" i="17"/>
  <c r="K161" i="17"/>
  <c r="I162" i="17"/>
  <c r="J162" i="17"/>
  <c r="K162" i="17"/>
  <c r="I163" i="17"/>
  <c r="J163" i="17"/>
  <c r="K163" i="17"/>
  <c r="I164" i="17"/>
  <c r="J164" i="17"/>
  <c r="K164" i="17"/>
  <c r="I165" i="17"/>
  <c r="J165" i="17"/>
  <c r="K165" i="17"/>
  <c r="I166" i="17"/>
  <c r="J166" i="17"/>
  <c r="K166" i="17"/>
  <c r="I167" i="17"/>
  <c r="J167" i="17"/>
  <c r="K167" i="17"/>
  <c r="I168" i="17"/>
  <c r="J168" i="17"/>
  <c r="K168" i="17"/>
  <c r="I169" i="17"/>
  <c r="J169" i="17"/>
  <c r="K169" i="17"/>
  <c r="I170" i="17"/>
  <c r="J170" i="17"/>
  <c r="K170" i="17"/>
  <c r="I171" i="17"/>
  <c r="J171" i="17"/>
  <c r="K171" i="17"/>
  <c r="I172" i="17"/>
  <c r="J172" i="17"/>
  <c r="K172" i="17"/>
  <c r="I173" i="17"/>
  <c r="J173" i="17"/>
  <c r="K173" i="17"/>
  <c r="I174" i="17"/>
  <c r="J174" i="17"/>
  <c r="K174" i="17"/>
  <c r="I175" i="17"/>
  <c r="J175" i="17"/>
  <c r="K175" i="17"/>
  <c r="I176" i="17"/>
  <c r="J176" i="17"/>
  <c r="K176" i="17"/>
  <c r="I177" i="17"/>
  <c r="J177" i="17"/>
  <c r="K177" i="17"/>
  <c r="I178" i="17"/>
  <c r="J178" i="17"/>
  <c r="K178" i="17"/>
  <c r="I179" i="17"/>
  <c r="J179" i="17"/>
  <c r="K179" i="17"/>
  <c r="I180" i="17"/>
  <c r="J180" i="17"/>
  <c r="K180" i="17"/>
  <c r="I181" i="17"/>
  <c r="J181" i="17"/>
  <c r="K181" i="17"/>
  <c r="I182" i="17"/>
  <c r="J182" i="17"/>
  <c r="K182" i="17"/>
  <c r="I183" i="17"/>
  <c r="J183" i="17"/>
  <c r="K183" i="17"/>
  <c r="I184" i="17"/>
  <c r="J184" i="17"/>
  <c r="K184" i="17"/>
  <c r="I185" i="17"/>
  <c r="J185" i="17"/>
  <c r="K185" i="17"/>
  <c r="I186" i="17"/>
  <c r="J186" i="17"/>
  <c r="K186" i="17"/>
  <c r="I187" i="17"/>
  <c r="J187" i="17"/>
  <c r="K187" i="17"/>
  <c r="I188" i="17"/>
  <c r="J188" i="17"/>
  <c r="K188" i="17"/>
  <c r="I189" i="17"/>
  <c r="J189" i="17"/>
  <c r="K189" i="17"/>
  <c r="I190" i="17"/>
  <c r="J190" i="17"/>
  <c r="K190" i="17"/>
  <c r="I191" i="17"/>
  <c r="J191" i="17"/>
  <c r="K191" i="17"/>
  <c r="I192" i="17"/>
  <c r="J192" i="17"/>
  <c r="K192" i="17"/>
  <c r="I193" i="17"/>
  <c r="J193" i="17"/>
  <c r="K193" i="17"/>
  <c r="I194" i="17"/>
  <c r="J194" i="17"/>
  <c r="K194" i="17"/>
  <c r="I195" i="17"/>
  <c r="J195" i="17"/>
  <c r="K195" i="17"/>
  <c r="I196" i="17"/>
  <c r="J196" i="17"/>
  <c r="K196" i="17"/>
  <c r="I197" i="17"/>
  <c r="J197" i="17"/>
  <c r="K197" i="17"/>
  <c r="I198" i="17"/>
  <c r="J198" i="17"/>
  <c r="K198" i="17"/>
  <c r="I199" i="17"/>
  <c r="J199" i="17"/>
  <c r="K199" i="17"/>
  <c r="I200" i="17"/>
  <c r="J200" i="17"/>
  <c r="K200" i="17"/>
  <c r="I201" i="17"/>
  <c r="J201" i="17"/>
  <c r="K201" i="17"/>
  <c r="I202" i="17"/>
  <c r="J202" i="17"/>
  <c r="K202" i="17"/>
  <c r="I203" i="17"/>
  <c r="J203" i="17"/>
  <c r="K203" i="17"/>
  <c r="I204" i="17"/>
  <c r="J204" i="17"/>
  <c r="K204" i="17"/>
  <c r="I205" i="17"/>
  <c r="J205" i="17"/>
  <c r="K205" i="17"/>
  <c r="I206" i="17"/>
  <c r="J206" i="17"/>
  <c r="K206" i="17"/>
  <c r="I207" i="17"/>
  <c r="J207" i="17"/>
  <c r="K207" i="17"/>
  <c r="I208" i="17"/>
  <c r="J208" i="17"/>
  <c r="K208" i="17"/>
  <c r="I209" i="17"/>
  <c r="J209" i="17"/>
  <c r="K209" i="17"/>
  <c r="I210" i="17"/>
  <c r="J210" i="17"/>
  <c r="K210" i="17"/>
  <c r="I211" i="17"/>
  <c r="J211" i="17"/>
  <c r="K211" i="17"/>
  <c r="I212" i="17"/>
  <c r="J212" i="17"/>
  <c r="K212" i="17"/>
  <c r="I213" i="17"/>
  <c r="J213" i="17"/>
  <c r="K213" i="17"/>
  <c r="I214" i="17"/>
  <c r="J214" i="17"/>
  <c r="K214" i="17"/>
  <c r="I215" i="17"/>
  <c r="J215" i="17"/>
  <c r="K215" i="17"/>
  <c r="I216" i="17"/>
  <c r="J216" i="17"/>
  <c r="K216" i="17"/>
  <c r="I217" i="17"/>
  <c r="J217" i="17"/>
  <c r="K217" i="17"/>
  <c r="I218" i="17"/>
  <c r="J218" i="17"/>
  <c r="K218" i="17"/>
  <c r="I219" i="17"/>
  <c r="J219" i="17"/>
  <c r="K219" i="17"/>
  <c r="I220" i="17"/>
  <c r="J220" i="17"/>
  <c r="K220" i="17"/>
  <c r="I221" i="17"/>
  <c r="J221" i="17"/>
  <c r="K221" i="17"/>
  <c r="I222" i="17"/>
  <c r="J222" i="17"/>
  <c r="K222" i="17"/>
  <c r="I223" i="17"/>
  <c r="J223" i="17"/>
  <c r="K223" i="17"/>
  <c r="I224" i="17"/>
  <c r="J224" i="17"/>
  <c r="K224" i="17"/>
  <c r="I225" i="17"/>
  <c r="J225" i="17"/>
  <c r="K225" i="17"/>
  <c r="I226" i="17"/>
  <c r="J226" i="17"/>
  <c r="K226" i="17"/>
  <c r="I227" i="17"/>
  <c r="J227" i="17"/>
  <c r="K227" i="17"/>
  <c r="I228" i="17"/>
  <c r="J228" i="17"/>
  <c r="K228" i="17"/>
  <c r="I229" i="17"/>
  <c r="J229" i="17"/>
  <c r="K229" i="17"/>
  <c r="I230" i="17"/>
  <c r="J230" i="17"/>
  <c r="K230" i="17"/>
  <c r="I231" i="17"/>
  <c r="J231" i="17"/>
  <c r="K231" i="17"/>
  <c r="I232" i="17"/>
  <c r="J232" i="17"/>
  <c r="K232" i="17"/>
  <c r="I233" i="17"/>
  <c r="J233" i="17"/>
  <c r="K233" i="17"/>
  <c r="I234" i="17"/>
  <c r="J234" i="17"/>
  <c r="K234" i="17"/>
  <c r="I235" i="17"/>
  <c r="J235" i="17"/>
  <c r="K235" i="17"/>
  <c r="I236" i="17"/>
  <c r="J236" i="17"/>
  <c r="K236" i="17"/>
  <c r="I237" i="17"/>
  <c r="J237" i="17"/>
  <c r="K237" i="17"/>
  <c r="I238" i="17"/>
  <c r="J238" i="17"/>
  <c r="K238" i="17"/>
  <c r="I239" i="17"/>
  <c r="J239" i="17"/>
  <c r="K239" i="17"/>
  <c r="I240" i="17"/>
  <c r="J240" i="17"/>
  <c r="K240" i="17"/>
  <c r="I241" i="17"/>
  <c r="J241" i="17"/>
  <c r="K241" i="17"/>
  <c r="I242" i="17"/>
  <c r="J242" i="17"/>
  <c r="K242" i="17"/>
  <c r="I243" i="17"/>
  <c r="J243" i="17"/>
  <c r="K243" i="17"/>
  <c r="I244" i="17"/>
  <c r="J244" i="17"/>
  <c r="K244" i="17"/>
  <c r="I245" i="17"/>
  <c r="J245" i="17"/>
  <c r="K245" i="17"/>
  <c r="I246" i="17"/>
  <c r="J246" i="17"/>
  <c r="K246" i="17"/>
  <c r="I247" i="17"/>
  <c r="J247" i="17"/>
  <c r="K247" i="17"/>
  <c r="I248" i="17"/>
  <c r="J248" i="17"/>
  <c r="K248" i="17"/>
  <c r="I249" i="17"/>
  <c r="J249" i="17"/>
  <c r="K249" i="17"/>
  <c r="I250" i="17"/>
  <c r="J250" i="17"/>
  <c r="K250" i="17"/>
  <c r="I251" i="17"/>
  <c r="J251" i="17"/>
  <c r="K251" i="17"/>
  <c r="I252" i="17"/>
  <c r="J252" i="17"/>
  <c r="K252" i="17"/>
  <c r="I253" i="17"/>
  <c r="J253" i="17"/>
  <c r="K253" i="17"/>
  <c r="I254" i="17"/>
  <c r="J254" i="17"/>
  <c r="K254" i="17"/>
  <c r="I255" i="17"/>
  <c r="J255" i="17"/>
  <c r="K255" i="17"/>
  <c r="I256" i="17"/>
  <c r="J256" i="17"/>
  <c r="K256" i="17"/>
  <c r="I257" i="17"/>
  <c r="J257" i="17"/>
  <c r="K257" i="17"/>
  <c r="I258" i="17"/>
  <c r="J258" i="17"/>
  <c r="K258" i="17"/>
  <c r="I259" i="17"/>
  <c r="J259" i="17"/>
  <c r="K259" i="17"/>
  <c r="I260" i="17"/>
  <c r="J260" i="17"/>
  <c r="K260" i="17"/>
  <c r="I261" i="17"/>
  <c r="J261" i="17"/>
  <c r="K261" i="17"/>
  <c r="I262" i="17"/>
  <c r="J262" i="17"/>
  <c r="K262" i="17"/>
  <c r="I263" i="17"/>
  <c r="J263" i="17"/>
  <c r="K263" i="17"/>
  <c r="I264" i="17"/>
  <c r="J264" i="17"/>
  <c r="K264" i="17"/>
  <c r="I265" i="17"/>
  <c r="J265" i="17"/>
  <c r="K265" i="17"/>
  <c r="I266" i="17"/>
  <c r="J266" i="17"/>
  <c r="K266" i="17"/>
  <c r="I267" i="17"/>
  <c r="J267" i="17"/>
  <c r="K267" i="17"/>
  <c r="I268" i="17"/>
  <c r="J268" i="17"/>
  <c r="K268" i="17"/>
  <c r="I269" i="17"/>
  <c r="J269" i="17"/>
  <c r="K269" i="17"/>
  <c r="I270" i="17"/>
  <c r="J270" i="17"/>
  <c r="K270" i="17"/>
  <c r="I271" i="17"/>
  <c r="J271" i="17"/>
  <c r="K271" i="17"/>
  <c r="I272" i="17"/>
  <c r="J272" i="17"/>
  <c r="K272" i="17"/>
  <c r="I273" i="17"/>
  <c r="J273" i="17"/>
  <c r="K273" i="17"/>
  <c r="I274" i="17"/>
  <c r="J274" i="17"/>
  <c r="K274" i="17"/>
  <c r="I275" i="17"/>
  <c r="J275" i="17"/>
  <c r="K275" i="17"/>
  <c r="I276" i="17"/>
  <c r="J276" i="17"/>
  <c r="K276" i="17"/>
  <c r="I277" i="17"/>
  <c r="J277" i="17"/>
  <c r="K277" i="17"/>
  <c r="I278" i="17"/>
  <c r="J278" i="17"/>
  <c r="K278" i="17"/>
  <c r="I279" i="17"/>
  <c r="J279" i="17"/>
  <c r="K279" i="17"/>
  <c r="I280" i="17"/>
  <c r="J280" i="17"/>
  <c r="K280" i="17"/>
  <c r="I281" i="17"/>
  <c r="J281" i="17"/>
  <c r="K281" i="17"/>
  <c r="I282" i="17"/>
  <c r="J282" i="17"/>
  <c r="K282" i="17"/>
  <c r="I283" i="17"/>
  <c r="J283" i="17"/>
  <c r="K283" i="17"/>
  <c r="I284" i="17"/>
  <c r="J284" i="17"/>
  <c r="K284" i="17"/>
  <c r="I285" i="17"/>
  <c r="J285" i="17"/>
  <c r="K285" i="17"/>
  <c r="I286" i="17"/>
  <c r="J286" i="17"/>
  <c r="K286" i="17"/>
  <c r="I287" i="17"/>
  <c r="J287" i="17"/>
  <c r="K287" i="17"/>
  <c r="I288" i="17"/>
  <c r="J288" i="17"/>
  <c r="K288" i="17"/>
  <c r="I289" i="17"/>
  <c r="J289" i="17"/>
  <c r="K289" i="17"/>
  <c r="I290" i="17"/>
  <c r="J290" i="17"/>
  <c r="K290" i="17"/>
  <c r="I291" i="17"/>
  <c r="J291" i="17"/>
  <c r="K291" i="17"/>
  <c r="I292" i="17"/>
  <c r="J292" i="17"/>
  <c r="K292" i="17"/>
  <c r="I293" i="17"/>
  <c r="J293" i="17"/>
  <c r="K293" i="17"/>
  <c r="I294" i="17"/>
  <c r="J294" i="17"/>
  <c r="K294" i="17"/>
  <c r="I295" i="17"/>
  <c r="J295" i="17"/>
  <c r="K295" i="17"/>
  <c r="I296" i="17"/>
  <c r="J296" i="17"/>
  <c r="K296" i="17"/>
  <c r="I297" i="17"/>
  <c r="J297" i="17"/>
  <c r="K297" i="17"/>
  <c r="I298" i="17"/>
  <c r="J298" i="17"/>
  <c r="K298" i="17"/>
  <c r="I299" i="17"/>
  <c r="J299" i="17"/>
  <c r="K299" i="17"/>
  <c r="I300" i="17"/>
  <c r="J300" i="17"/>
  <c r="K300" i="17"/>
  <c r="I301" i="17"/>
  <c r="J301" i="17"/>
  <c r="K301" i="17"/>
  <c r="I302" i="17"/>
  <c r="J302" i="17"/>
  <c r="K302" i="17"/>
  <c r="I303" i="17"/>
  <c r="J303" i="17"/>
  <c r="K303" i="17"/>
  <c r="I304" i="17"/>
  <c r="J304" i="17"/>
  <c r="K304" i="17"/>
  <c r="I305" i="17"/>
  <c r="J305" i="17"/>
  <c r="K305" i="17"/>
  <c r="I306" i="17"/>
  <c r="J306" i="17"/>
  <c r="K306" i="17"/>
  <c r="I307" i="17"/>
  <c r="J307" i="17"/>
  <c r="K307" i="17"/>
  <c r="I308" i="17"/>
  <c r="J308" i="17"/>
  <c r="K308" i="17"/>
  <c r="I309" i="17"/>
  <c r="J309" i="17"/>
  <c r="K309" i="17"/>
  <c r="I310" i="17"/>
  <c r="J310" i="17"/>
  <c r="K310" i="17"/>
  <c r="I311" i="17"/>
  <c r="J311" i="17"/>
  <c r="K311" i="17"/>
  <c r="I312" i="17"/>
  <c r="J312" i="17"/>
  <c r="K312" i="17"/>
  <c r="I313" i="17"/>
  <c r="J313" i="17"/>
  <c r="K313" i="17"/>
  <c r="I314" i="17"/>
  <c r="J314" i="17"/>
  <c r="K314" i="17"/>
  <c r="I315" i="17"/>
  <c r="J315" i="17"/>
  <c r="K315" i="17"/>
  <c r="I316" i="17"/>
  <c r="J316" i="17"/>
  <c r="K316" i="17"/>
  <c r="I317" i="17"/>
  <c r="J317" i="17"/>
  <c r="K317" i="17"/>
  <c r="I318" i="17"/>
  <c r="J318" i="17"/>
  <c r="K318" i="17"/>
  <c r="I319" i="17"/>
  <c r="J319" i="17"/>
  <c r="K319" i="17"/>
  <c r="I320" i="17"/>
  <c r="J320" i="17"/>
  <c r="K320" i="17"/>
  <c r="I321" i="17"/>
  <c r="J321" i="17"/>
  <c r="K321" i="17"/>
  <c r="I322" i="17"/>
  <c r="J322" i="17"/>
  <c r="K322" i="17"/>
  <c r="I323" i="17"/>
  <c r="J323" i="17"/>
  <c r="K323" i="17"/>
  <c r="I324" i="17"/>
  <c r="J324" i="17"/>
  <c r="K324" i="17"/>
  <c r="I325" i="17"/>
  <c r="J325" i="17"/>
  <c r="K325" i="17"/>
  <c r="I326" i="17"/>
  <c r="J326" i="17"/>
  <c r="K326" i="17"/>
  <c r="I327" i="17"/>
  <c r="J327" i="17"/>
  <c r="K327" i="17"/>
  <c r="I328" i="17"/>
  <c r="J328" i="17"/>
  <c r="K328" i="17"/>
  <c r="I329" i="17"/>
  <c r="J329" i="17"/>
  <c r="K329" i="17"/>
  <c r="I330" i="17"/>
  <c r="J330" i="17"/>
  <c r="K330" i="17"/>
  <c r="I331" i="17"/>
  <c r="J331" i="17"/>
  <c r="K331" i="17"/>
  <c r="I332" i="17"/>
  <c r="J332" i="17"/>
  <c r="K332" i="17"/>
  <c r="I333" i="17"/>
  <c r="J333" i="17"/>
  <c r="K333" i="17"/>
  <c r="I334" i="17"/>
  <c r="J334" i="17"/>
  <c r="K334" i="17"/>
  <c r="I335" i="17"/>
  <c r="J335" i="17"/>
  <c r="K335" i="17"/>
  <c r="I336" i="17"/>
  <c r="J336" i="17"/>
  <c r="K336" i="17"/>
  <c r="I337" i="17"/>
  <c r="J337" i="17"/>
  <c r="K337" i="17"/>
  <c r="I338" i="17"/>
  <c r="J338" i="17"/>
  <c r="K338" i="17"/>
  <c r="I339" i="17"/>
  <c r="J339" i="17"/>
  <c r="K339" i="17"/>
  <c r="I340" i="17"/>
  <c r="J340" i="17"/>
  <c r="K340" i="17"/>
  <c r="I341" i="17"/>
  <c r="J341" i="17"/>
  <c r="K341" i="17"/>
  <c r="I342" i="17"/>
  <c r="J342" i="17"/>
  <c r="K342" i="17"/>
  <c r="I343" i="17"/>
  <c r="J343" i="17"/>
  <c r="K343" i="17"/>
  <c r="I344" i="17"/>
  <c r="J344" i="17"/>
  <c r="K344" i="17"/>
  <c r="I345" i="17"/>
  <c r="J345" i="17"/>
  <c r="K345" i="17"/>
  <c r="I346" i="17"/>
  <c r="J346" i="17"/>
  <c r="K346" i="17"/>
  <c r="I347" i="17"/>
  <c r="J347" i="17"/>
  <c r="K347" i="17"/>
  <c r="I348" i="17"/>
  <c r="J348" i="17"/>
  <c r="K348" i="17"/>
  <c r="I349" i="17"/>
  <c r="J349" i="17"/>
  <c r="K349" i="17"/>
  <c r="I350" i="17"/>
  <c r="J350" i="17"/>
  <c r="K350" i="17"/>
  <c r="I351" i="17"/>
  <c r="J351" i="17"/>
  <c r="K351" i="17"/>
  <c r="I352" i="17"/>
  <c r="J352" i="17"/>
  <c r="K352" i="17"/>
  <c r="I353" i="17"/>
  <c r="J353" i="17"/>
  <c r="K353" i="17"/>
  <c r="I354" i="17"/>
  <c r="J354" i="17"/>
  <c r="K354" i="17"/>
  <c r="I355" i="17"/>
  <c r="J355" i="17"/>
  <c r="K355" i="17"/>
  <c r="I356" i="17"/>
  <c r="J356" i="17"/>
  <c r="K356" i="17"/>
  <c r="I357" i="17"/>
  <c r="J357" i="17"/>
  <c r="K357" i="17"/>
  <c r="B358" i="17"/>
  <c r="C358" i="17"/>
  <c r="I358" i="17"/>
  <c r="J358" i="17"/>
  <c r="K358" i="17"/>
  <c r="B359" i="17"/>
  <c r="C359" i="17"/>
  <c r="D359" i="17"/>
  <c r="E359" i="17"/>
  <c r="F359" i="17"/>
  <c r="G359" i="17"/>
  <c r="H359" i="17"/>
  <c r="I359" i="17"/>
  <c r="J359" i="17"/>
  <c r="K359" i="17"/>
  <c r="B360" i="17"/>
  <c r="C360" i="17"/>
  <c r="D360" i="17"/>
  <c r="E360" i="17"/>
  <c r="F360" i="17"/>
  <c r="G360" i="17"/>
  <c r="H360" i="17"/>
  <c r="I360" i="17"/>
  <c r="J360" i="17"/>
  <c r="K360" i="17"/>
  <c r="B361" i="17"/>
  <c r="C361" i="17"/>
  <c r="D361" i="17"/>
  <c r="E361" i="17"/>
  <c r="F361" i="17"/>
  <c r="G361" i="17"/>
  <c r="H361" i="17"/>
  <c r="I361" i="17"/>
  <c r="J361" i="17"/>
  <c r="K361" i="17"/>
  <c r="B362" i="17"/>
  <c r="C362" i="17"/>
  <c r="D362" i="17"/>
  <c r="E362" i="17"/>
  <c r="F362" i="17"/>
  <c r="G362" i="17"/>
  <c r="H362" i="17"/>
  <c r="I362" i="17"/>
  <c r="J362" i="17"/>
  <c r="K362" i="17"/>
  <c r="B4" i="17"/>
  <c r="J5" i="17"/>
  <c r="K5" i="17"/>
  <c r="D4" i="17"/>
  <c r="E4" i="17"/>
  <c r="F4" i="17"/>
  <c r="G4" i="17"/>
  <c r="H4" i="17"/>
  <c r="I4" i="17"/>
  <c r="J4" i="17"/>
  <c r="K4" i="17"/>
  <c r="C4" i="17"/>
  <c r="X5" i="7"/>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5" i="19"/>
  <c r="D5" i="19"/>
  <c r="C5" i="19"/>
  <c r="X6" i="10"/>
  <c r="W6" i="10"/>
  <c r="P9" i="10"/>
  <c r="P11" i="10"/>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2" i="10"/>
  <c r="P43" i="10"/>
  <c r="P44" i="10"/>
  <c r="P45" i="10"/>
  <c r="P46" i="10"/>
  <c r="P47" i="10"/>
  <c r="P48" i="10"/>
  <c r="P49" i="10"/>
  <c r="P50" i="10"/>
  <c r="P51" i="10"/>
  <c r="P52" i="10"/>
  <c r="P53" i="10"/>
  <c r="P54" i="10"/>
  <c r="P55" i="10"/>
  <c r="P56" i="10"/>
  <c r="P57" i="10"/>
  <c r="P58" i="10"/>
  <c r="P59" i="10"/>
  <c r="P60" i="10"/>
  <c r="P61" i="10"/>
  <c r="P62" i="10"/>
  <c r="P63" i="10"/>
  <c r="P64" i="10"/>
  <c r="P65" i="10"/>
  <c r="P66" i="10"/>
  <c r="P67" i="10"/>
  <c r="P68" i="10"/>
  <c r="P69" i="10"/>
  <c r="P70" i="10"/>
  <c r="P71" i="10"/>
  <c r="P72" i="10"/>
  <c r="P73" i="10"/>
  <c r="P74" i="10"/>
  <c r="P75" i="10"/>
  <c r="P76" i="10"/>
  <c r="P77" i="10"/>
  <c r="P78" i="10"/>
  <c r="P79" i="10"/>
  <c r="P80" i="10"/>
  <c r="P81" i="10"/>
  <c r="P82" i="10"/>
  <c r="P83" i="10"/>
  <c r="P84" i="10"/>
  <c r="P85" i="10"/>
  <c r="P86" i="10"/>
  <c r="P87" i="10"/>
  <c r="P88" i="10"/>
  <c r="P89" i="10"/>
  <c r="P90" i="10"/>
  <c r="P91" i="10"/>
  <c r="P92" i="10"/>
  <c r="P93" i="10"/>
  <c r="P94" i="10"/>
  <c r="P95" i="10"/>
  <c r="P96" i="10"/>
  <c r="P97" i="10"/>
  <c r="P98" i="10"/>
  <c r="P99" i="10"/>
  <c r="P100" i="10"/>
  <c r="P101" i="10"/>
  <c r="P102" i="10"/>
  <c r="P103" i="10"/>
  <c r="P104" i="10"/>
  <c r="P105" i="10"/>
  <c r="P106" i="10"/>
  <c r="P107" i="10"/>
  <c r="P108" i="10"/>
  <c r="P109" i="10"/>
  <c r="P110" i="10"/>
  <c r="P111" i="10"/>
  <c r="P112" i="10"/>
  <c r="P113" i="10"/>
  <c r="P114" i="10"/>
  <c r="P115" i="10"/>
  <c r="P116" i="10"/>
  <c r="P117" i="10"/>
  <c r="P118" i="10"/>
  <c r="P119" i="10"/>
  <c r="P120" i="10"/>
  <c r="P121" i="10"/>
  <c r="P122" i="10"/>
  <c r="P123" i="10"/>
  <c r="P124" i="10"/>
  <c r="P125" i="10"/>
  <c r="P126" i="10"/>
  <c r="P127" i="10"/>
  <c r="P128" i="10"/>
  <c r="P129" i="10"/>
  <c r="P130" i="10"/>
  <c r="P131" i="10"/>
  <c r="P132" i="10"/>
  <c r="P133" i="10"/>
  <c r="P134" i="10"/>
  <c r="P135" i="10"/>
  <c r="P136" i="10"/>
  <c r="P137" i="10"/>
  <c r="P138" i="10"/>
  <c r="P139" i="10"/>
  <c r="P140" i="10"/>
  <c r="P141" i="10"/>
  <c r="P142" i="10"/>
  <c r="P143" i="10"/>
  <c r="P144" i="10"/>
  <c r="P145" i="10"/>
  <c r="P146" i="10"/>
  <c r="P147" i="10"/>
  <c r="P148" i="10"/>
  <c r="P149" i="10"/>
  <c r="P150" i="10"/>
  <c r="P151" i="10"/>
  <c r="P152" i="10"/>
  <c r="P153" i="10"/>
  <c r="P154" i="10"/>
  <c r="P155" i="10"/>
  <c r="P156" i="10"/>
  <c r="P157" i="10"/>
  <c r="P158" i="10"/>
  <c r="P159" i="10"/>
  <c r="P160" i="10"/>
  <c r="P161" i="10"/>
  <c r="P162" i="10"/>
  <c r="P163" i="10"/>
  <c r="P164" i="10"/>
  <c r="P165" i="10"/>
  <c r="P166" i="10"/>
  <c r="P167" i="10"/>
  <c r="P168" i="10"/>
  <c r="P169" i="10"/>
  <c r="P170" i="10"/>
  <c r="P171" i="10"/>
  <c r="P172" i="10"/>
  <c r="P173" i="10"/>
  <c r="P174" i="10"/>
  <c r="P175" i="10"/>
  <c r="P176" i="10"/>
  <c r="P177" i="10"/>
  <c r="P178" i="10"/>
  <c r="P179" i="10"/>
  <c r="P180" i="10"/>
  <c r="P181" i="10"/>
  <c r="P182" i="10"/>
  <c r="P183" i="10"/>
  <c r="P184" i="10"/>
  <c r="P185" i="10"/>
  <c r="P186" i="10"/>
  <c r="P187" i="10"/>
  <c r="P188" i="10"/>
  <c r="P189" i="10"/>
  <c r="P190" i="10"/>
  <c r="P191" i="10"/>
  <c r="P192" i="10"/>
  <c r="P193" i="10"/>
  <c r="P194" i="10"/>
  <c r="P195" i="10"/>
  <c r="P196" i="10"/>
  <c r="P197" i="10"/>
  <c r="P198" i="10"/>
  <c r="P199" i="10"/>
  <c r="P200" i="10"/>
  <c r="P201" i="10"/>
  <c r="P202" i="10"/>
  <c r="P203" i="10"/>
  <c r="P204" i="10"/>
  <c r="P205" i="10"/>
  <c r="P206" i="10"/>
  <c r="P207" i="10"/>
  <c r="P208" i="10"/>
  <c r="P209" i="10"/>
  <c r="P210" i="10"/>
  <c r="P211" i="10"/>
  <c r="P212" i="10"/>
  <c r="P213" i="10"/>
  <c r="P214" i="10"/>
  <c r="P215" i="10"/>
  <c r="P216" i="10"/>
  <c r="P217" i="10"/>
  <c r="P218" i="10"/>
  <c r="P219" i="10"/>
  <c r="P220" i="10"/>
  <c r="P221" i="10"/>
  <c r="P222" i="10"/>
  <c r="P223" i="10"/>
  <c r="P224" i="10"/>
  <c r="P225" i="10"/>
  <c r="P226" i="10"/>
  <c r="P227" i="10"/>
  <c r="P228" i="10"/>
  <c r="P229" i="10"/>
  <c r="P230" i="10"/>
  <c r="P231" i="10"/>
  <c r="P232" i="10"/>
  <c r="P233" i="10"/>
  <c r="P234" i="10"/>
  <c r="P235" i="10"/>
  <c r="P236" i="10"/>
  <c r="P237" i="10"/>
  <c r="P238" i="10"/>
  <c r="P239" i="10"/>
  <c r="P240" i="10"/>
  <c r="P241" i="10"/>
  <c r="P242" i="10"/>
  <c r="P243" i="10"/>
  <c r="P244" i="10"/>
  <c r="P245" i="10"/>
  <c r="P246" i="10"/>
  <c r="P247" i="10"/>
  <c r="P248" i="10"/>
  <c r="P249" i="10"/>
  <c r="P250" i="10"/>
  <c r="P251" i="10"/>
  <c r="P252" i="10"/>
  <c r="P253" i="10"/>
  <c r="P254" i="10"/>
  <c r="P255" i="10"/>
  <c r="P256" i="10"/>
  <c r="P257" i="10"/>
  <c r="P258" i="10"/>
  <c r="P259" i="10"/>
  <c r="P260" i="10"/>
  <c r="P261" i="10"/>
  <c r="P262" i="10"/>
  <c r="P263" i="10"/>
  <c r="P264" i="10"/>
  <c r="P265" i="10"/>
  <c r="P266" i="10"/>
  <c r="P267" i="10"/>
  <c r="P268" i="10"/>
  <c r="P269" i="10"/>
  <c r="P270" i="10"/>
  <c r="P271" i="10"/>
  <c r="P272" i="10"/>
  <c r="P273" i="10"/>
  <c r="P274" i="10"/>
  <c r="P275" i="10"/>
  <c r="P276" i="10"/>
  <c r="P277" i="10"/>
  <c r="P278" i="10"/>
  <c r="P279" i="10"/>
  <c r="P280" i="10"/>
  <c r="P281" i="10"/>
  <c r="P282" i="10"/>
  <c r="P283" i="10"/>
  <c r="P284" i="10"/>
  <c r="P285" i="10"/>
  <c r="P286" i="10"/>
  <c r="P287" i="10"/>
  <c r="P288" i="10"/>
  <c r="P289" i="10"/>
  <c r="P290" i="10"/>
  <c r="P291" i="10"/>
  <c r="P292" i="10"/>
  <c r="P293" i="10"/>
  <c r="P294" i="10"/>
  <c r="P295" i="10"/>
  <c r="P296" i="10"/>
  <c r="P297" i="10"/>
  <c r="P298" i="10"/>
  <c r="P299" i="10"/>
  <c r="P300" i="10"/>
  <c r="P301" i="10"/>
  <c r="P302" i="10"/>
  <c r="P303" i="10"/>
  <c r="P304" i="10"/>
  <c r="P305" i="10"/>
  <c r="P306" i="10"/>
  <c r="P307" i="10"/>
  <c r="P308" i="10"/>
  <c r="P309" i="10"/>
  <c r="P310" i="10"/>
  <c r="P311" i="10"/>
  <c r="P312" i="10"/>
  <c r="P313" i="10"/>
  <c r="P314" i="10"/>
  <c r="P315" i="10"/>
  <c r="P316" i="10"/>
  <c r="P317" i="10"/>
  <c r="P318" i="10"/>
  <c r="P319" i="10"/>
  <c r="P320" i="10"/>
  <c r="P321" i="10"/>
  <c r="P322" i="10"/>
  <c r="P323" i="10"/>
  <c r="P324" i="10"/>
  <c r="P325" i="10"/>
  <c r="P326" i="10"/>
  <c r="P327" i="10"/>
  <c r="P328" i="10"/>
  <c r="P329" i="10"/>
  <c r="P330" i="10"/>
  <c r="P331" i="10"/>
  <c r="P332" i="10"/>
  <c r="P333" i="10"/>
  <c r="P334" i="10"/>
  <c r="P335" i="10"/>
  <c r="P336" i="10"/>
  <c r="P337" i="10"/>
  <c r="P338" i="10"/>
  <c r="P339" i="10"/>
  <c r="P340" i="10"/>
  <c r="P341" i="10"/>
  <c r="P342" i="10"/>
  <c r="P343" i="10"/>
  <c r="P344" i="10"/>
  <c r="P345" i="10"/>
  <c r="P346" i="10"/>
  <c r="P347" i="10"/>
  <c r="P348" i="10"/>
  <c r="P349" i="10"/>
  <c r="P350" i="10"/>
  <c r="P351" i="10"/>
  <c r="P352" i="10"/>
  <c r="P353" i="10"/>
  <c r="P354" i="10"/>
  <c r="P355" i="10"/>
  <c r="P356" i="10"/>
  <c r="P357" i="10"/>
  <c r="P358" i="10"/>
  <c r="P359" i="10"/>
  <c r="P360" i="10"/>
  <c r="P361" i="10"/>
  <c r="AD2" i="7"/>
  <c r="X8" i="7" s="1"/>
  <c r="AD5" i="7"/>
  <c r="R6" i="6"/>
  <c r="R4" i="6" s="1"/>
  <c r="Y6" i="10"/>
  <c r="Y5" i="10"/>
  <c r="J11" i="15"/>
  <c r="J8" i="15"/>
  <c r="J5" i="15"/>
  <c r="M15" i="8" l="1"/>
  <c r="AA5" i="10"/>
  <c r="R13" i="6"/>
  <c r="R11" i="6"/>
  <c r="M24" i="29"/>
  <c r="O2" i="7"/>
  <c r="O3" i="7"/>
  <c r="B2" i="17" s="1"/>
  <c r="M17" i="8"/>
  <c r="M14" i="8"/>
  <c r="M12" i="8"/>
  <c r="M11" i="8"/>
  <c r="B2" i="20"/>
  <c r="W11" i="28"/>
  <c r="W9" i="28"/>
  <c r="B22" i="29" s="1"/>
  <c r="B4" i="29"/>
  <c r="W10" i="28"/>
  <c r="B50" i="29" s="1"/>
  <c r="O5" i="7"/>
  <c r="X11" i="6"/>
  <c r="X12" i="6"/>
  <c r="X15" i="6" s="1"/>
  <c r="AB42" i="6" s="1"/>
  <c r="G4" i="21"/>
  <c r="G4" i="22"/>
  <c r="R12" i="6"/>
  <c r="R14" i="6"/>
  <c r="I16" i="15"/>
  <c r="B2" i="19" s="1"/>
  <c r="AA8" i="10"/>
  <c r="AA7" i="10"/>
  <c r="B3" i="12" s="1"/>
  <c r="B2" i="21" l="1"/>
  <c r="B2" i="22"/>
  <c r="C8" i="9"/>
  <c r="C5" i="9" l="1"/>
  <c r="B10" i="9" s="1"/>
  <c r="B356" i="14"/>
  <c r="B357" i="14"/>
  <c r="B358" i="14"/>
  <c r="B359" i="14"/>
  <c r="B360" i="14"/>
  <c r="B361" i="14"/>
  <c r="B362"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13" i="14"/>
  <c r="B314" i="14"/>
  <c r="B315" i="14"/>
  <c r="B316" i="14"/>
  <c r="B317" i="14"/>
  <c r="B318" i="14"/>
  <c r="B319" i="14"/>
  <c r="B320" i="14"/>
  <c r="B321" i="14"/>
  <c r="B322" i="14"/>
  <c r="B323" i="14"/>
  <c r="B324" i="14"/>
  <c r="B325" i="14"/>
  <c r="B326" i="14"/>
  <c r="B327"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10" i="14"/>
  <c r="C9" i="14"/>
  <c r="D9" i="14"/>
  <c r="E9" i="14"/>
  <c r="F9" i="14"/>
  <c r="G9" i="14"/>
  <c r="H9" i="14"/>
  <c r="I9" i="14"/>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F184" i="12"/>
  <c r="F185" i="12"/>
  <c r="F186" i="12"/>
  <c r="F187" i="12"/>
  <c r="F188" i="12"/>
  <c r="F189" i="12"/>
  <c r="F190" i="12"/>
  <c r="F191" i="12"/>
  <c r="F192"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34" i="12"/>
  <c r="F235" i="12"/>
  <c r="F236" i="12"/>
  <c r="F237" i="12"/>
  <c r="F238" i="12"/>
  <c r="F239" i="12"/>
  <c r="F240" i="12"/>
  <c r="F241" i="12"/>
  <c r="F242" i="12"/>
  <c r="F243" i="12"/>
  <c r="F244" i="12"/>
  <c r="F245" i="12"/>
  <c r="F246" i="12"/>
  <c r="F247" i="12"/>
  <c r="F248" i="12"/>
  <c r="F249" i="12"/>
  <c r="F250" i="12"/>
  <c r="F251" i="12"/>
  <c r="F252" i="12"/>
  <c r="F253" i="12"/>
  <c r="F254" i="12"/>
  <c r="F255" i="12"/>
  <c r="F256" i="12"/>
  <c r="F257" i="12"/>
  <c r="F258" i="12"/>
  <c r="F259" i="12"/>
  <c r="F260" i="12"/>
  <c r="F261" i="12"/>
  <c r="F262" i="12"/>
  <c r="F263" i="12"/>
  <c r="F264" i="12"/>
  <c r="F265" i="12"/>
  <c r="F266" i="12"/>
  <c r="F267" i="12"/>
  <c r="F268" i="12"/>
  <c r="F269" i="12"/>
  <c r="F270" i="12"/>
  <c r="F271" i="12"/>
  <c r="F272" i="12"/>
  <c r="F273" i="12"/>
  <c r="F274" i="12"/>
  <c r="F275" i="12"/>
  <c r="F276" i="12"/>
  <c r="F277" i="12"/>
  <c r="F278" i="12"/>
  <c r="F279" i="12"/>
  <c r="F280" i="12"/>
  <c r="F281" i="12"/>
  <c r="F282" i="12"/>
  <c r="F283" i="12"/>
  <c r="F284" i="12"/>
  <c r="F285" i="12"/>
  <c r="F286" i="12"/>
  <c r="F287" i="12"/>
  <c r="F288" i="12"/>
  <c r="F289" i="12"/>
  <c r="F290" i="12"/>
  <c r="F291" i="12"/>
  <c r="F292" i="12"/>
  <c r="F293" i="12"/>
  <c r="F294" i="12"/>
  <c r="F295" i="12"/>
  <c r="F296" i="12"/>
  <c r="F297" i="12"/>
  <c r="F298" i="12"/>
  <c r="F299" i="12"/>
  <c r="F300" i="12"/>
  <c r="F301" i="12"/>
  <c r="F302" i="12"/>
  <c r="F303" i="12"/>
  <c r="F304" i="12"/>
  <c r="F305" i="12"/>
  <c r="F306" i="12"/>
  <c r="F307" i="12"/>
  <c r="F308" i="12"/>
  <c r="F309" i="12"/>
  <c r="F310" i="12"/>
  <c r="F311" i="12"/>
  <c r="F312" i="12"/>
  <c r="F313" i="12"/>
  <c r="F314" i="12"/>
  <c r="F315" i="12"/>
  <c r="F316" i="12"/>
  <c r="F317" i="12"/>
  <c r="F318" i="12"/>
  <c r="F319" i="12"/>
  <c r="F320" i="12"/>
  <c r="F321" i="12"/>
  <c r="F322" i="12"/>
  <c r="F323" i="12"/>
  <c r="F324" i="12"/>
  <c r="F325" i="12"/>
  <c r="F326" i="12"/>
  <c r="F327" i="12"/>
  <c r="F328" i="12"/>
  <c r="F329" i="12"/>
  <c r="F330" i="12"/>
  <c r="F331" i="12"/>
  <c r="F332" i="12"/>
  <c r="F333" i="12"/>
  <c r="F334" i="12"/>
  <c r="F335" i="12"/>
  <c r="F336" i="12"/>
  <c r="F337" i="12"/>
  <c r="F338" i="12"/>
  <c r="F339" i="12"/>
  <c r="F340" i="12"/>
  <c r="F341" i="12"/>
  <c r="F342" i="12"/>
  <c r="F343" i="12"/>
  <c r="F344" i="12"/>
  <c r="F345" i="12"/>
  <c r="F346" i="12"/>
  <c r="F347" i="12"/>
  <c r="F348" i="12"/>
  <c r="F349" i="12"/>
  <c r="F350" i="12"/>
  <c r="F351" i="12"/>
  <c r="F352" i="12"/>
  <c r="F353" i="12"/>
  <c r="F354" i="12"/>
  <c r="F355" i="12"/>
  <c r="F356" i="12"/>
  <c r="F357" i="12"/>
  <c r="F358" i="12"/>
  <c r="F359" i="12"/>
  <c r="F360"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B347" i="12"/>
  <c r="B348" i="12"/>
  <c r="B349" i="12"/>
  <c r="B350" i="12"/>
  <c r="B351" i="12"/>
  <c r="B352" i="12"/>
  <c r="B353" i="12"/>
  <c r="B354" i="12"/>
  <c r="B355" i="12"/>
  <c r="B356" i="12"/>
  <c r="B357" i="12"/>
  <c r="B358" i="12"/>
  <c r="B359" i="12"/>
  <c r="B360" i="12"/>
  <c r="B361" i="12"/>
  <c r="F361" i="12"/>
  <c r="B476" i="12"/>
  <c r="C476" i="12"/>
  <c r="D476" i="12"/>
  <c r="E476" i="12"/>
  <c r="F476" i="12"/>
  <c r="B477" i="12"/>
  <c r="C477" i="12"/>
  <c r="D477" i="12"/>
  <c r="E477" i="12"/>
  <c r="F477" i="12"/>
  <c r="B478" i="12"/>
  <c r="C478" i="12"/>
  <c r="D478" i="12"/>
  <c r="E478" i="12"/>
  <c r="F478" i="12"/>
  <c r="B479" i="12"/>
  <c r="C479" i="12"/>
  <c r="D479" i="12"/>
  <c r="E479" i="12"/>
  <c r="F479" i="12"/>
  <c r="B480" i="12"/>
  <c r="C480" i="12"/>
  <c r="D480" i="12"/>
  <c r="E480" i="12"/>
  <c r="F480" i="12"/>
  <c r="B481" i="12"/>
  <c r="C481" i="12"/>
  <c r="D481" i="12"/>
  <c r="E481" i="12"/>
  <c r="F481" i="12"/>
  <c r="B482" i="12"/>
  <c r="C482" i="12"/>
  <c r="D482" i="12"/>
  <c r="E482" i="12"/>
  <c r="F482" i="12"/>
  <c r="B483" i="12"/>
  <c r="C483" i="12"/>
  <c r="D483" i="12"/>
  <c r="E483" i="12"/>
  <c r="F483" i="12"/>
  <c r="B484" i="12"/>
  <c r="C484" i="12"/>
  <c r="D484" i="12"/>
  <c r="E484" i="12"/>
  <c r="F484" i="12"/>
  <c r="B485" i="12"/>
  <c r="C485" i="12"/>
  <c r="D485" i="12"/>
  <c r="E485" i="12"/>
  <c r="F485" i="12"/>
  <c r="B486" i="12"/>
  <c r="C486" i="12"/>
  <c r="D486" i="12"/>
  <c r="E486" i="12"/>
  <c r="F486" i="12"/>
  <c r="B487" i="12"/>
  <c r="C487" i="12"/>
  <c r="D487" i="12"/>
  <c r="E487" i="12"/>
  <c r="F487" i="12"/>
  <c r="B488" i="12"/>
  <c r="C488" i="12"/>
  <c r="D488" i="12"/>
  <c r="E488" i="12"/>
  <c r="F488" i="12"/>
  <c r="B489" i="12"/>
  <c r="C489" i="12"/>
  <c r="D489" i="12"/>
  <c r="E489" i="12"/>
  <c r="F489" i="12"/>
  <c r="B490" i="12"/>
  <c r="C490" i="12"/>
  <c r="D490" i="12"/>
  <c r="E490" i="12"/>
  <c r="F490" i="12"/>
  <c r="B491" i="12"/>
  <c r="C491" i="12"/>
  <c r="D491" i="12"/>
  <c r="E491" i="12"/>
  <c r="F491" i="12"/>
  <c r="B492" i="12"/>
  <c r="C492" i="12"/>
  <c r="D492" i="12"/>
  <c r="E492" i="12"/>
  <c r="F492" i="12"/>
  <c r="B493" i="12"/>
  <c r="C493" i="12"/>
  <c r="D493" i="12"/>
  <c r="E493" i="12"/>
  <c r="F493" i="12"/>
  <c r="B494" i="12"/>
  <c r="C494" i="12"/>
  <c r="D494" i="12"/>
  <c r="E494" i="12"/>
  <c r="F494" i="12"/>
  <c r="B495" i="12"/>
  <c r="C495" i="12"/>
  <c r="D495" i="12"/>
  <c r="E495" i="12"/>
  <c r="F495" i="12"/>
  <c r="B496" i="12"/>
  <c r="C496" i="12"/>
  <c r="D496" i="12"/>
  <c r="E496" i="12"/>
  <c r="F496" i="12"/>
  <c r="B497" i="12"/>
  <c r="C497" i="12"/>
  <c r="D497" i="12"/>
  <c r="E497" i="12"/>
  <c r="F497" i="12"/>
  <c r="B498" i="12"/>
  <c r="C498" i="12"/>
  <c r="D498" i="12"/>
  <c r="E498" i="12"/>
  <c r="F498" i="12"/>
  <c r="B499" i="12"/>
  <c r="C499" i="12"/>
  <c r="D499" i="12"/>
  <c r="E499" i="12"/>
  <c r="F499" i="12"/>
  <c r="B500" i="12"/>
  <c r="C500" i="12"/>
  <c r="D500" i="12"/>
  <c r="E500" i="12"/>
  <c r="F500" i="12"/>
  <c r="B501" i="12"/>
  <c r="C501" i="12"/>
  <c r="D501" i="12"/>
  <c r="E501" i="12"/>
  <c r="F501" i="12"/>
  <c r="B502" i="12"/>
  <c r="C502" i="12"/>
  <c r="D502" i="12"/>
  <c r="E502" i="12"/>
  <c r="F502" i="12"/>
  <c r="B503" i="12"/>
  <c r="C503" i="12"/>
  <c r="D503" i="12"/>
  <c r="E503" i="12"/>
  <c r="F503" i="12"/>
  <c r="B504" i="12"/>
  <c r="C504" i="12"/>
  <c r="D504" i="12"/>
  <c r="E504" i="12"/>
  <c r="F504" i="12"/>
  <c r="B505" i="12"/>
  <c r="C505" i="12"/>
  <c r="D505" i="12"/>
  <c r="E505" i="12"/>
  <c r="F505" i="12"/>
  <c r="B506" i="12"/>
  <c r="C506" i="12"/>
  <c r="D506" i="12"/>
  <c r="E506" i="12"/>
  <c r="F506" i="12"/>
  <c r="B507" i="12"/>
  <c r="C507" i="12"/>
  <c r="D507" i="12"/>
  <c r="E507" i="12"/>
  <c r="F507" i="12"/>
  <c r="B508" i="12"/>
  <c r="C508" i="12"/>
  <c r="D508" i="12"/>
  <c r="E508" i="12"/>
  <c r="F508" i="12"/>
  <c r="B509" i="12"/>
  <c r="C509" i="12"/>
  <c r="D509" i="12"/>
  <c r="E509" i="12"/>
  <c r="F509" i="12"/>
  <c r="B510" i="12"/>
  <c r="C510" i="12"/>
  <c r="D510" i="12"/>
  <c r="E510" i="12"/>
  <c r="F510" i="12"/>
  <c r="B511" i="12"/>
  <c r="C511" i="12"/>
  <c r="D511" i="12"/>
  <c r="E511" i="12"/>
  <c r="F511" i="12"/>
  <c r="B512" i="12"/>
  <c r="C512" i="12"/>
  <c r="D512" i="12"/>
  <c r="E512" i="12"/>
  <c r="F512" i="12"/>
  <c r="B513" i="12"/>
  <c r="C513" i="12"/>
  <c r="D513" i="12"/>
  <c r="E513" i="12"/>
  <c r="F513" i="12"/>
  <c r="B514" i="12"/>
  <c r="C514" i="12"/>
  <c r="D514" i="12"/>
  <c r="E514" i="12"/>
  <c r="F514" i="12"/>
  <c r="B515" i="12"/>
  <c r="C515" i="12"/>
  <c r="D515" i="12"/>
  <c r="E515" i="12"/>
  <c r="F515" i="12"/>
  <c r="B516" i="12"/>
  <c r="C516" i="12"/>
  <c r="D516" i="12"/>
  <c r="E516" i="12"/>
  <c r="F516" i="12"/>
  <c r="B517" i="12"/>
  <c r="C517" i="12"/>
  <c r="D517" i="12"/>
  <c r="E517" i="12"/>
  <c r="F517" i="12"/>
  <c r="B518" i="12"/>
  <c r="C518" i="12"/>
  <c r="D518" i="12"/>
  <c r="E518" i="12"/>
  <c r="F518" i="12"/>
  <c r="B519" i="12"/>
  <c r="C519" i="12"/>
  <c r="D519" i="12"/>
  <c r="E519" i="12"/>
  <c r="F519" i="12"/>
  <c r="B520" i="12"/>
  <c r="C520" i="12"/>
  <c r="D520" i="12"/>
  <c r="E520" i="12"/>
  <c r="F520" i="12"/>
  <c r="B521" i="12"/>
  <c r="C521" i="12"/>
  <c r="D521" i="12"/>
  <c r="E521" i="12"/>
  <c r="F521" i="12"/>
  <c r="B522" i="12"/>
  <c r="C522" i="12"/>
  <c r="D522" i="12"/>
  <c r="E522" i="12"/>
  <c r="F522" i="12"/>
  <c r="B523" i="12"/>
  <c r="C523" i="12"/>
  <c r="D523" i="12"/>
  <c r="E523" i="12"/>
  <c r="F523"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8" i="12"/>
  <c r="G7" i="12"/>
  <c r="H7" i="12"/>
  <c r="G8" i="12"/>
  <c r="H8" i="12"/>
  <c r="G9" i="12"/>
  <c r="H9" i="12"/>
  <c r="G10" i="12"/>
  <c r="H10" i="12"/>
  <c r="G11" i="12"/>
  <c r="H11" i="12"/>
  <c r="G12" i="12"/>
  <c r="H12" i="12"/>
  <c r="G13" i="12"/>
  <c r="H13" i="12"/>
  <c r="G14" i="12"/>
  <c r="H14" i="12"/>
  <c r="G15" i="12"/>
  <c r="H15" i="12"/>
  <c r="G16" i="12"/>
  <c r="H16" i="12"/>
  <c r="G17" i="12"/>
  <c r="H17" i="12"/>
  <c r="G18" i="12"/>
  <c r="H18" i="12"/>
  <c r="G19" i="12"/>
  <c r="H19" i="12"/>
  <c r="G20" i="12"/>
  <c r="H20" i="12"/>
  <c r="G21" i="12"/>
  <c r="H21" i="12"/>
  <c r="G22" i="12"/>
  <c r="H22" i="12"/>
  <c r="G23" i="12"/>
  <c r="H23" i="12"/>
  <c r="G24" i="12"/>
  <c r="H24" i="12"/>
  <c r="G25" i="12"/>
  <c r="H25" i="12"/>
  <c r="G26" i="12"/>
  <c r="H26" i="12"/>
  <c r="G27" i="12"/>
  <c r="H27" i="12"/>
  <c r="G28" i="12"/>
  <c r="H28" i="12"/>
  <c r="G29" i="12"/>
  <c r="H29" i="12"/>
  <c r="G30" i="12"/>
  <c r="H30" i="12"/>
  <c r="G31" i="12"/>
  <c r="H31" i="12"/>
  <c r="G32" i="12"/>
  <c r="H32" i="12"/>
  <c r="G33" i="12"/>
  <c r="H33" i="12"/>
  <c r="G34" i="12"/>
  <c r="H34" i="12"/>
  <c r="G35" i="12"/>
  <c r="H35" i="12"/>
  <c r="G36" i="12"/>
  <c r="H36" i="12"/>
  <c r="G37" i="12"/>
  <c r="H37" i="12"/>
  <c r="G38" i="12"/>
  <c r="H38" i="12"/>
  <c r="G39" i="12"/>
  <c r="H39" i="12"/>
  <c r="G40" i="12"/>
  <c r="H40" i="12"/>
  <c r="G41" i="12"/>
  <c r="H41" i="12"/>
  <c r="G42" i="12"/>
  <c r="H42" i="12"/>
  <c r="G43" i="12"/>
  <c r="H43" i="12"/>
  <c r="G44" i="12"/>
  <c r="H44" i="12"/>
  <c r="G45" i="12"/>
  <c r="H45" i="12"/>
  <c r="G46" i="12"/>
  <c r="H46"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C7" i="12"/>
  <c r="D7" i="12"/>
  <c r="D38" i="4"/>
  <c r="D39" i="4"/>
  <c r="E39" i="4"/>
  <c r="F39" i="4"/>
  <c r="G39" i="4"/>
  <c r="H39" i="4"/>
  <c r="I39" i="4"/>
  <c r="J39" i="4"/>
  <c r="K39" i="4"/>
  <c r="L39" i="4"/>
  <c r="M39" i="4"/>
  <c r="N39" i="4"/>
  <c r="O39" i="4"/>
  <c r="P39" i="4"/>
  <c r="Q39" i="4"/>
  <c r="R39" i="4"/>
  <c r="S39" i="4"/>
  <c r="T39" i="4"/>
  <c r="D40" i="4"/>
  <c r="E40" i="4"/>
  <c r="F40" i="4"/>
  <c r="G40" i="4"/>
  <c r="H40" i="4"/>
  <c r="I40" i="4"/>
  <c r="J40" i="4"/>
  <c r="K40" i="4"/>
  <c r="L40" i="4"/>
  <c r="M40" i="4"/>
  <c r="N40" i="4"/>
  <c r="O40" i="4"/>
  <c r="P40" i="4"/>
  <c r="Q40" i="4"/>
  <c r="R40" i="4"/>
  <c r="S40" i="4"/>
  <c r="T40" i="4"/>
  <c r="D41" i="4"/>
  <c r="E41" i="4"/>
  <c r="F41" i="4"/>
  <c r="G41" i="4"/>
  <c r="H41" i="4"/>
  <c r="I41" i="4"/>
  <c r="J41" i="4"/>
  <c r="K41" i="4"/>
  <c r="L41" i="4"/>
  <c r="M41" i="4"/>
  <c r="N41" i="4"/>
  <c r="O41" i="4"/>
  <c r="P41" i="4"/>
  <c r="Q41" i="4"/>
  <c r="R41" i="4"/>
  <c r="S41" i="4"/>
  <c r="T41" i="4"/>
  <c r="D42" i="4"/>
  <c r="E42" i="4"/>
  <c r="F42" i="4"/>
  <c r="G42" i="4"/>
  <c r="H42" i="4"/>
  <c r="I42" i="4"/>
  <c r="J42" i="4"/>
  <c r="K42" i="4"/>
  <c r="L42" i="4"/>
  <c r="M42" i="4"/>
  <c r="N42" i="4"/>
  <c r="O42" i="4"/>
  <c r="P42" i="4"/>
  <c r="Q42" i="4"/>
  <c r="R42" i="4"/>
  <c r="S42" i="4"/>
  <c r="T42" i="4"/>
  <c r="D43" i="4"/>
  <c r="E43" i="4"/>
  <c r="F43" i="4"/>
  <c r="G43" i="4"/>
  <c r="H43" i="4"/>
  <c r="I43" i="4"/>
  <c r="J43" i="4"/>
  <c r="K43" i="4"/>
  <c r="L43" i="4"/>
  <c r="M43" i="4"/>
  <c r="N43" i="4"/>
  <c r="O43" i="4"/>
  <c r="P43" i="4"/>
  <c r="Q43" i="4"/>
  <c r="R43" i="4"/>
  <c r="S43" i="4"/>
  <c r="T43" i="4"/>
  <c r="D44" i="4"/>
  <c r="E44" i="4"/>
  <c r="F44" i="4"/>
  <c r="G44" i="4"/>
  <c r="H44" i="4"/>
  <c r="I44" i="4"/>
  <c r="J44" i="4"/>
  <c r="K44" i="4"/>
  <c r="L44" i="4"/>
  <c r="M44" i="4"/>
  <c r="N44" i="4"/>
  <c r="O44" i="4"/>
  <c r="P44" i="4"/>
  <c r="Q44" i="4"/>
  <c r="R44" i="4"/>
  <c r="S44" i="4"/>
  <c r="T44" i="4"/>
  <c r="D45" i="4"/>
  <c r="E45" i="4"/>
  <c r="F45" i="4"/>
  <c r="G45" i="4"/>
  <c r="H45" i="4"/>
  <c r="I45" i="4"/>
  <c r="J45" i="4"/>
  <c r="K45" i="4"/>
  <c r="L45" i="4"/>
  <c r="M45" i="4"/>
  <c r="N45" i="4"/>
  <c r="O45" i="4"/>
  <c r="P45" i="4"/>
  <c r="Q45" i="4"/>
  <c r="R45" i="4"/>
  <c r="S45" i="4"/>
  <c r="T45" i="4"/>
  <c r="D46" i="4"/>
  <c r="E46" i="4"/>
  <c r="F46" i="4"/>
  <c r="G46" i="4"/>
  <c r="H46" i="4"/>
  <c r="I46" i="4"/>
  <c r="J46" i="4"/>
  <c r="K46" i="4"/>
  <c r="L46" i="4"/>
  <c r="M46" i="4"/>
  <c r="N46" i="4"/>
  <c r="O46" i="4"/>
  <c r="P46" i="4"/>
  <c r="Q46" i="4"/>
  <c r="R46" i="4"/>
  <c r="S46" i="4"/>
  <c r="T46" i="4"/>
  <c r="D47" i="4"/>
  <c r="E47" i="4"/>
  <c r="F47" i="4"/>
  <c r="G47" i="4"/>
  <c r="H47" i="4"/>
  <c r="I47" i="4"/>
  <c r="J47" i="4"/>
  <c r="K47" i="4"/>
  <c r="L47" i="4"/>
  <c r="M47" i="4"/>
  <c r="N47" i="4"/>
  <c r="O47" i="4"/>
  <c r="P47" i="4"/>
  <c r="Q47" i="4"/>
  <c r="R47" i="4"/>
  <c r="S47" i="4"/>
  <c r="T47" i="4"/>
  <c r="D48" i="4"/>
  <c r="E48" i="4"/>
  <c r="F48" i="4"/>
  <c r="G48" i="4"/>
  <c r="H48" i="4"/>
  <c r="I48" i="4"/>
  <c r="J48" i="4"/>
  <c r="K48" i="4"/>
  <c r="L48" i="4"/>
  <c r="M48" i="4"/>
  <c r="N48" i="4"/>
  <c r="O48" i="4"/>
  <c r="P48" i="4"/>
  <c r="Q48" i="4"/>
  <c r="R48" i="4"/>
  <c r="S48" i="4"/>
  <c r="T48" i="4"/>
  <c r="D49" i="4"/>
  <c r="E49" i="4"/>
  <c r="F49" i="4"/>
  <c r="G49" i="4"/>
  <c r="H49" i="4"/>
  <c r="I49" i="4"/>
  <c r="J49" i="4"/>
  <c r="K49" i="4"/>
  <c r="L49" i="4"/>
  <c r="M49" i="4"/>
  <c r="N49" i="4"/>
  <c r="O49" i="4"/>
  <c r="P49" i="4"/>
  <c r="Q49" i="4"/>
  <c r="R49" i="4"/>
  <c r="S49" i="4"/>
  <c r="T49" i="4"/>
  <c r="D50" i="4"/>
  <c r="E50" i="4"/>
  <c r="F50" i="4"/>
  <c r="G50" i="4"/>
  <c r="H50" i="4"/>
  <c r="I50" i="4"/>
  <c r="J50" i="4"/>
  <c r="K50" i="4"/>
  <c r="L50" i="4"/>
  <c r="M50" i="4"/>
  <c r="N50" i="4"/>
  <c r="O50" i="4"/>
  <c r="P50" i="4"/>
  <c r="Q50" i="4"/>
  <c r="R50" i="4"/>
  <c r="S50" i="4"/>
  <c r="T50" i="4"/>
  <c r="D51" i="4"/>
  <c r="E51" i="4"/>
  <c r="F51" i="4"/>
  <c r="G51" i="4"/>
  <c r="H51" i="4"/>
  <c r="I51" i="4"/>
  <c r="J51" i="4"/>
  <c r="K51" i="4"/>
  <c r="L51" i="4"/>
  <c r="M51" i="4"/>
  <c r="N51" i="4"/>
  <c r="O51" i="4"/>
  <c r="P51" i="4"/>
  <c r="Q51" i="4"/>
  <c r="R51" i="4"/>
  <c r="S51" i="4"/>
  <c r="T51" i="4"/>
  <c r="D52" i="4"/>
  <c r="E52" i="4"/>
  <c r="F52" i="4"/>
  <c r="G52" i="4"/>
  <c r="H52" i="4"/>
  <c r="I52" i="4"/>
  <c r="J52" i="4"/>
  <c r="K52" i="4"/>
  <c r="L52" i="4"/>
  <c r="M52" i="4"/>
  <c r="N52" i="4"/>
  <c r="O52" i="4"/>
  <c r="P52" i="4"/>
  <c r="Q52" i="4"/>
  <c r="R52" i="4"/>
  <c r="S52" i="4"/>
  <c r="T52" i="4"/>
  <c r="D53" i="4"/>
  <c r="E53" i="4"/>
  <c r="F53" i="4"/>
  <c r="G53" i="4"/>
  <c r="H53" i="4"/>
  <c r="I53" i="4"/>
  <c r="J53" i="4"/>
  <c r="K53" i="4"/>
  <c r="L53" i="4"/>
  <c r="M53" i="4"/>
  <c r="N53" i="4"/>
  <c r="O53" i="4"/>
  <c r="P53" i="4"/>
  <c r="Q53" i="4"/>
  <c r="R53" i="4"/>
  <c r="S53" i="4"/>
  <c r="T53" i="4"/>
  <c r="D54" i="4"/>
  <c r="E54" i="4"/>
  <c r="F54" i="4"/>
  <c r="G54" i="4"/>
  <c r="H54" i="4"/>
  <c r="I54" i="4"/>
  <c r="J54" i="4"/>
  <c r="K54" i="4"/>
  <c r="L54" i="4"/>
  <c r="M54" i="4"/>
  <c r="N54" i="4"/>
  <c r="O54" i="4"/>
  <c r="P54" i="4"/>
  <c r="Q54" i="4"/>
  <c r="R54" i="4"/>
  <c r="S54" i="4"/>
  <c r="T54" i="4"/>
  <c r="D55" i="4"/>
  <c r="E55" i="4"/>
  <c r="F55" i="4"/>
  <c r="G55" i="4"/>
  <c r="H55" i="4"/>
  <c r="I55" i="4"/>
  <c r="J55" i="4"/>
  <c r="K55" i="4"/>
  <c r="L55" i="4"/>
  <c r="M55" i="4"/>
  <c r="N55" i="4"/>
  <c r="O55" i="4"/>
  <c r="P55" i="4"/>
  <c r="Q55" i="4"/>
  <c r="R55" i="4"/>
  <c r="S55" i="4"/>
  <c r="T55" i="4"/>
  <c r="D56" i="4"/>
  <c r="E56" i="4"/>
  <c r="F56" i="4"/>
  <c r="G56" i="4"/>
  <c r="H56" i="4"/>
  <c r="I56" i="4"/>
  <c r="J56" i="4"/>
  <c r="K56" i="4"/>
  <c r="L56" i="4"/>
  <c r="M56" i="4"/>
  <c r="N56" i="4"/>
  <c r="O56" i="4"/>
  <c r="P56" i="4"/>
  <c r="Q56" i="4"/>
  <c r="R56" i="4"/>
  <c r="S56" i="4"/>
  <c r="T56" i="4"/>
  <c r="D57" i="4"/>
  <c r="E57" i="4"/>
  <c r="F57" i="4"/>
  <c r="G57" i="4"/>
  <c r="H57" i="4"/>
  <c r="I57" i="4"/>
  <c r="J57" i="4"/>
  <c r="K57" i="4"/>
  <c r="L57" i="4"/>
  <c r="M57" i="4"/>
  <c r="N57" i="4"/>
  <c r="O57" i="4"/>
  <c r="P57" i="4"/>
  <c r="Q57" i="4"/>
  <c r="R57" i="4"/>
  <c r="S57" i="4"/>
  <c r="T57" i="4"/>
  <c r="D58" i="4"/>
  <c r="E58" i="4"/>
  <c r="F58" i="4"/>
  <c r="G58" i="4"/>
  <c r="H58" i="4"/>
  <c r="I58" i="4"/>
  <c r="J58" i="4"/>
  <c r="K58" i="4"/>
  <c r="L58" i="4"/>
  <c r="M58" i="4"/>
  <c r="N58" i="4"/>
  <c r="O58" i="4"/>
  <c r="P58" i="4"/>
  <c r="Q58" i="4"/>
  <c r="R58" i="4"/>
  <c r="S58" i="4"/>
  <c r="T58" i="4"/>
  <c r="D59" i="4"/>
  <c r="E59" i="4"/>
  <c r="F59" i="4"/>
  <c r="G59" i="4"/>
  <c r="H59" i="4"/>
  <c r="I59" i="4"/>
  <c r="J59" i="4"/>
  <c r="K59" i="4"/>
  <c r="L59" i="4"/>
  <c r="M59" i="4"/>
  <c r="N59" i="4"/>
  <c r="O59" i="4"/>
  <c r="P59" i="4"/>
  <c r="Q59" i="4"/>
  <c r="R59" i="4"/>
  <c r="S59" i="4"/>
  <c r="T59" i="4"/>
  <c r="D60" i="4"/>
  <c r="E60" i="4"/>
  <c r="F60" i="4"/>
  <c r="G60" i="4"/>
  <c r="H60" i="4"/>
  <c r="I60" i="4"/>
  <c r="J60" i="4"/>
  <c r="K60" i="4"/>
  <c r="L60" i="4"/>
  <c r="M60" i="4"/>
  <c r="N60" i="4"/>
  <c r="O60" i="4"/>
  <c r="P60" i="4"/>
  <c r="Q60" i="4"/>
  <c r="R60" i="4"/>
  <c r="S60" i="4"/>
  <c r="T60" i="4"/>
  <c r="D61" i="4"/>
  <c r="E61" i="4"/>
  <c r="F61" i="4"/>
  <c r="G61" i="4"/>
  <c r="H61" i="4"/>
  <c r="I61" i="4"/>
  <c r="J61" i="4"/>
  <c r="K61" i="4"/>
  <c r="L61" i="4"/>
  <c r="M61" i="4"/>
  <c r="N61" i="4"/>
  <c r="O61" i="4"/>
  <c r="P61" i="4"/>
  <c r="Q61" i="4"/>
  <c r="R61" i="4"/>
  <c r="S61" i="4"/>
  <c r="T61" i="4"/>
  <c r="D62" i="4"/>
  <c r="E62" i="4"/>
  <c r="F62" i="4"/>
  <c r="G62" i="4"/>
  <c r="H62" i="4"/>
  <c r="I62" i="4"/>
  <c r="J62" i="4"/>
  <c r="K62" i="4"/>
  <c r="L62" i="4"/>
  <c r="M62" i="4"/>
  <c r="N62" i="4"/>
  <c r="O62" i="4"/>
  <c r="P62" i="4"/>
  <c r="Q62" i="4"/>
  <c r="R62" i="4"/>
  <c r="S62" i="4"/>
  <c r="T62" i="4"/>
  <c r="D63" i="4"/>
  <c r="E63" i="4"/>
  <c r="F63" i="4"/>
  <c r="G63" i="4"/>
  <c r="H63" i="4"/>
  <c r="I63" i="4"/>
  <c r="J63" i="4"/>
  <c r="K63" i="4"/>
  <c r="L63" i="4"/>
  <c r="M63" i="4"/>
  <c r="N63" i="4"/>
  <c r="O63" i="4"/>
  <c r="P63" i="4"/>
  <c r="Q63" i="4"/>
  <c r="R63" i="4"/>
  <c r="S63" i="4"/>
  <c r="T63" i="4"/>
  <c r="D64" i="4"/>
  <c r="E64" i="4"/>
  <c r="F64" i="4"/>
  <c r="G64" i="4"/>
  <c r="H64" i="4"/>
  <c r="I64" i="4"/>
  <c r="J64" i="4"/>
  <c r="K64" i="4"/>
  <c r="L64" i="4"/>
  <c r="M64" i="4"/>
  <c r="N64" i="4"/>
  <c r="O64" i="4"/>
  <c r="P64" i="4"/>
  <c r="Q64" i="4"/>
  <c r="R64" i="4"/>
  <c r="S64" i="4"/>
  <c r="T64" i="4"/>
  <c r="E38" i="4"/>
  <c r="F38" i="4"/>
  <c r="G38" i="4"/>
  <c r="H38" i="4"/>
  <c r="I38" i="4"/>
  <c r="J38" i="4"/>
  <c r="K38" i="4"/>
  <c r="L38" i="4"/>
  <c r="M38" i="4"/>
  <c r="N38" i="4"/>
  <c r="O38" i="4"/>
  <c r="P38" i="4"/>
  <c r="Q38" i="4"/>
  <c r="R38" i="4"/>
  <c r="S38" i="4"/>
  <c r="T38" i="4"/>
  <c r="B8" i="14" l="1"/>
  <c r="K8" i="4"/>
  <c r="K9" i="4"/>
  <c r="K10" i="4"/>
  <c r="K11" i="4"/>
  <c r="K12" i="4"/>
  <c r="K13" i="4"/>
  <c r="K14" i="4"/>
  <c r="K15" i="4"/>
  <c r="K16" i="4"/>
  <c r="K17" i="4"/>
  <c r="K18" i="4"/>
  <c r="K19" i="4"/>
  <c r="K20" i="4"/>
  <c r="K21" i="4"/>
  <c r="K22" i="4"/>
  <c r="K23" i="4"/>
  <c r="K24" i="4"/>
  <c r="K25" i="4"/>
  <c r="K26" i="4"/>
  <c r="K27" i="4"/>
  <c r="K28" i="4"/>
  <c r="K29" i="4"/>
  <c r="K30" i="4"/>
  <c r="K31" i="4"/>
  <c r="K32" i="4"/>
  <c r="K33" i="4"/>
  <c r="K7" i="4"/>
  <c r="G4" i="3"/>
  <c r="G5" i="3"/>
  <c r="G6" i="3"/>
  <c r="G7" i="3"/>
  <c r="G8" i="3"/>
  <c r="G9" i="3"/>
  <c r="G10" i="3"/>
  <c r="G11" i="3"/>
  <c r="G12" i="3"/>
  <c r="G13" i="3"/>
  <c r="G14" i="3"/>
  <c r="G15" i="3"/>
  <c r="G16" i="3"/>
  <c r="G17" i="3"/>
  <c r="G18" i="3"/>
  <c r="G19" i="3"/>
  <c r="G20" i="3"/>
  <c r="G21" i="3"/>
  <c r="G22" i="3"/>
  <c r="G23" i="3"/>
  <c r="G24" i="3"/>
  <c r="G25" i="3"/>
  <c r="X14" i="6" l="1"/>
  <c r="AB30"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64CE05-E8FE-4B42-8A6D-FEA9F5674F5C}" keepAlive="1" name="ModelConnection_EksterneData_1" description="Datamodell" type="5" refreshedVersion="8" minRefreshableVersion="5" saveData="1">
    <dbPr connection="Data Model Connection" command="T_kommune" commandType="3"/>
    <extLst>
      <ext xmlns:x15="http://schemas.microsoft.com/office/spreadsheetml/2010/11/main" uri="{DE250136-89BD-433C-8126-D09CA5730AF9}">
        <x15:connection id="" model="1"/>
      </ext>
    </extLst>
  </connection>
  <connection id="2" xr16:uid="{9AC811BC-E5CF-4E80-A3A7-58A0784E8613}" keepAlive="1" name="Spørring - Eksempelfil" description="Tilkobling til spørringen Eksempelfil i arbeidsboken." type="5" refreshedVersion="0" background="1">
    <dbPr connection="Provider=Microsoft.Mashup.OleDb.1;Data Source=$Workbook$;Location=Eksempelfil;Extended Properties=&quot;&quot;" command="SELECT * FROM [Eksempelfil]"/>
  </connection>
  <connection id="3" xr16:uid="{A7997929-BEAC-4670-BDCE-4F026E673CF5}" name="Spørring - Kommunetall_CSV" description="Tilkobling til spørringen Kommunetall_CSV i arbeidsboken." type="100" refreshedVersion="8" minRefreshableVersion="5">
    <extLst>
      <ext xmlns:x15="http://schemas.microsoft.com/office/spreadsheetml/2010/11/main" uri="{DE250136-89BD-433C-8126-D09CA5730AF9}">
        <x15:connection id="de08ff0d-1d50-4fa5-aeff-d15cf92b4549"/>
      </ext>
    </extLst>
  </connection>
  <connection id="4" xr16:uid="{7772992C-FD4B-4DF0-B0B7-CD8BA6584BF6}" keepAlive="1" name="Spørring - Parameter1" description="Tilkobling til spørringen Parameter1 i arbeidsboken." type="5" refreshedVersion="0" background="1">
    <dbPr connection="Provider=Microsoft.Mashup.OleDb.1;Data Source=$Workbook$;Location=Parameter1;Extended Properties=&quot;&quot;" command="SELECT * FROM [Parameter1]"/>
  </connection>
  <connection id="5" xr16:uid="{1A2FA7D7-C71A-4C72-80D0-F5D655F72FFA}" name="Spørring - T_kjøttkoder" description="Tilkobling til spørringen T_kjøttkoder i arbeidsboken." type="100" refreshedVersion="8" minRefreshableVersion="5">
    <extLst>
      <ext xmlns:x15="http://schemas.microsoft.com/office/spreadsheetml/2010/11/main" uri="{DE250136-89BD-433C-8126-D09CA5730AF9}">
        <x15:connection id="c79650a7-24b8-4e0f-8eee-7de3ca0a5b4f"/>
      </ext>
    </extLst>
  </connection>
  <connection id="6" xr16:uid="{71060381-9499-45FC-B278-FB4E62552433}" name="Spørring - T_kommune" description="Tilkobling til spørringen T_kommune i arbeidsboken." type="100" refreshedVersion="8" minRefreshableVersion="5">
    <extLst>
      <ext xmlns:x15="http://schemas.microsoft.com/office/spreadsheetml/2010/11/main" uri="{DE250136-89BD-433C-8126-D09CA5730AF9}">
        <x15:connection id="35da4392-8659-4278-9db3-56004d42f359"/>
      </ext>
    </extLst>
  </connection>
  <connection id="7" xr16:uid="{D052FB9F-AD8F-4885-8953-48AC373E0656}" keepAlive="1" name="Spørring - T_kommune_2024" description="Tilkobling til spørringen T_kommune_2024 i arbeidsboken." type="5" refreshedVersion="0" background="1">
    <dbPr connection="Provider=Microsoft.Mashup.OleDb.1;Data Source=$Workbook$;Location=T_kommune_2024;Extended Properties=&quot;&quot;" command="SELECT * FROM [T_kommune_2024]"/>
  </connection>
  <connection id="8" xr16:uid="{F1535BCA-C119-4743-AD91-7775E6CA021D}" keepAlive="1" name="Spørring - T_kommune_2024 (2)" description="Tilkobling til spørringen T_kommune_2024 (2) i arbeidsboken." type="5" refreshedVersion="8" background="1" saveData="1">
    <dbPr connection="Provider=Microsoft.Mashup.OleDb.1;Data Source=$Workbook$;Location=&quot;T_kommune_2024 (2)&quot;;Extended Properties=&quot;&quot;" command="SELECT * FROM [T_kommune_2024 (2)]"/>
  </connection>
  <connection id="9" xr16:uid="{46A2AE0F-CC2D-48FC-83EF-19F2BC2C80BB}" keepAlive="1" name="Spørring - Transformer eksempelfil" description="Tilkobling til spørringen Transformer eksempelfil i arbeidsboken." type="5" refreshedVersion="0" background="1">
    <dbPr connection="Provider=Microsoft.Mashup.OleDb.1;Data Source=$Workbook$;Location=&quot;Transformer eksempelfil&quot;;Extended Properties=&quot;&quot;" command="SELECT * FROM [Transformer eksempelfil]"/>
  </connection>
  <connection id="10" xr16:uid="{03337F2F-4A2A-406A-ADB1-4AB05222F486}" keepAlive="1" name="Spørring - Transformer fil" description="Tilkobling til spørringen Transformer fil i arbeidsboken." type="5" refreshedVersion="0" background="1">
    <dbPr connection="Provider=Microsoft.Mashup.OleDb.1;Data Source=$Workbook$;Location=&quot;Transformer fil&quot;;Extended Properties=&quot;&quot;" command="SELECT * FROM [Transformer fil]"/>
  </connection>
  <connection id="11" xr16:uid="{99F3B496-CE5D-42F1-87B5-7B7BE76E3E24}" keepAlive="1" name="ThisWorkbookDataModel" description="Data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2" xr16:uid="{F2770CF3-FC45-4F56-8ABB-CFD4D78E132A}" name="WorksheetConnection_Slakteleveranser_2005_2021_kommune_v9.xlsx!T_kjøttkoder" type="102" refreshedVersion="8" minRefreshableVersion="5">
    <extLst>
      <ext xmlns:x15="http://schemas.microsoft.com/office/spreadsheetml/2010/11/main" uri="{DE250136-89BD-433C-8126-D09CA5730AF9}">
        <x15:connection id="T_kjøttkoder 1">
          <x15:rangePr sourceName="_xlcn.WorksheetConnection_Slakteleveranser_2005_2021_kommune_v9.xlsxT_kjøttkoder1"/>
        </x15:connection>
      </ext>
    </extLst>
  </connection>
  <connection id="13" xr16:uid="{54EE942A-34C0-40DC-95E2-71A5C9C95CAD}" name="WorksheetConnection_Slakteleveranser_2015_2024_v1.xlsx!T_kommune" type="102" refreshedVersion="8" minRefreshableVersion="5">
    <extLst>
      <ext xmlns:x15="http://schemas.microsoft.com/office/spreadsheetml/2010/11/main" uri="{DE250136-89BD-433C-8126-D09CA5730AF9}">
        <x15:connection id="T_kommune 1">
          <x15:rangePr sourceName="_xlcn.WorksheetConnection_Slakteleveranser_2015_2024_v1.xlsxT_kommune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6">
    <s v="ThisWorkbookDataModel"/>
    <s v="{[T_kjøttkoder].[hovedgrupper].[All]}"/>
    <s v="{[T_kommune].[fylke].&amp;[Trøndelag]}"/>
    <s v="{[Kommunetall_CSV].[aar].&amp;[2021]}"/>
    <s v="{[T_kommune].[kommune].[All]}"/>
    <s v="{[T_kjøttkoder].[hovedgrupper].&amp;[storfe]}"/>
    <s v="{[T_kjøttkoder].[dyreslag].[All]}"/>
    <s v="{[T_kommune].[fylke].[All]}"/>
    <s v="{[T_kommune].[kommune].&amp;[Oppdal]}"/>
    <s v="{[Kommunetall_CSV].[aar].[All]}"/>
    <s v="{[Kommunetall_CSV].[aar].&amp;[2024]}"/>
    <s v="{[T_kjøttkoder].[hovedgrupper].&amp;[gris]}"/>
    <s v="{[T_kjøttkoder].[hovedgrupper].&amp;[småfe]}"/>
    <s v="{[T_kjøttkoder].[hovedgrupper].&amp;[fjørfe]}"/>
    <s v="{[T_kommune].[fylke].&amp;[Vestfold]}"/>
    <s v="{[T_kommune].[kommune].&amp;[Inderøy]}"/>
  </metadataStrings>
  <mdxMetadata count="15">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Metadata>
  <valueMetadata count="15">
    <bk>
      <rc t="1" v="0"/>
    </bk>
    <bk>
      <rc t="1" v="1"/>
    </bk>
    <bk>
      <rc t="1" v="2"/>
    </bk>
    <bk>
      <rc t="1" v="3"/>
    </bk>
    <bk>
      <rc t="1" v="4"/>
    </bk>
    <bk>
      <rc t="1" v="5"/>
    </bk>
    <bk>
      <rc t="1" v="6"/>
    </bk>
    <bk>
      <rc t="1" v="7"/>
    </bk>
    <bk>
      <rc t="1" v="8"/>
    </bk>
    <bk>
      <rc t="1" v="9"/>
    </bk>
    <bk>
      <rc t="1" v="10"/>
    </bk>
    <bk>
      <rc t="1" v="11"/>
    </bk>
    <bk>
      <rc t="1" v="12"/>
    </bk>
    <bk>
      <rc t="1" v="13"/>
    </bk>
    <bk>
      <rc t="1" v="14"/>
    </bk>
  </valueMetadata>
</metadata>
</file>

<file path=xl/sharedStrings.xml><?xml version="1.0" encoding="utf-8"?>
<sst xmlns="http://schemas.openxmlformats.org/spreadsheetml/2006/main" count="8722" uniqueCount="709">
  <si>
    <t>Kolonneetiketter</t>
  </si>
  <si>
    <t>Totalsum</t>
  </si>
  <si>
    <t>Radetiketter</t>
  </si>
  <si>
    <t>Sum av Verdi</t>
  </si>
  <si>
    <t>and_kg</t>
  </si>
  <si>
    <t>gaas_kg</t>
  </si>
  <si>
    <t>geit_kg</t>
  </si>
  <si>
    <t>gris_kg</t>
  </si>
  <si>
    <t>hane_kg</t>
  </si>
  <si>
    <t>hons_kg</t>
  </si>
  <si>
    <t>kalkun_kg</t>
  </si>
  <si>
    <t>kalv_kg</t>
  </si>
  <si>
    <t>kje_kg</t>
  </si>
  <si>
    <t>ku_kg</t>
  </si>
  <si>
    <t>kvige_kg</t>
  </si>
  <si>
    <t>kylling_kg</t>
  </si>
  <si>
    <t>lam_kg</t>
  </si>
  <si>
    <t>lam_villsau_kg</t>
  </si>
  <si>
    <t>okse_kg</t>
  </si>
  <si>
    <t>purke_kg</t>
  </si>
  <si>
    <t>raane_kg</t>
  </si>
  <si>
    <t>sau_kg</t>
  </si>
  <si>
    <t>ungku_kg</t>
  </si>
  <si>
    <t>ungokse_kastrat_kg</t>
  </si>
  <si>
    <t>ungsau_kg</t>
  </si>
  <si>
    <t>vaer_kg</t>
  </si>
  <si>
    <t>kjøttslag_kg</t>
  </si>
  <si>
    <t>dyreslag</t>
  </si>
  <si>
    <t>grupper</t>
  </si>
  <si>
    <t>hovedgrupper</t>
  </si>
  <si>
    <t>and</t>
  </si>
  <si>
    <t>fjørfe</t>
  </si>
  <si>
    <t>gås</t>
  </si>
  <si>
    <t>geit</t>
  </si>
  <si>
    <t>småfe</t>
  </si>
  <si>
    <t>gris</t>
  </si>
  <si>
    <t>hane</t>
  </si>
  <si>
    <t>høns</t>
  </si>
  <si>
    <t>kalkun</t>
  </si>
  <si>
    <t>kalv</t>
  </si>
  <si>
    <t>storfe</t>
  </si>
  <si>
    <t>kje</t>
  </si>
  <si>
    <t>ku</t>
  </si>
  <si>
    <t>kvige</t>
  </si>
  <si>
    <t>kylling</t>
  </si>
  <si>
    <t>lam</t>
  </si>
  <si>
    <t>sau</t>
  </si>
  <si>
    <t>villsaulam</t>
  </si>
  <si>
    <t>okse</t>
  </si>
  <si>
    <t>purke</t>
  </si>
  <si>
    <t>råne</t>
  </si>
  <si>
    <t>søye</t>
  </si>
  <si>
    <t>ungku</t>
  </si>
  <si>
    <t>ungokse</t>
  </si>
  <si>
    <t>ungsau</t>
  </si>
  <si>
    <t>vær</t>
  </si>
  <si>
    <t>Gamle_knr</t>
  </si>
  <si>
    <t>gml_kommune</t>
  </si>
  <si>
    <t>knr</t>
  </si>
  <si>
    <t>kommune</t>
  </si>
  <si>
    <t>fnr</t>
  </si>
  <si>
    <t>fylke</t>
  </si>
  <si>
    <t>Halden</t>
  </si>
  <si>
    <t>Moss</t>
  </si>
  <si>
    <t>Sarpsborg</t>
  </si>
  <si>
    <t>Fredrikstad</t>
  </si>
  <si>
    <t>Hvaler</t>
  </si>
  <si>
    <t>Aremark</t>
  </si>
  <si>
    <t>Marker</t>
  </si>
  <si>
    <t>Rømskog</t>
  </si>
  <si>
    <t>Trøgstad</t>
  </si>
  <si>
    <t>Indre Østfold</t>
  </si>
  <si>
    <t>Spydeberg</t>
  </si>
  <si>
    <t>Askim</t>
  </si>
  <si>
    <t>Eidsberg</t>
  </si>
  <si>
    <t>Skiptvet</t>
  </si>
  <si>
    <t>Rakkestad</t>
  </si>
  <si>
    <t>Råde</t>
  </si>
  <si>
    <t>Rygge</t>
  </si>
  <si>
    <t>Våler (Østf.)</t>
  </si>
  <si>
    <t>Hobøl</t>
  </si>
  <si>
    <t>Vestby</t>
  </si>
  <si>
    <t>Ski</t>
  </si>
  <si>
    <t>Nordre Follo</t>
  </si>
  <si>
    <t>Ås</t>
  </si>
  <si>
    <t>Frogn</t>
  </si>
  <si>
    <t>Nesodden</t>
  </si>
  <si>
    <t>Oppegård</t>
  </si>
  <si>
    <t>Bærum</t>
  </si>
  <si>
    <t>Asker</t>
  </si>
  <si>
    <t>Aurskog-Høland</t>
  </si>
  <si>
    <t>Sørum</t>
  </si>
  <si>
    <t>Lillestrøm</t>
  </si>
  <si>
    <t>Fet</t>
  </si>
  <si>
    <t>Rælingen</t>
  </si>
  <si>
    <t>Enebakk</t>
  </si>
  <si>
    <t>Lørenskog</t>
  </si>
  <si>
    <t>Skedsmo</t>
  </si>
  <si>
    <t>Nittedal</t>
  </si>
  <si>
    <t>Gjerdrum</t>
  </si>
  <si>
    <t>Ullensaker</t>
  </si>
  <si>
    <t>Nes (Akershus)</t>
  </si>
  <si>
    <t>Nes</t>
  </si>
  <si>
    <t>Eidsvoll</t>
  </si>
  <si>
    <t>Nannestad</t>
  </si>
  <si>
    <t>Hurdal</t>
  </si>
  <si>
    <t>Oslo</t>
  </si>
  <si>
    <t>Kongsvinger</t>
  </si>
  <si>
    <t>Innlandet</t>
  </si>
  <si>
    <t>Hamar</t>
  </si>
  <si>
    <t>Ringsaker</t>
  </si>
  <si>
    <t>Løten</t>
  </si>
  <si>
    <t>Stange</t>
  </si>
  <si>
    <t>Nord-Odal</t>
  </si>
  <si>
    <t>Sør-Odal</t>
  </si>
  <si>
    <t>Eidskog</t>
  </si>
  <si>
    <t>Grue</t>
  </si>
  <si>
    <t>Åsnes</t>
  </si>
  <si>
    <t>Våler (Hedm.)</t>
  </si>
  <si>
    <t>Våler (Inn)</t>
  </si>
  <si>
    <t>Elverum</t>
  </si>
  <si>
    <t>Trysil</t>
  </si>
  <si>
    <t>Åmot</t>
  </si>
  <si>
    <t>Stor-Elvdal</t>
  </si>
  <si>
    <t>Rendalen</t>
  </si>
  <si>
    <t>Engerdal</t>
  </si>
  <si>
    <t>Tolga</t>
  </si>
  <si>
    <t>Tynset</t>
  </si>
  <si>
    <t>Alvdal</t>
  </si>
  <si>
    <t>Folldal</t>
  </si>
  <si>
    <t>Os (Hedm.)</t>
  </si>
  <si>
    <t>Os</t>
  </si>
  <si>
    <t>Lillehammer</t>
  </si>
  <si>
    <t>Gjøvik</t>
  </si>
  <si>
    <t>Dovre</t>
  </si>
  <si>
    <t>Lesja</t>
  </si>
  <si>
    <t>Skjåk</t>
  </si>
  <si>
    <t>Lom</t>
  </si>
  <si>
    <t>Vågå</t>
  </si>
  <si>
    <t>Nord-Fron</t>
  </si>
  <si>
    <t>Sel</t>
  </si>
  <si>
    <t>Sør-Fron</t>
  </si>
  <si>
    <t>Ringebu</t>
  </si>
  <si>
    <t>Øyer</t>
  </si>
  <si>
    <t>Gausdal</t>
  </si>
  <si>
    <t>Østre Toten</t>
  </si>
  <si>
    <t>Vestre Toten</t>
  </si>
  <si>
    <t>Jevnaker</t>
  </si>
  <si>
    <t>Lunner</t>
  </si>
  <si>
    <t>Gran</t>
  </si>
  <si>
    <t>Søndre Land</t>
  </si>
  <si>
    <t>Nordre Land</t>
  </si>
  <si>
    <t>Sør-Aurdal</t>
  </si>
  <si>
    <t>Etnedal</t>
  </si>
  <si>
    <t>Nord-Aurdal</t>
  </si>
  <si>
    <t>Vestre Slidre</t>
  </si>
  <si>
    <t>Øystre Slidre</t>
  </si>
  <si>
    <t>Vang</t>
  </si>
  <si>
    <t>Drammen</t>
  </si>
  <si>
    <t>Kongsberg</t>
  </si>
  <si>
    <t>Ringerike</t>
  </si>
  <si>
    <t>Hole</t>
  </si>
  <si>
    <t>Flå</t>
  </si>
  <si>
    <t>Nes (Busk.)</t>
  </si>
  <si>
    <t>Nesbyen</t>
  </si>
  <si>
    <t>Gol</t>
  </si>
  <si>
    <t>Hemsedal</t>
  </si>
  <si>
    <t>Ål</t>
  </si>
  <si>
    <t>Hol</t>
  </si>
  <si>
    <t>Sigdal</t>
  </si>
  <si>
    <t>Krødsherad</t>
  </si>
  <si>
    <t>Modum</t>
  </si>
  <si>
    <t>Øvre Eiker</t>
  </si>
  <si>
    <t>Nedre Eiker</t>
  </si>
  <si>
    <t>Lier</t>
  </si>
  <si>
    <t>Røyken</t>
  </si>
  <si>
    <t>Hurum</t>
  </si>
  <si>
    <t>Flesberg</t>
  </si>
  <si>
    <t>Rollag</t>
  </si>
  <si>
    <t>Nore Og Uvdal</t>
  </si>
  <si>
    <t>Nore og Uvdal</t>
  </si>
  <si>
    <t>Horten</t>
  </si>
  <si>
    <t>Holmestrand</t>
  </si>
  <si>
    <t>Tønsberg</t>
  </si>
  <si>
    <t>Sandefjord</t>
  </si>
  <si>
    <t>Larvik</t>
  </si>
  <si>
    <t>Svelvik</t>
  </si>
  <si>
    <t>Sande</t>
  </si>
  <si>
    <t>Hof</t>
  </si>
  <si>
    <t>Re</t>
  </si>
  <si>
    <t>Nøtterøy</t>
  </si>
  <si>
    <t>Færder</t>
  </si>
  <si>
    <t>Tjøme</t>
  </si>
  <si>
    <t>Porsgrunn</t>
  </si>
  <si>
    <t>Skien</t>
  </si>
  <si>
    <t>Notodden</t>
  </si>
  <si>
    <t>Siljan</t>
  </si>
  <si>
    <t>Bamble</t>
  </si>
  <si>
    <t>Kragerø</t>
  </si>
  <si>
    <t>Drangedal</t>
  </si>
  <si>
    <t>Nome</t>
  </si>
  <si>
    <t>Bø (Telem.)</t>
  </si>
  <si>
    <t>Midt-Telemark</t>
  </si>
  <si>
    <t>Sauherad</t>
  </si>
  <si>
    <t>Tinn</t>
  </si>
  <si>
    <t>Hjartdal</t>
  </si>
  <si>
    <t>Seljord</t>
  </si>
  <si>
    <t>Kviteseid</t>
  </si>
  <si>
    <t>Nissedal</t>
  </si>
  <si>
    <t>Fyresdal</t>
  </si>
  <si>
    <t>Tokke</t>
  </si>
  <si>
    <t>Vinje</t>
  </si>
  <si>
    <t>Risør</t>
  </si>
  <si>
    <t>Agder</t>
  </si>
  <si>
    <t>Grimstad</t>
  </si>
  <si>
    <t>Arendal</t>
  </si>
  <si>
    <t>Gjerstad</t>
  </si>
  <si>
    <t>Vegårshei</t>
  </si>
  <si>
    <t>Tvedestrand</t>
  </si>
  <si>
    <t>Froland</t>
  </si>
  <si>
    <t>Lillesand</t>
  </si>
  <si>
    <t>Birkenes</t>
  </si>
  <si>
    <t>Åmli</t>
  </si>
  <si>
    <t>Iveland</t>
  </si>
  <si>
    <t>Evje Og Hornnes</t>
  </si>
  <si>
    <t>Evje og Hornnes</t>
  </si>
  <si>
    <t>Bygland</t>
  </si>
  <si>
    <t>Valle</t>
  </si>
  <si>
    <t>Bykle</t>
  </si>
  <si>
    <t>Kristiansand</t>
  </si>
  <si>
    <t>Mandal</t>
  </si>
  <si>
    <t>Lindesnes</t>
  </si>
  <si>
    <t>Farsund</t>
  </si>
  <si>
    <t>Flekkefjord</t>
  </si>
  <si>
    <t>Vennesla</t>
  </si>
  <si>
    <t>Songdalen</t>
  </si>
  <si>
    <t>Søgne</t>
  </si>
  <si>
    <t>Marnardal</t>
  </si>
  <si>
    <t>Åseral</t>
  </si>
  <si>
    <t>Audnedal</t>
  </si>
  <si>
    <t>Lyngdal</t>
  </si>
  <si>
    <t>Hægebostad</t>
  </si>
  <si>
    <t>Kvinesdal</t>
  </si>
  <si>
    <t>Sirdal</t>
  </si>
  <si>
    <t>Eigersund</t>
  </si>
  <si>
    <t>Rogaland</t>
  </si>
  <si>
    <t>Sandnes</t>
  </si>
  <si>
    <t>Stavanger</t>
  </si>
  <si>
    <t>Haugesund</t>
  </si>
  <si>
    <t>Sokndal</t>
  </si>
  <si>
    <t>Lund</t>
  </si>
  <si>
    <t>Bjerkreim</t>
  </si>
  <si>
    <t>Hå</t>
  </si>
  <si>
    <t>Klepp</t>
  </si>
  <si>
    <t>Time</t>
  </si>
  <si>
    <t>Gjesdal</t>
  </si>
  <si>
    <t>Sola</t>
  </si>
  <si>
    <t>Randaberg</t>
  </si>
  <si>
    <t>Forsand</t>
  </si>
  <si>
    <t>Strand</t>
  </si>
  <si>
    <t>Hjelmeland</t>
  </si>
  <si>
    <t>Suldal</t>
  </si>
  <si>
    <t>Sauda</t>
  </si>
  <si>
    <t>Finnøy</t>
  </si>
  <si>
    <t>Rennesøy</t>
  </si>
  <si>
    <t>Kvitsøy</t>
  </si>
  <si>
    <t>Bokn</t>
  </si>
  <si>
    <t>Tysvær</t>
  </si>
  <si>
    <t>Karmøy</t>
  </si>
  <si>
    <t>Utsira</t>
  </si>
  <si>
    <t>Vindafjord</t>
  </si>
  <si>
    <t>Bergen</t>
  </si>
  <si>
    <t>Vestland</t>
  </si>
  <si>
    <t>Etne</t>
  </si>
  <si>
    <t>Sveio</t>
  </si>
  <si>
    <t>Bømlo</t>
  </si>
  <si>
    <t>Stord</t>
  </si>
  <si>
    <t>Fitjar</t>
  </si>
  <si>
    <t>Tysnes</t>
  </si>
  <si>
    <t>Kvinnherad</t>
  </si>
  <si>
    <t>Jondal</t>
  </si>
  <si>
    <t>Ullensvang</t>
  </si>
  <si>
    <t>Odda</t>
  </si>
  <si>
    <t>Eidfjord</t>
  </si>
  <si>
    <t>Ulvik</t>
  </si>
  <si>
    <t>Granvin</t>
  </si>
  <si>
    <t>Voss</t>
  </si>
  <si>
    <t>Kvam</t>
  </si>
  <si>
    <t>Fusa</t>
  </si>
  <si>
    <t>Bjørnafjorden</t>
  </si>
  <si>
    <t>Samnanger</t>
  </si>
  <si>
    <t>Os (Hordaland)</t>
  </si>
  <si>
    <t>Austevoll</t>
  </si>
  <si>
    <t>Sund</t>
  </si>
  <si>
    <t>Øygarden</t>
  </si>
  <si>
    <t>Fjell</t>
  </si>
  <si>
    <t>Askøy</t>
  </si>
  <si>
    <t>Vaksdal</t>
  </si>
  <si>
    <t>Modalen</t>
  </si>
  <si>
    <t>Osterøy</t>
  </si>
  <si>
    <t>Meland</t>
  </si>
  <si>
    <t>Alver</t>
  </si>
  <si>
    <t>Radøy</t>
  </si>
  <si>
    <t>Lindås</t>
  </si>
  <si>
    <t>Austrheim</t>
  </si>
  <si>
    <t>Fedje</t>
  </si>
  <si>
    <t>Masfjorden</t>
  </si>
  <si>
    <t>Flora</t>
  </si>
  <si>
    <t>Kinn</t>
  </si>
  <si>
    <t>Gulen</t>
  </si>
  <si>
    <t>Solund</t>
  </si>
  <si>
    <t>Hyllestad</t>
  </si>
  <si>
    <t>Høyanger</t>
  </si>
  <si>
    <t>Vik</t>
  </si>
  <si>
    <t>Balestrand</t>
  </si>
  <si>
    <t>Sogndal</t>
  </si>
  <si>
    <t>Leikanger</t>
  </si>
  <si>
    <t>Aurland</t>
  </si>
  <si>
    <t>Lærdal</t>
  </si>
  <si>
    <t>Årdal</t>
  </si>
  <si>
    <t>Luster</t>
  </si>
  <si>
    <t>Askvoll</t>
  </si>
  <si>
    <t>Fjaler</t>
  </si>
  <si>
    <t>Gaular</t>
  </si>
  <si>
    <t>Sunnfjord</t>
  </si>
  <si>
    <t>Jølster</t>
  </si>
  <si>
    <t>Førde</t>
  </si>
  <si>
    <t>Naustdal</t>
  </si>
  <si>
    <t>Bremanger</t>
  </si>
  <si>
    <t>Vågsøy</t>
  </si>
  <si>
    <t>Selje</t>
  </si>
  <si>
    <t>Stad</t>
  </si>
  <si>
    <t>Eid</t>
  </si>
  <si>
    <t>Hornindal</t>
  </si>
  <si>
    <t>Volda</t>
  </si>
  <si>
    <t>Møre og Romsdal</t>
  </si>
  <si>
    <t>Gloppen</t>
  </si>
  <si>
    <t>Stryn</t>
  </si>
  <si>
    <t>Molde</t>
  </si>
  <si>
    <t>Ålesund</t>
  </si>
  <si>
    <t>Kristiansund</t>
  </si>
  <si>
    <t>Vanylven</t>
  </si>
  <si>
    <t>Herøy</t>
  </si>
  <si>
    <t>Ulstein</t>
  </si>
  <si>
    <t>Hareid</t>
  </si>
  <si>
    <t>Ørsta</t>
  </si>
  <si>
    <t>Ørskog</t>
  </si>
  <si>
    <t>Norddal</t>
  </si>
  <si>
    <t>Fjord</t>
  </si>
  <si>
    <t>Stranda</t>
  </si>
  <si>
    <t>Stordal</t>
  </si>
  <si>
    <t>Sykkylven</t>
  </si>
  <si>
    <t>Skodje</t>
  </si>
  <si>
    <t>Sula</t>
  </si>
  <si>
    <t>Giske</t>
  </si>
  <si>
    <t>Haram</t>
  </si>
  <si>
    <t>Vestnes</t>
  </si>
  <si>
    <t>Rauma</t>
  </si>
  <si>
    <t>Nesset</t>
  </si>
  <si>
    <t>Midsund</t>
  </si>
  <si>
    <t>Sandøy</t>
  </si>
  <si>
    <t>Aukra</t>
  </si>
  <si>
    <t>Fræna</t>
  </si>
  <si>
    <t>Hustadvika</t>
  </si>
  <si>
    <t>Eide</t>
  </si>
  <si>
    <t>Averøy</t>
  </si>
  <si>
    <t>Gjemnes</t>
  </si>
  <si>
    <t>Tingvoll</t>
  </si>
  <si>
    <t>Sunndal</t>
  </si>
  <si>
    <t>Surnadal</t>
  </si>
  <si>
    <t>Rindal</t>
  </si>
  <si>
    <t>Trøndelag</t>
  </si>
  <si>
    <t>Aure</t>
  </si>
  <si>
    <t>Halsa</t>
  </si>
  <si>
    <t>Heim</t>
  </si>
  <si>
    <t>Smøla</t>
  </si>
  <si>
    <t>Trondheim</t>
  </si>
  <si>
    <t>Hemne</t>
  </si>
  <si>
    <t>Snillfjord</t>
  </si>
  <si>
    <t>Orkland</t>
  </si>
  <si>
    <t>Hitra</t>
  </si>
  <si>
    <t>Frøya</t>
  </si>
  <si>
    <t>Ørland</t>
  </si>
  <si>
    <t>Agdenes</t>
  </si>
  <si>
    <t>Indre Fosen</t>
  </si>
  <si>
    <t>Bjugn</t>
  </si>
  <si>
    <t>Åfjord</t>
  </si>
  <si>
    <t>Roan</t>
  </si>
  <si>
    <t>Osen</t>
  </si>
  <si>
    <t>Oppdal</t>
  </si>
  <si>
    <t>Rennebu</t>
  </si>
  <si>
    <t>Meldal</t>
  </si>
  <si>
    <t>Orkdal</t>
  </si>
  <si>
    <t>Røros</t>
  </si>
  <si>
    <t>Holtålen</t>
  </si>
  <si>
    <t>Midtre Gauldal</t>
  </si>
  <si>
    <t>Melhus</t>
  </si>
  <si>
    <t>Skaun</t>
  </si>
  <si>
    <t>Klæbu</t>
  </si>
  <si>
    <t>Malvik</t>
  </si>
  <si>
    <t>Selbu</t>
  </si>
  <si>
    <t>Tydal</t>
  </si>
  <si>
    <t>Steinkjer</t>
  </si>
  <si>
    <t>Namsos</t>
  </si>
  <si>
    <t>Meråker</t>
  </si>
  <si>
    <t>Stjørdal</t>
  </si>
  <si>
    <t>Frosta</t>
  </si>
  <si>
    <t>Levanger</t>
  </si>
  <si>
    <t>Verdal</t>
  </si>
  <si>
    <t>Inderøy</t>
  </si>
  <si>
    <t>Verran</t>
  </si>
  <si>
    <t>Namdalseid</t>
  </si>
  <si>
    <t>Snåsa</t>
  </si>
  <si>
    <t>Lierne</t>
  </si>
  <si>
    <t>Røyrvik</t>
  </si>
  <si>
    <t>Namsskogan</t>
  </si>
  <si>
    <t>Grong</t>
  </si>
  <si>
    <t>Høylandet</t>
  </si>
  <si>
    <t>Overhalla</t>
  </si>
  <si>
    <t>Fosnes</t>
  </si>
  <si>
    <t>Flatanger</t>
  </si>
  <si>
    <t>Vikna</t>
  </si>
  <si>
    <t>Nærøysund</t>
  </si>
  <si>
    <t>Nærøy</t>
  </si>
  <si>
    <t>Leka</t>
  </si>
  <si>
    <t>Bodø</t>
  </si>
  <si>
    <t>Nordland</t>
  </si>
  <si>
    <t>Narvik</t>
  </si>
  <si>
    <t>Bindal</t>
  </si>
  <si>
    <t>Sømna</t>
  </si>
  <si>
    <t>Brønnøy</t>
  </si>
  <si>
    <t>Vega</t>
  </si>
  <si>
    <t>Vevelstad</t>
  </si>
  <si>
    <t>Alstahaug</t>
  </si>
  <si>
    <t>Leirfjord</t>
  </si>
  <si>
    <t>Vefsn</t>
  </si>
  <si>
    <t>Grane</t>
  </si>
  <si>
    <t>Hattfjelldal</t>
  </si>
  <si>
    <t>Dønna</t>
  </si>
  <si>
    <t>Nesna</t>
  </si>
  <si>
    <t>Hemnes</t>
  </si>
  <si>
    <t>Rana</t>
  </si>
  <si>
    <t>Lurøy</t>
  </si>
  <si>
    <t>Træna</t>
  </si>
  <si>
    <t>Rødøy</t>
  </si>
  <si>
    <t>Meløy</t>
  </si>
  <si>
    <t>Gildeskål</t>
  </si>
  <si>
    <t>Beiarn</t>
  </si>
  <si>
    <t>Saltdal</t>
  </si>
  <si>
    <t>Fauske</t>
  </si>
  <si>
    <t>Sørfold</t>
  </si>
  <si>
    <t>Steigen</t>
  </si>
  <si>
    <t>Hamarøy</t>
  </si>
  <si>
    <t>Tysfjord</t>
  </si>
  <si>
    <t>Lødingen</t>
  </si>
  <si>
    <t>Tjeldsund</t>
  </si>
  <si>
    <t>Evenes</t>
  </si>
  <si>
    <t>Ballangen</t>
  </si>
  <si>
    <t>Røst</t>
  </si>
  <si>
    <t>Flakstad</t>
  </si>
  <si>
    <t>Vestvågøy</t>
  </si>
  <si>
    <t>Vågan</t>
  </si>
  <si>
    <t>Hadsel</t>
  </si>
  <si>
    <t>Bø</t>
  </si>
  <si>
    <t>Øksnes</t>
  </si>
  <si>
    <t>Sortland</t>
  </si>
  <si>
    <t>Andøy</t>
  </si>
  <si>
    <t>Harstad</t>
  </si>
  <si>
    <t>Tromsø</t>
  </si>
  <si>
    <t>Kvæfjord</t>
  </si>
  <si>
    <t>Skånland</t>
  </si>
  <si>
    <t>Ibestad</t>
  </si>
  <si>
    <t>Gratangen</t>
  </si>
  <si>
    <t>Lavnagen</t>
  </si>
  <si>
    <t>Lavangen</t>
  </si>
  <si>
    <t>Bardu</t>
  </si>
  <si>
    <t>Salangen</t>
  </si>
  <si>
    <t>Målselv</t>
  </si>
  <si>
    <t>Sørreisa</t>
  </si>
  <si>
    <t>Dyrøy</t>
  </si>
  <si>
    <t>Tranøy</t>
  </si>
  <si>
    <t>Senja</t>
  </si>
  <si>
    <t>Torsken</t>
  </si>
  <si>
    <t>Lenvik</t>
  </si>
  <si>
    <t>Balsfjord</t>
  </si>
  <si>
    <t>Karlsøy</t>
  </si>
  <si>
    <t>Lyngen</t>
  </si>
  <si>
    <t>Storfjord</t>
  </si>
  <si>
    <t>Kåfjord</t>
  </si>
  <si>
    <t>Skjervøy</t>
  </si>
  <si>
    <t>Nordreisa</t>
  </si>
  <si>
    <t>Kvænangen</t>
  </si>
  <si>
    <t>Vardø</t>
  </si>
  <si>
    <t>Vadsø</t>
  </si>
  <si>
    <t>Hammerfest</t>
  </si>
  <si>
    <t>Kautokeino</t>
  </si>
  <si>
    <t>Alta</t>
  </si>
  <si>
    <t>Hasvik</t>
  </si>
  <si>
    <t>Kvalsund</t>
  </si>
  <si>
    <t>Måsøy</t>
  </si>
  <si>
    <t>Porsanger</t>
  </si>
  <si>
    <t>Karasjok</t>
  </si>
  <si>
    <t>Lebesby</t>
  </si>
  <si>
    <t>Gamvik</t>
  </si>
  <si>
    <t>Berlevåg</t>
  </si>
  <si>
    <t>Tana</t>
  </si>
  <si>
    <t>Nesseby</t>
  </si>
  <si>
    <t>Sør-Varanger</t>
  </si>
  <si>
    <t>Våler</t>
  </si>
  <si>
    <t>All</t>
  </si>
  <si>
    <t>Kolonne1</t>
  </si>
  <si>
    <t>aar</t>
  </si>
  <si>
    <t>2021</t>
  </si>
  <si>
    <t>Sum of Verdi</t>
  </si>
  <si>
    <t>Sum of Verdi3</t>
  </si>
  <si>
    <t xml:space="preserve">Andel av </t>
  </si>
  <si>
    <t>(Flere elementer)</t>
  </si>
  <si>
    <t>prosent</t>
  </si>
  <si>
    <t>flere fylker</t>
  </si>
  <si>
    <t>hele landet</t>
  </si>
  <si>
    <t>flere dyreslag</t>
  </si>
  <si>
    <t>alle dyreslag</t>
  </si>
  <si>
    <t>sum flere år</t>
  </si>
  <si>
    <t>Kilde: Landbruksdirektoratet</t>
  </si>
  <si>
    <t>flere kommuner</t>
  </si>
  <si>
    <t>flere år</t>
  </si>
  <si>
    <t>nr</t>
  </si>
  <si>
    <t>år</t>
  </si>
  <si>
    <t>Bruk Ctrl-tasten til å velge flere fylker eller flere dyreslag</t>
  </si>
  <si>
    <t>Antall kg</t>
  </si>
  <si>
    <t>andel i %</t>
  </si>
  <si>
    <t>løpende andel i %</t>
  </si>
  <si>
    <t>løpende sum i kg</t>
  </si>
  <si>
    <t>sum</t>
  </si>
  <si>
    <t>Merk: Kommuner uten leveranse er ikke med i oppsettet</t>
  </si>
  <si>
    <t>Sperre</t>
  </si>
  <si>
    <t>år 2021</t>
  </si>
  <si>
    <t xml:space="preserve"> </t>
  </si>
  <si>
    <t>undergrupper</t>
  </si>
  <si>
    <t>Sum</t>
  </si>
  <si>
    <t>endr %</t>
  </si>
  <si>
    <t>kg</t>
  </si>
  <si>
    <t>%</t>
  </si>
  <si>
    <t>Andeler i prosent</t>
  </si>
  <si>
    <t>Slakteleveranser i kg</t>
  </si>
  <si>
    <t>Om talla</t>
  </si>
  <si>
    <t xml:space="preserve">Kilde: </t>
  </si>
  <si>
    <t>Landbruksdirektoratet, Leverasedatabasen</t>
  </si>
  <si>
    <t>Om rapporteringen</t>
  </si>
  <si>
    <t>Rapportering skal gjøres senest 15. i hver måned etter at slakt, ull og skinn er avregnet. Tallene her er summen som er levert i kalenderåret</t>
  </si>
  <si>
    <t>Tall for leieslakting er ikke med</t>
  </si>
  <si>
    <t>Mer om ordninger om omsetning og leveranser hos Landbruksdirektoratet</t>
  </si>
  <si>
    <t>https://www.landbruksdirektoratet.no/nb/industri-og-handel/ordninger-for-industri-og-handel</t>
  </si>
  <si>
    <t>Svakheter i statistikken</t>
  </si>
  <si>
    <t>Slicer - trykknappene i Excel</t>
  </si>
  <si>
    <t>Et trykk på tasten skifter år, fylke eller kommune</t>
  </si>
  <si>
    <t>Hvis tabellene ikke følger med; trykk to ganger på knappene</t>
  </si>
  <si>
    <t>Utarbeidet for:</t>
  </si>
  <si>
    <t>Statsforvalteren i Trøndelag</t>
  </si>
  <si>
    <t>Landbruksavdelingen</t>
  </si>
  <si>
    <t>7734 Steinkjer</t>
  </si>
  <si>
    <t>Kontakt:</t>
  </si>
  <si>
    <t>Anstein Lyngstad</t>
  </si>
  <si>
    <t>tlf 74 16 81 81</t>
  </si>
  <si>
    <r>
      <t xml:space="preserve">e-post: </t>
    </r>
    <r>
      <rPr>
        <u/>
        <sz val="11"/>
        <color rgb="FF000000"/>
        <rFont val="Calibri"/>
        <family val="2"/>
        <scheme val="minor"/>
      </rPr>
      <t>fmtlaly@statsforvalteren.no</t>
    </r>
  </si>
  <si>
    <t>Oppsettet er utarbeidet av Johan Sandberg  tlf 99 26 17 60 e-post: jsandberg@vivaldi.net</t>
  </si>
  <si>
    <r>
      <t xml:space="preserve">Knappen med </t>
    </r>
    <r>
      <rPr>
        <b/>
        <sz val="11"/>
        <color theme="8"/>
        <rFont val="Calibri"/>
        <family val="2"/>
        <scheme val="minor"/>
      </rPr>
      <t>√</t>
    </r>
    <r>
      <rPr>
        <sz val="11"/>
        <color rgb="FF000000"/>
        <rFont val="Calibri"/>
        <family val="2"/>
        <scheme val="minor"/>
      </rPr>
      <t xml:space="preserve"> låser hvert trykk - fungerer som en av/på knapp</t>
    </r>
  </si>
  <si>
    <r>
      <t>Knappen med rødt</t>
    </r>
    <r>
      <rPr>
        <b/>
        <sz val="11"/>
        <color rgb="FF000000"/>
        <rFont val="Calibri"/>
        <family val="2"/>
        <scheme val="minor"/>
      </rPr>
      <t xml:space="preserve"> </t>
    </r>
    <r>
      <rPr>
        <b/>
        <sz val="11"/>
        <color rgb="FFFF0000"/>
        <rFont val="Calibri"/>
        <family val="2"/>
        <scheme val="minor"/>
      </rPr>
      <t xml:space="preserve">x </t>
    </r>
    <r>
      <rPr>
        <sz val="11"/>
        <color rgb="FF000000"/>
        <rFont val="Calibri"/>
        <family val="2"/>
        <scheme val="minor"/>
      </rPr>
      <t>fjerner alle filtre, en får da alle verdiene</t>
    </r>
  </si>
  <si>
    <r>
      <t xml:space="preserve">Bruk av </t>
    </r>
    <r>
      <rPr>
        <i/>
        <sz val="11"/>
        <color theme="8"/>
        <rFont val="Arial Nova"/>
        <family val="2"/>
      </rPr>
      <t>Ctrl</t>
    </r>
    <r>
      <rPr>
        <i/>
        <sz val="11"/>
        <color rgb="FF000000"/>
        <rFont val="Arial Nova"/>
        <family val="2"/>
      </rPr>
      <t>-</t>
    </r>
    <r>
      <rPr>
        <sz val="11"/>
        <color rgb="FF000000"/>
        <rFont val="Calibri"/>
        <family val="2"/>
        <scheme val="minor"/>
      </rPr>
      <t>tasten muliggjør ogsås flere valg</t>
    </r>
  </si>
  <si>
    <t>Fjørfe er her dyreslaga høns, kylling, kalkun og andre fjørfe</t>
  </si>
  <si>
    <t>Småfe er sau og geit</t>
  </si>
  <si>
    <t>Storfe er kalver, kyr og okser</t>
  </si>
  <si>
    <t>flere kjøttslag</t>
  </si>
  <si>
    <t>alle kjøttslag</t>
  </si>
  <si>
    <t>Slakterier som tar imot slakt direkte fra produsent skal rapportere til Landbruksdirektoratet. Rapporteringen gir blant annet grunnlag for innkreving av omsetningsavgift som produsenten skal betale og forskningsavgift som slakteriet skal betale.</t>
  </si>
  <si>
    <t>Kategoriene vilt, hest og anna kjøtt er ikke med i dette oppsettet. Disse kjøttslaga utgjør en beskjeden del av leveransene og endrer ikke det totale bildet for kjøttproduksjon</t>
  </si>
  <si>
    <t>Tallene her er ikke primært beregnet for å vurdere det totale volumet av kjøttproduksjonen. Talla danner grunnlag for beregning av avgifter. Eventuelle korrigeringer vil gjennomføres i etterkant. Hvis avregningstidspunkt og korrigeringer har hvert sitt kalenderår kan dette gi feil i talla. I små produksjoner med få produsenter kan dette gi negative tall. Omfanget av slike tilfeller er beskjedent, og derfor ikke korrigert i dette oppsettet. Statistikken gir likevel  et rimelig godt bilde av utviklingen.</t>
  </si>
  <si>
    <t>fjørfe Totalt</t>
  </si>
  <si>
    <t>gris Totalt</t>
  </si>
  <si>
    <t>småfe Totalt</t>
  </si>
  <si>
    <t>storfe Totalt</t>
  </si>
  <si>
    <t>sum fjørfe</t>
  </si>
  <si>
    <t>sum gris</t>
  </si>
  <si>
    <t>sum småfe</t>
  </si>
  <si>
    <t>sum storfe</t>
  </si>
  <si>
    <t>sum perioden 2015 - 2021</t>
  </si>
  <si>
    <t>perioden 2015 - 2021</t>
  </si>
  <si>
    <t>2015 - 2016</t>
  </si>
  <si>
    <t>2015 - 2017</t>
  </si>
  <si>
    <t>2015 - 2018</t>
  </si>
  <si>
    <t>2015 - 2019</t>
  </si>
  <si>
    <t>2015 - 2020</t>
  </si>
  <si>
    <t>2015 - 2021</t>
  </si>
  <si>
    <t>Endring 2015 - 2021</t>
  </si>
  <si>
    <t>Endr 2015 - 2021 i %</t>
  </si>
  <si>
    <t>2024</t>
  </si>
  <si>
    <t>Akershus</t>
  </si>
  <si>
    <t>Herøy (M&amp;R)</t>
  </si>
  <si>
    <t>Herøy (No)</t>
  </si>
  <si>
    <t>Østfold</t>
  </si>
  <si>
    <t>Våler (Viken)</t>
  </si>
  <si>
    <t>Buskerud</t>
  </si>
  <si>
    <t>Våler (Innlandet)</t>
  </si>
  <si>
    <t>Vestfold</t>
  </si>
  <si>
    <t>Telemark</t>
  </si>
  <si>
    <t>Trondheim (-2017)</t>
  </si>
  <si>
    <t>Klæbu (-2017)</t>
  </si>
  <si>
    <t>Steinkjer (-2017)</t>
  </si>
  <si>
    <t>Verran (-2017)</t>
  </si>
  <si>
    <t>Namsos (-2017)</t>
  </si>
  <si>
    <t>Namdalseid (-2017)</t>
  </si>
  <si>
    <t>Fosnes (-2017)</t>
  </si>
  <si>
    <t>Frøya (-2017)</t>
  </si>
  <si>
    <t>Osen (-2017)</t>
  </si>
  <si>
    <t>Oppdal (-2017)</t>
  </si>
  <si>
    <t>Rennebu (-2017)</t>
  </si>
  <si>
    <t>Røros (-2017)</t>
  </si>
  <si>
    <t>Holtålen (-2017)</t>
  </si>
  <si>
    <t>Midtre Gauldal (-2017)</t>
  </si>
  <si>
    <t>Melhus (-2017)</t>
  </si>
  <si>
    <t>Skaun (-2017)</t>
  </si>
  <si>
    <t>Malvik (-2017)</t>
  </si>
  <si>
    <t>Selbu (-2017)</t>
  </si>
  <si>
    <t>Tydal (-2017)</t>
  </si>
  <si>
    <t>Meråker (-2017)</t>
  </si>
  <si>
    <t>Stjørdal (-2017)</t>
  </si>
  <si>
    <t>Frosta (-2017)</t>
  </si>
  <si>
    <t>Levanger (-2017)</t>
  </si>
  <si>
    <t>Verdal (-2017)</t>
  </si>
  <si>
    <t>Snåase - Snåsa (-2017)</t>
  </si>
  <si>
    <t>Lierne (-2017)</t>
  </si>
  <si>
    <t>Raarvihke - Røyrvik (-2017)</t>
  </si>
  <si>
    <t>Namsskogan (-2017)</t>
  </si>
  <si>
    <t>Grong (-2017)</t>
  </si>
  <si>
    <t>Høylandet (-2017)</t>
  </si>
  <si>
    <t>Overhalla (-2017)</t>
  </si>
  <si>
    <t>Flatanger (-2017)</t>
  </si>
  <si>
    <t>Leka (-2017)</t>
  </si>
  <si>
    <t>Inderøy (-2017)</t>
  </si>
  <si>
    <t>Rissa (-2017)</t>
  </si>
  <si>
    <t>Leksvik (-2017)</t>
  </si>
  <si>
    <t>Hemne (-2017)</t>
  </si>
  <si>
    <t>Hitra (-2017)</t>
  </si>
  <si>
    <t>Ørland (-2017)</t>
  </si>
  <si>
    <t>Bjugn (-2017)</t>
  </si>
  <si>
    <t>Åfjord (-2017)</t>
  </si>
  <si>
    <t>Roan (-2017)</t>
  </si>
  <si>
    <t>Snillfjord (-2017)</t>
  </si>
  <si>
    <t>Agdenes (-2017)</t>
  </si>
  <si>
    <t>Meldal (-2017)</t>
  </si>
  <si>
    <t>Orkdal (-2017)</t>
  </si>
  <si>
    <t>Vikna (-2017)</t>
  </si>
  <si>
    <t>Nærøy (-2017)</t>
  </si>
  <si>
    <t>Troms</t>
  </si>
  <si>
    <t>Finnmark</t>
  </si>
  <si>
    <t>Kárásjohka – Karasjok</t>
  </si>
  <si>
    <t>Porsanger – Porsángu – Porsanki</t>
  </si>
  <si>
    <t>Båtsjord</t>
  </si>
  <si>
    <t>Fylkesvise slakteleveranser 2015 - 2024</t>
  </si>
  <si>
    <t>Endring 2005 - 2024</t>
  </si>
  <si>
    <t>Endring 2015 - 2024</t>
  </si>
  <si>
    <t>Endr 2015 - 2024 i %</t>
  </si>
  <si>
    <t>Kommunetall 2015m - 2024</t>
  </si>
  <si>
    <t>2015 - 2022</t>
  </si>
  <si>
    <t>2015 - 2023</t>
  </si>
  <si>
    <t>2015 - 2024</t>
  </si>
  <si>
    <t>Leveranse i kg</t>
  </si>
  <si>
    <t>Andel av leveranse i prosent</t>
  </si>
  <si>
    <t>-</t>
  </si>
  <si>
    <t>Maksimalt 50 kommuner i diagrammet</t>
  </si>
  <si>
    <t>tab 9</t>
  </si>
  <si>
    <t>tab 18</t>
  </si>
  <si>
    <t>Kjøttleveranser i tonn</t>
  </si>
  <si>
    <t>tonn</t>
  </si>
  <si>
    <t>løpende sum i tonn</t>
  </si>
  <si>
    <t>Endr. 2015 - 2024</t>
  </si>
  <si>
    <t>Graf</t>
  </si>
  <si>
    <t>Endring 2015- 2024 i %</t>
  </si>
  <si>
    <t>Endr 2015- 2024 %-poeng</t>
  </si>
  <si>
    <t>Landet</t>
  </si>
  <si>
    <t>Tab 6 graf</t>
  </si>
  <si>
    <t>F</t>
  </si>
  <si>
    <t>.</t>
  </si>
  <si>
    <t>tabeller</t>
  </si>
  <si>
    <t>Alle leveranser</t>
  </si>
  <si>
    <t>alle leveranser</t>
  </si>
  <si>
    <t>tab</t>
  </si>
  <si>
    <t>Fylke 2</t>
  </si>
  <si>
    <t>Fylke 1</t>
  </si>
  <si>
    <t>Tab 5</t>
  </si>
  <si>
    <t>Tab 6</t>
  </si>
  <si>
    <t>(Alle)</t>
  </si>
  <si>
    <t>gris.</t>
  </si>
  <si>
    <t>småfe.</t>
  </si>
  <si>
    <t>storfe.</t>
  </si>
  <si>
    <t>sum.</t>
  </si>
  <si>
    <t>fjørfe.</t>
  </si>
  <si>
    <t>Tallene er sortert etter kommunene som har hatt størst netto økning av leveransene</t>
  </si>
  <si>
    <t>Merk diagrammet har maksimalt 50 kommuner</t>
  </si>
  <si>
    <t>perioden 2015 - 2024</t>
  </si>
  <si>
    <t>Tallene er basert på fylkessammenslåingene etter 2024</t>
  </si>
  <si>
    <t>Obs: Feil kan forekomme!</t>
  </si>
  <si>
    <t>Merk: Sortert etter størrelse - maksimalt 40 kommuner</t>
  </si>
  <si>
    <t>alle fylkene</t>
  </si>
  <si>
    <t>Trykk to ganger hvis talla henger seg opp</t>
  </si>
  <si>
    <t>NB tabellene fungerer ikke enn med bare disse årene</t>
  </si>
  <si>
    <t>Må ha dobbelt sett med tabeller</t>
  </si>
  <si>
    <t>tab 14</t>
  </si>
  <si>
    <t>tab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</si>
</sst>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_-;\-* #,##0_-;_-* &quot;-&quot;??_-;_-@_-"/>
    <numFmt numFmtId="165" formatCode="0.0\ %"/>
    <numFmt numFmtId="166" formatCode="#,##0_ ;[Red]\-#,##0\ "/>
    <numFmt numFmtId="167" formatCode="0\ %;[Red]\-0%"/>
    <numFmt numFmtId="168" formatCode="0.0\ %;[Red]\-0.0\ %"/>
    <numFmt numFmtId="169" formatCode="#,##0\ %;[Red]\-##,##0\ %"/>
    <numFmt numFmtId="170" formatCode="#,##0\ %;[Red]\-#,##0\ %"/>
    <numFmt numFmtId="171" formatCode="_-* #,##0.0_-;\-* #,##0.0_-;_-* &quot;-&quot;??_-;_-@_-"/>
    <numFmt numFmtId="172" formatCode="#,##0.0_ ;[Red]\-#,##0.0\ "/>
  </numFmts>
  <fonts count="51" x14ac:knownFonts="1">
    <font>
      <sz val="10"/>
      <color theme="1"/>
      <name val="Calibri"/>
      <family val="2"/>
      <scheme val="minor"/>
    </font>
    <font>
      <sz val="10"/>
      <color theme="1"/>
      <name val="Calibri"/>
      <family val="2"/>
      <scheme val="minor"/>
    </font>
    <font>
      <sz val="16"/>
      <color theme="1"/>
      <name val="Calibri"/>
      <family val="2"/>
      <scheme val="minor"/>
    </font>
    <font>
      <sz val="8"/>
      <color theme="1"/>
      <name val="Calibri"/>
      <family val="2"/>
      <scheme val="minor"/>
    </font>
    <font>
      <sz val="14"/>
      <color theme="1"/>
      <name val="Calibri"/>
      <family val="2"/>
      <scheme val="minor"/>
    </font>
    <font>
      <sz val="7.1"/>
      <color theme="0" tint="-0.499984740745262"/>
      <name val="Calibri"/>
      <family val="2"/>
      <scheme val="minor"/>
    </font>
    <font>
      <i/>
      <sz val="11"/>
      <color theme="1"/>
      <name val="Calibri"/>
      <family val="2"/>
      <scheme val="minor"/>
    </font>
    <font>
      <sz val="10"/>
      <color theme="0" tint="-0.34998626667073579"/>
      <name val="Calibri"/>
      <family val="2"/>
      <scheme val="minor"/>
    </font>
    <font>
      <sz val="10"/>
      <name val="Calibri"/>
      <family val="2"/>
      <scheme val="minor"/>
    </font>
    <font>
      <b/>
      <sz val="10"/>
      <color theme="1"/>
      <name val="Calibri"/>
      <family val="2"/>
      <scheme val="minor"/>
    </font>
    <font>
      <sz val="12"/>
      <color theme="1"/>
      <name val="Calibri"/>
      <family val="2"/>
      <scheme val="minor"/>
    </font>
    <font>
      <i/>
      <sz val="10"/>
      <color theme="1"/>
      <name val="Calibri"/>
      <family val="2"/>
      <scheme val="minor"/>
    </font>
    <font>
      <b/>
      <sz val="11"/>
      <color theme="5"/>
      <name val="Calibri"/>
      <family val="2"/>
      <scheme val="minor"/>
    </font>
    <font>
      <b/>
      <sz val="10"/>
      <color theme="5" tint="-0.249977111117893"/>
      <name val="Calibri"/>
      <family val="2"/>
      <scheme val="minor"/>
    </font>
    <font>
      <sz val="18"/>
      <color theme="1"/>
      <name val="Calibri"/>
      <family val="2"/>
      <scheme val="minor"/>
    </font>
    <font>
      <sz val="6.5"/>
      <color theme="2" tint="-0.249977111117893"/>
      <name val="Calibri"/>
      <family val="2"/>
      <scheme val="minor"/>
    </font>
    <font>
      <sz val="10"/>
      <color theme="5" tint="-0.249977111117893"/>
      <name val="Calibri"/>
      <family val="2"/>
      <scheme val="minor"/>
    </font>
    <font>
      <sz val="7"/>
      <color theme="2" tint="-0.499984740745262"/>
      <name val="Calibri"/>
      <family val="2"/>
      <scheme val="minor"/>
    </font>
    <font>
      <sz val="8"/>
      <color theme="2" tint="-0.249977111117893"/>
      <name val="Calibri"/>
      <family val="2"/>
      <scheme val="minor"/>
    </font>
    <font>
      <sz val="8"/>
      <color theme="2" tint="-0.499984740745262"/>
      <name val="Calibri"/>
      <family val="2"/>
      <scheme val="minor"/>
    </font>
    <font>
      <u/>
      <sz val="10"/>
      <color theme="10"/>
      <name val="Calibri"/>
      <family val="2"/>
      <scheme val="minor"/>
    </font>
    <font>
      <sz val="11"/>
      <color theme="1"/>
      <name val="Calibri"/>
      <family val="2"/>
      <scheme val="minor"/>
    </font>
    <font>
      <u/>
      <sz val="11"/>
      <color theme="10"/>
      <name val="Calibri"/>
      <family val="2"/>
      <scheme val="minor"/>
    </font>
    <font>
      <b/>
      <sz val="14"/>
      <color theme="1"/>
      <name val="Calibri"/>
      <family val="2"/>
      <scheme val="minor"/>
    </font>
    <font>
      <b/>
      <sz val="11"/>
      <color theme="1"/>
      <name val="Calibri"/>
      <family val="2"/>
      <scheme val="minor"/>
    </font>
    <font>
      <sz val="9"/>
      <color theme="1"/>
      <name val="Calibri"/>
      <family val="2"/>
      <scheme val="minor"/>
    </font>
    <font>
      <u/>
      <sz val="9"/>
      <color theme="10"/>
      <name val="Calibri"/>
      <family val="2"/>
      <scheme val="minor"/>
    </font>
    <font>
      <sz val="16"/>
      <color theme="5" tint="-0.249977111117893"/>
      <name val="Calibri"/>
      <family val="2"/>
      <scheme val="minor"/>
    </font>
    <font>
      <b/>
      <sz val="12"/>
      <color rgb="FF000000"/>
      <name val="Calibri"/>
      <family val="2"/>
      <scheme val="minor"/>
    </font>
    <font>
      <b/>
      <sz val="11"/>
      <color rgb="FF000000"/>
      <name val="Calibri"/>
      <family val="2"/>
      <scheme val="minor"/>
    </font>
    <font>
      <sz val="11"/>
      <color rgb="FF000000"/>
      <name val="Calibri"/>
      <family val="2"/>
      <scheme val="minor"/>
    </font>
    <font>
      <u/>
      <sz val="11"/>
      <color rgb="FF000000"/>
      <name val="Calibri"/>
      <family val="2"/>
      <scheme val="minor"/>
    </font>
    <font>
      <b/>
      <sz val="11"/>
      <color theme="8"/>
      <name val="Calibri"/>
      <family val="2"/>
      <scheme val="minor"/>
    </font>
    <font>
      <b/>
      <sz val="11"/>
      <color rgb="FFFF0000"/>
      <name val="Calibri"/>
      <family val="2"/>
      <scheme val="minor"/>
    </font>
    <font>
      <i/>
      <sz val="11"/>
      <color theme="8"/>
      <name val="Arial Nova"/>
      <family val="2"/>
    </font>
    <font>
      <i/>
      <sz val="11"/>
      <color rgb="FF000000"/>
      <name val="Arial Nova"/>
      <family val="2"/>
    </font>
    <font>
      <sz val="8"/>
      <name val="Calibri"/>
      <family val="2"/>
      <scheme val="minor"/>
    </font>
    <font>
      <b/>
      <sz val="10"/>
      <color rgb="FFC00000"/>
      <name val="Calibri"/>
      <family val="2"/>
      <scheme val="minor"/>
    </font>
    <font>
      <sz val="12"/>
      <color rgb="FFC00000"/>
      <name val="Calibri"/>
      <family val="2"/>
      <scheme val="minor"/>
    </font>
    <font>
      <sz val="10"/>
      <color theme="2" tint="-0.499984740745262"/>
      <name val="Calibri"/>
      <family val="2"/>
      <scheme val="minor"/>
    </font>
    <font>
      <sz val="14"/>
      <color rgb="FFC00000"/>
      <name val="Calibri"/>
      <family val="2"/>
      <scheme val="minor"/>
    </font>
    <font>
      <sz val="6.5"/>
      <color theme="2" tint="-0.499984740745262"/>
      <name val="Calibri"/>
      <family val="2"/>
      <scheme val="minor"/>
    </font>
    <font>
      <sz val="6"/>
      <color theme="2" tint="-0.249977111117893"/>
      <name val="Calibri"/>
      <family val="2"/>
      <scheme val="minor"/>
    </font>
    <font>
      <sz val="6"/>
      <color theme="0" tint="-0.499984740745262"/>
      <name val="Calibri"/>
      <family val="2"/>
      <scheme val="minor"/>
    </font>
    <font>
      <sz val="10"/>
      <color rgb="FFDA0000"/>
      <name val="Calibri"/>
      <family val="2"/>
      <scheme val="minor"/>
    </font>
    <font>
      <sz val="6"/>
      <color theme="2" tint="-0.499984740745262"/>
      <name val="Calibri"/>
      <family val="2"/>
      <scheme val="minor"/>
    </font>
    <font>
      <sz val="10"/>
      <color theme="5" tint="0.79998168889431442"/>
      <name val="Calibri"/>
      <family val="2"/>
      <scheme val="minor"/>
    </font>
    <font>
      <sz val="11"/>
      <color rgb="FFC00000"/>
      <name val="Calibri"/>
      <family val="2"/>
      <scheme val="minor"/>
    </font>
    <font>
      <i/>
      <sz val="11"/>
      <color rgb="FFC00000"/>
      <name val="Calibri"/>
      <family val="2"/>
      <scheme val="minor"/>
    </font>
    <font>
      <b/>
      <i/>
      <sz val="12"/>
      <color rgb="FFC00000"/>
      <name val="Calibri"/>
      <family val="2"/>
      <scheme val="minor"/>
    </font>
    <font>
      <b/>
      <sz val="11"/>
      <color rgb="FFC0000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5" tint="0.59999389629810485"/>
        <bgColor indexed="64"/>
      </patternFill>
    </fill>
  </fills>
  <borders count="19">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theme="2" tint="-0.24994659260841701"/>
      </top>
      <bottom style="thin">
        <color theme="2" tint="-0.24994659260841701"/>
      </bottom>
      <diagonal/>
    </border>
    <border>
      <left/>
      <right/>
      <top/>
      <bottom style="thin">
        <color theme="0" tint="-4.9989318521683403E-2"/>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cellStyleXfs>
  <cellXfs count="219">
    <xf numFmtId="0" fontId="0" fillId="0" borderId="0" xfId="0"/>
    <xf numFmtId="0" fontId="0" fillId="0" borderId="0" xfId="0" pivotButton="1"/>
    <xf numFmtId="0" fontId="0" fillId="0" borderId="0" xfId="0" applyAlignment="1">
      <alignment horizontal="left"/>
    </xf>
    <xf numFmtId="10" fontId="0" fillId="0" borderId="0" xfId="0" applyNumberFormat="1"/>
    <xf numFmtId="164" fontId="0" fillId="0" borderId="0" xfId="0" applyNumberFormat="1"/>
    <xf numFmtId="9" fontId="0" fillId="0" borderId="0" xfId="0" applyNumberFormat="1"/>
    <xf numFmtId="3" fontId="0" fillId="0" borderId="0" xfId="0" applyNumberFormat="1"/>
    <xf numFmtId="165" fontId="0" fillId="0" borderId="0" xfId="0" applyNumberFormat="1"/>
    <xf numFmtId="165" fontId="0" fillId="0" borderId="0" xfId="1" applyNumberFormat="1" applyFont="1"/>
    <xf numFmtId="166" fontId="0" fillId="0" borderId="0" xfId="0" applyNumberFormat="1"/>
    <xf numFmtId="9" fontId="0" fillId="0" borderId="0" xfId="1" applyFont="1"/>
    <xf numFmtId="0" fontId="0" fillId="0" borderId="1" xfId="0" applyBorder="1"/>
    <xf numFmtId="9" fontId="0" fillId="0" borderId="1" xfId="1" applyFont="1" applyBorder="1"/>
    <xf numFmtId="167" fontId="0" fillId="0" borderId="0" xfId="0" applyNumberFormat="1"/>
    <xf numFmtId="0" fontId="0" fillId="2" borderId="0" xfId="0" applyFill="1"/>
    <xf numFmtId="164" fontId="0" fillId="3" borderId="0" xfId="2" applyNumberFormat="1" applyFont="1" applyFill="1"/>
    <xf numFmtId="164" fontId="0" fillId="0" borderId="0" xfId="2" applyNumberFormat="1" applyFont="1" applyFill="1"/>
    <xf numFmtId="0" fontId="0" fillId="4" borderId="0" xfId="0" applyFill="1"/>
    <xf numFmtId="0" fontId="2" fillId="3" borderId="1" xfId="0" applyFont="1" applyFill="1" applyBorder="1" applyAlignment="1">
      <alignment vertical="center"/>
    </xf>
    <xf numFmtId="0" fontId="0" fillId="3" borderId="1" xfId="0" applyFill="1" applyBorder="1" applyAlignment="1">
      <alignment vertical="center"/>
    </xf>
    <xf numFmtId="0" fontId="0" fillId="0" borderId="3" xfId="0" applyBorder="1" applyAlignment="1">
      <alignment vertical="center"/>
    </xf>
    <xf numFmtId="0" fontId="0" fillId="0" borderId="0" xfId="0" applyAlignment="1">
      <alignment vertical="center"/>
    </xf>
    <xf numFmtId="166" fontId="0" fillId="0" borderId="0" xfId="0" applyNumberFormat="1" applyAlignment="1">
      <alignment vertical="center"/>
    </xf>
    <xf numFmtId="168" fontId="0" fillId="0" borderId="0" xfId="0" applyNumberFormat="1" applyAlignment="1">
      <alignment vertical="center"/>
    </xf>
    <xf numFmtId="0" fontId="0" fillId="2" borderId="0" xfId="0" applyFill="1" applyAlignment="1">
      <alignment vertical="center"/>
    </xf>
    <xf numFmtId="168" fontId="0" fillId="2" borderId="0" xfId="0" applyNumberFormat="1" applyFill="1" applyAlignment="1">
      <alignment vertical="center"/>
    </xf>
    <xf numFmtId="0" fontId="0" fillId="0" borderId="2" xfId="0" applyBorder="1" applyAlignment="1">
      <alignment vertical="center"/>
    </xf>
    <xf numFmtId="0" fontId="0" fillId="5" borderId="0" xfId="0" applyFill="1"/>
    <xf numFmtId="0" fontId="7" fillId="3" borderId="0" xfId="0" applyFont="1" applyFill="1"/>
    <xf numFmtId="169" fontId="0" fillId="0" borderId="0" xfId="0" applyNumberFormat="1" applyAlignment="1">
      <alignment vertical="center"/>
    </xf>
    <xf numFmtId="0" fontId="8" fillId="4" borderId="0" xfId="0" applyFont="1" applyFill="1"/>
    <xf numFmtId="0" fontId="0" fillId="6" borderId="0" xfId="0" applyFill="1"/>
    <xf numFmtId="0" fontId="0" fillId="7" borderId="0" xfId="0" applyFill="1"/>
    <xf numFmtId="170" fontId="0" fillId="0" borderId="0" xfId="0" applyNumberFormat="1"/>
    <xf numFmtId="170" fontId="0" fillId="0" borderId="0" xfId="0" applyNumberFormat="1" applyAlignment="1">
      <alignment vertical="center"/>
    </xf>
    <xf numFmtId="0" fontId="0" fillId="3" borderId="0" xfId="0" applyFill="1" applyAlignment="1">
      <alignment vertical="center"/>
    </xf>
    <xf numFmtId="0" fontId="0" fillId="3" borderId="3" xfId="0" applyFill="1" applyBorder="1" applyAlignment="1">
      <alignment horizontal="center" vertical="center" wrapText="1"/>
    </xf>
    <xf numFmtId="0" fontId="0" fillId="3" borderId="3" xfId="0" applyFill="1" applyBorder="1"/>
    <xf numFmtId="0" fontId="0" fillId="0" borderId="3" xfId="0" applyBorder="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164" fontId="0" fillId="0" borderId="3" xfId="2" applyNumberFormat="1" applyFont="1" applyFill="1" applyBorder="1" applyAlignment="1">
      <alignment vertical="center"/>
    </xf>
    <xf numFmtId="164" fontId="0" fillId="0" borderId="3" xfId="2" applyNumberFormat="1" applyFont="1" applyFill="1" applyBorder="1" applyAlignment="1">
      <alignment horizontal="right" vertical="center"/>
    </xf>
    <xf numFmtId="164" fontId="0" fillId="0" borderId="0" xfId="2" applyNumberFormat="1" applyFont="1" applyFill="1" applyAlignment="1">
      <alignment vertical="center"/>
    </xf>
    <xf numFmtId="164" fontId="0" fillId="2" borderId="0" xfId="2" applyNumberFormat="1" applyFont="1" applyFill="1" applyAlignment="1">
      <alignment vertical="center"/>
    </xf>
    <xf numFmtId="0" fontId="0" fillId="0" borderId="3" xfId="0" applyBorder="1" applyAlignment="1">
      <alignment horizontal="right" vertical="center" wrapText="1"/>
    </xf>
    <xf numFmtId="0" fontId="0" fillId="0" borderId="0" xfId="0" applyAlignment="1">
      <alignment wrapText="1"/>
    </xf>
    <xf numFmtId="164" fontId="0" fillId="0" borderId="0" xfId="2" applyNumberFormat="1" applyFont="1" applyFill="1" applyAlignment="1">
      <alignment wrapText="1"/>
    </xf>
    <xf numFmtId="165" fontId="0" fillId="0" borderId="0" xfId="1" applyNumberFormat="1" applyFont="1" applyFill="1" applyAlignment="1">
      <alignment wrapText="1"/>
    </xf>
    <xf numFmtId="9" fontId="0" fillId="0" borderId="0" xfId="1" applyFont="1" applyFill="1" applyAlignment="1">
      <alignment wrapText="1"/>
    </xf>
    <xf numFmtId="0" fontId="0" fillId="3" borderId="4" xfId="0" applyFill="1" applyBorder="1"/>
    <xf numFmtId="0" fontId="11" fillId="3" borderId="0" xfId="0" applyFont="1" applyFill="1" applyAlignment="1">
      <alignment horizontal="left" vertical="center"/>
    </xf>
    <xf numFmtId="0" fontId="15" fillId="0" borderId="3" xfId="0" applyFont="1" applyBorder="1" applyAlignment="1">
      <alignment horizontal="left" vertical="center"/>
    </xf>
    <xf numFmtId="0" fontId="16" fillId="5" borderId="0" xfId="0" applyFont="1" applyFill="1"/>
    <xf numFmtId="0" fontId="16" fillId="5" borderId="0" xfId="0" applyFont="1" applyFill="1" applyAlignment="1">
      <alignment horizontal="left"/>
    </xf>
    <xf numFmtId="0" fontId="0" fillId="0" borderId="3" xfId="0" applyBorder="1" applyAlignment="1">
      <alignment vertical="center" wrapText="1"/>
    </xf>
    <xf numFmtId="0" fontId="0" fillId="0" borderId="1" xfId="0" applyBorder="1" applyAlignment="1">
      <alignment vertical="center"/>
    </xf>
    <xf numFmtId="164" fontId="0" fillId="0" borderId="1" xfId="2" applyNumberFormat="1" applyFont="1" applyFill="1" applyBorder="1" applyAlignment="1">
      <alignment vertical="center"/>
    </xf>
    <xf numFmtId="166" fontId="0" fillId="0" borderId="1" xfId="0" applyNumberFormat="1" applyBorder="1" applyAlignment="1">
      <alignment vertical="center"/>
    </xf>
    <xf numFmtId="43" fontId="0" fillId="0" borderId="0" xfId="2" applyFont="1"/>
    <xf numFmtId="170" fontId="0" fillId="0" borderId="0" xfId="1" applyNumberFormat="1" applyFont="1" applyFill="1" applyAlignment="1">
      <alignment vertical="center"/>
    </xf>
    <xf numFmtId="0" fontId="0" fillId="0" borderId="0" xfId="1" applyNumberFormat="1" applyFont="1"/>
    <xf numFmtId="0" fontId="17" fillId="0" borderId="3" xfId="0" applyFont="1" applyBorder="1" applyAlignment="1">
      <alignment vertical="center"/>
    </xf>
    <xf numFmtId="0" fontId="18" fillId="0" borderId="2" xfId="0" applyFont="1" applyBorder="1" applyAlignment="1">
      <alignment vertical="center"/>
    </xf>
    <xf numFmtId="0" fontId="0" fillId="8" borderId="0" xfId="0" applyFill="1"/>
    <xf numFmtId="9" fontId="0" fillId="8" borderId="0" xfId="1" applyFont="1" applyFill="1"/>
    <xf numFmtId="0" fontId="0" fillId="8" borderId="0" xfId="1" applyNumberFormat="1" applyFont="1" applyFill="1"/>
    <xf numFmtId="0" fontId="0" fillId="9" borderId="0" xfId="0" applyFill="1"/>
    <xf numFmtId="165" fontId="0" fillId="0" borderId="0" xfId="1" applyNumberFormat="1" applyFont="1" applyFill="1" applyBorder="1" applyAlignment="1">
      <alignment vertical="center" wrapText="1"/>
    </xf>
    <xf numFmtId="0" fontId="19" fillId="0" borderId="0" xfId="0" applyFont="1" applyAlignment="1">
      <alignment vertical="center"/>
    </xf>
    <xf numFmtId="165" fontId="0" fillId="0" borderId="0" xfId="1" applyNumberFormat="1" applyFont="1" applyFill="1" applyAlignment="1">
      <alignment vertical="center"/>
    </xf>
    <xf numFmtId="9" fontId="0" fillId="0" borderId="0" xfId="1" applyFont="1" applyFill="1" applyAlignment="1">
      <alignment vertical="center"/>
    </xf>
    <xf numFmtId="0" fontId="13" fillId="2" borderId="0" xfId="0" applyFont="1" applyFill="1" applyAlignment="1">
      <alignment vertical="center"/>
    </xf>
    <xf numFmtId="0" fontId="0" fillId="2" borderId="0" xfId="0" applyFill="1" applyAlignment="1">
      <alignment horizontal="right" wrapText="1"/>
    </xf>
    <xf numFmtId="0" fontId="0" fillId="2" borderId="0" xfId="0" applyFill="1" applyAlignment="1">
      <alignment horizontal="right" vertical="center" wrapText="1"/>
    </xf>
    <xf numFmtId="0" fontId="21" fillId="4" borderId="0" xfId="0" applyFont="1" applyFill="1" applyAlignment="1">
      <alignment wrapText="1"/>
    </xf>
    <xf numFmtId="0" fontId="0" fillId="3" borderId="0" xfId="0" applyFill="1" applyAlignment="1">
      <alignment vertical="top" wrapText="1"/>
    </xf>
    <xf numFmtId="0" fontId="23" fillId="3" borderId="0" xfId="0" applyFont="1" applyFill="1" applyAlignment="1">
      <alignment wrapText="1"/>
    </xf>
    <xf numFmtId="0" fontId="21" fillId="3" borderId="0" xfId="0" applyFont="1" applyFill="1" applyAlignment="1">
      <alignment wrapText="1"/>
    </xf>
    <xf numFmtId="0" fontId="24" fillId="3" borderId="0" xfId="0" applyFont="1" applyFill="1" applyAlignment="1">
      <alignment wrapText="1"/>
    </xf>
    <xf numFmtId="0" fontId="22" fillId="3" borderId="0" xfId="3" applyFont="1" applyFill="1" applyAlignment="1">
      <alignment wrapText="1"/>
    </xf>
    <xf numFmtId="0" fontId="25" fillId="3" borderId="0" xfId="0" applyFont="1" applyFill="1" applyAlignment="1">
      <alignment wrapText="1"/>
    </xf>
    <xf numFmtId="0" fontId="26" fillId="3" borderId="0" xfId="3" applyFont="1" applyFill="1" applyAlignment="1">
      <alignment wrapText="1"/>
    </xf>
    <xf numFmtId="0" fontId="30" fillId="3" borderId="0" xfId="0" applyFont="1" applyFill="1" applyAlignment="1">
      <alignment wrapText="1"/>
    </xf>
    <xf numFmtId="0" fontId="28" fillId="3" borderId="0" xfId="0" applyFont="1" applyFill="1" applyAlignment="1">
      <alignment wrapText="1"/>
    </xf>
    <xf numFmtId="0" fontId="0" fillId="3" borderId="0" xfId="0" applyFill="1" applyAlignment="1">
      <alignment wrapText="1"/>
    </xf>
    <xf numFmtId="0" fontId="29" fillId="3" borderId="0" xfId="0" applyFont="1" applyFill="1" applyAlignment="1">
      <alignment wrapText="1"/>
    </xf>
    <xf numFmtId="0" fontId="21" fillId="3" borderId="0" xfId="0" applyFont="1" applyFill="1" applyAlignment="1">
      <alignment vertical="top" wrapText="1"/>
    </xf>
    <xf numFmtId="0" fontId="5" fillId="0" borderId="2" xfId="0" applyFont="1" applyBorder="1" applyAlignment="1">
      <alignment vertical="center"/>
    </xf>
    <xf numFmtId="0" fontId="0" fillId="0" borderId="3" xfId="0" applyBorder="1"/>
    <xf numFmtId="0" fontId="0" fillId="3" borderId="2" xfId="0" applyFill="1" applyBorder="1"/>
    <xf numFmtId="164" fontId="0" fillId="0" borderId="5" xfId="2" applyNumberFormat="1" applyFont="1" applyFill="1" applyBorder="1"/>
    <xf numFmtId="0" fontId="0" fillId="0" borderId="3" xfId="0" applyBorder="1" applyAlignment="1">
      <alignment horizontal="center" vertical="center" wrapText="1"/>
    </xf>
    <xf numFmtId="0" fontId="0" fillId="0" borderId="2" xfId="0" applyBorder="1" applyAlignment="1">
      <alignment horizontal="center" vertical="center"/>
    </xf>
    <xf numFmtId="164" fontId="0" fillId="0" borderId="0" xfId="2" applyNumberFormat="1" applyFont="1"/>
    <xf numFmtId="0" fontId="37" fillId="2" borderId="0" xfId="0" applyFont="1" applyFill="1" applyAlignment="1">
      <alignment vertical="center"/>
    </xf>
    <xf numFmtId="3" fontId="0" fillId="0" borderId="0" xfId="2" applyNumberFormat="1" applyFont="1" applyFill="1" applyAlignment="1">
      <alignment vertical="center"/>
    </xf>
    <xf numFmtId="164" fontId="0" fillId="0" borderId="2" xfId="2" applyNumberFormat="1" applyFont="1" applyFill="1" applyBorder="1" applyAlignment="1">
      <alignment vertical="center"/>
    </xf>
    <xf numFmtId="3" fontId="0" fillId="0" borderId="2" xfId="2" applyNumberFormat="1" applyFont="1" applyFill="1" applyBorder="1" applyAlignment="1">
      <alignment vertical="center"/>
    </xf>
    <xf numFmtId="3" fontId="0" fillId="0" borderId="3" xfId="2" applyNumberFormat="1" applyFont="1" applyFill="1" applyBorder="1" applyAlignment="1">
      <alignment vertical="center"/>
    </xf>
    <xf numFmtId="9" fontId="0" fillId="0" borderId="3" xfId="1" applyFont="1" applyBorder="1" applyAlignment="1">
      <alignment horizontal="center" vertical="center" wrapText="1"/>
    </xf>
    <xf numFmtId="169" fontId="0" fillId="0" borderId="0" xfId="1" applyNumberFormat="1" applyFont="1" applyFill="1"/>
    <xf numFmtId="166" fontId="0" fillId="0" borderId="0" xfId="2" applyNumberFormat="1" applyFont="1" applyFill="1" applyAlignment="1">
      <alignment vertical="center"/>
    </xf>
    <xf numFmtId="167" fontId="0" fillId="0" borderId="0" xfId="1" applyNumberFormat="1" applyFont="1" applyFill="1" applyAlignment="1">
      <alignment vertical="center"/>
    </xf>
    <xf numFmtId="166" fontId="0" fillId="0" borderId="1" xfId="2" applyNumberFormat="1" applyFont="1" applyFill="1" applyBorder="1" applyAlignment="1">
      <alignment vertical="center"/>
    </xf>
    <xf numFmtId="167" fontId="0" fillId="0" borderId="1" xfId="1" applyNumberFormat="1" applyFont="1" applyFill="1" applyBorder="1" applyAlignment="1">
      <alignment vertical="center"/>
    </xf>
    <xf numFmtId="166" fontId="0" fillId="0" borderId="3" xfId="2" applyNumberFormat="1" applyFont="1" applyFill="1" applyBorder="1" applyAlignment="1">
      <alignment vertical="center"/>
    </xf>
    <xf numFmtId="167" fontId="0" fillId="0" borderId="3" xfId="1" applyNumberFormat="1" applyFont="1" applyFill="1" applyBorder="1" applyAlignment="1">
      <alignment vertical="center"/>
    </xf>
    <xf numFmtId="0" fontId="0" fillId="10" borderId="0" xfId="0" applyFill="1"/>
    <xf numFmtId="0" fontId="0" fillId="0" borderId="3" xfId="0" applyBorder="1" applyAlignment="1">
      <alignment horizontal="right" vertical="center"/>
    </xf>
    <xf numFmtId="165" fontId="0" fillId="0" borderId="0" xfId="1" applyNumberFormat="1" applyFont="1" applyAlignment="1">
      <alignment wrapText="1"/>
    </xf>
    <xf numFmtId="164" fontId="0" fillId="0" borderId="0" xfId="2" applyNumberFormat="1" applyFont="1" applyAlignment="1">
      <alignment vertical="center"/>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2" fillId="0" borderId="3" xfId="0" applyFont="1" applyBorder="1" applyAlignment="1">
      <alignment vertical="center"/>
    </xf>
    <xf numFmtId="164" fontId="0" fillId="0" borderId="15" xfId="2" applyNumberFormat="1" applyFont="1" applyFill="1" applyBorder="1" applyAlignment="1">
      <alignment vertical="center"/>
    </xf>
    <xf numFmtId="164" fontId="0" fillId="0" borderId="16" xfId="2" applyNumberFormat="1" applyFont="1" applyFill="1" applyBorder="1" applyAlignment="1">
      <alignment vertical="center"/>
    </xf>
    <xf numFmtId="0" fontId="0" fillId="0" borderId="17" xfId="0" applyBorder="1" applyAlignment="1">
      <alignment horizontal="right" vertical="center"/>
    </xf>
    <xf numFmtId="0" fontId="39" fillId="0" borderId="0" xfId="0" applyFont="1" applyAlignment="1">
      <alignment vertical="center"/>
    </xf>
    <xf numFmtId="0" fontId="19" fillId="0" borderId="15" xfId="0" applyFont="1" applyBorder="1" applyAlignment="1">
      <alignment vertical="center"/>
    </xf>
    <xf numFmtId="0" fontId="38" fillId="2" borderId="0" xfId="0" applyFont="1" applyFill="1"/>
    <xf numFmtId="0" fontId="2" fillId="3" borderId="0" xfId="0" applyFont="1" applyFill="1" applyAlignment="1">
      <alignment vertical="center"/>
    </xf>
    <xf numFmtId="0" fontId="2" fillId="3" borderId="0" xfId="0" applyFont="1" applyFill="1"/>
    <xf numFmtId="0" fontId="25" fillId="0" borderId="3" xfId="0" applyFont="1" applyBorder="1" applyAlignment="1">
      <alignment horizontal="left" vertical="center"/>
    </xf>
    <xf numFmtId="0" fontId="2" fillId="3" borderId="2" xfId="0" applyFont="1" applyFill="1" applyBorder="1" applyAlignment="1">
      <alignment vertical="center"/>
    </xf>
    <xf numFmtId="168" fontId="0" fillId="0" borderId="0" xfId="1" applyNumberFormat="1" applyFont="1" applyFill="1" applyAlignment="1">
      <alignment vertical="center"/>
    </xf>
    <xf numFmtId="0" fontId="0" fillId="5" borderId="0" xfId="0" applyFill="1" applyAlignment="1">
      <alignment wrapText="1"/>
    </xf>
    <xf numFmtId="0" fontId="0" fillId="2" borderId="0" xfId="0" applyFill="1" applyAlignment="1">
      <alignment horizontal="center" vertical="center" wrapText="1"/>
    </xf>
    <xf numFmtId="171" fontId="1" fillId="0" borderId="0" xfId="2" applyNumberFormat="1" applyFont="1" applyFill="1" applyAlignment="1">
      <alignment vertical="center"/>
    </xf>
    <xf numFmtId="172" fontId="0" fillId="0" borderId="0" xfId="0" applyNumberFormat="1" applyAlignment="1">
      <alignment vertical="center"/>
    </xf>
    <xf numFmtId="171" fontId="0" fillId="0" borderId="0" xfId="2" applyNumberFormat="1" applyFont="1" applyFill="1"/>
    <xf numFmtId="172" fontId="0" fillId="0" borderId="0" xfId="2" applyNumberFormat="1" applyFont="1" applyFill="1"/>
    <xf numFmtId="0" fontId="25" fillId="0" borderId="4" xfId="0" applyFont="1" applyBorder="1" applyAlignment="1">
      <alignment horizontal="center" vertical="center" wrapText="1"/>
    </xf>
    <xf numFmtId="0" fontId="25" fillId="0" borderId="4" xfId="0" applyFont="1" applyBorder="1" applyAlignment="1">
      <alignment vertical="center"/>
    </xf>
    <xf numFmtId="0" fontId="25" fillId="0" borderId="4" xfId="0" applyFont="1" applyBorder="1" applyAlignment="1">
      <alignment horizontal="right" vertical="center" wrapText="1"/>
    </xf>
    <xf numFmtId="0" fontId="25" fillId="2" borderId="0" xfId="0" applyFont="1" applyFill="1" applyAlignment="1">
      <alignment vertical="center" wrapText="1"/>
    </xf>
    <xf numFmtId="49" fontId="0" fillId="0" borderId="0" xfId="2" applyNumberFormat="1" applyFont="1" applyFill="1" applyAlignment="1">
      <alignment horizontal="center" vertical="center"/>
    </xf>
    <xf numFmtId="49" fontId="0" fillId="2" borderId="0" xfId="0" applyNumberFormat="1" applyFill="1" applyAlignment="1">
      <alignment horizontal="center" vertical="center"/>
    </xf>
    <xf numFmtId="49" fontId="0" fillId="0" borderId="3" xfId="2" applyNumberFormat="1" applyFont="1" applyFill="1" applyBorder="1" applyAlignment="1">
      <alignment horizontal="center" vertical="center"/>
    </xf>
    <xf numFmtId="3" fontId="0" fillId="5" borderId="0" xfId="0" applyNumberFormat="1" applyFill="1"/>
    <xf numFmtId="49" fontId="0" fillId="0" borderId="0" xfId="2" applyNumberFormat="1" applyFont="1" applyFill="1" applyBorder="1" applyAlignment="1">
      <alignment horizontal="center" vertical="center" wrapText="1"/>
    </xf>
    <xf numFmtId="49" fontId="25" fillId="0" borderId="3" xfId="2" applyNumberFormat="1" applyFont="1" applyFill="1" applyBorder="1" applyAlignment="1">
      <alignment horizontal="center" vertical="center" wrapText="1"/>
    </xf>
    <xf numFmtId="49" fontId="25" fillId="0" borderId="0" xfId="2" applyNumberFormat="1" applyFont="1" applyFill="1" applyBorder="1" applyAlignment="1">
      <alignment horizontal="center" vertical="center" wrapText="1"/>
    </xf>
    <xf numFmtId="0" fontId="25" fillId="2" borderId="0" xfId="0" applyFont="1" applyFill="1" applyAlignment="1">
      <alignment horizontal="center" vertical="center"/>
    </xf>
    <xf numFmtId="0" fontId="25" fillId="0" borderId="3" xfId="0" applyFont="1" applyBorder="1" applyAlignment="1">
      <alignment horizontal="center" vertical="center" wrapText="1"/>
    </xf>
    <xf numFmtId="164" fontId="25" fillId="0" borderId="0" xfId="2" applyNumberFormat="1" applyFont="1" applyFill="1" applyAlignment="1">
      <alignment horizontal="center" vertical="center"/>
    </xf>
    <xf numFmtId="165" fontId="25" fillId="0" borderId="0" xfId="1" applyNumberFormat="1" applyFont="1" applyFill="1" applyAlignment="1">
      <alignment horizontal="center" vertical="center"/>
    </xf>
    <xf numFmtId="49" fontId="0" fillId="3" borderId="3" xfId="0" applyNumberFormat="1" applyFill="1" applyBorder="1" applyAlignment="1">
      <alignment horizontal="center" vertical="center"/>
    </xf>
    <xf numFmtId="49" fontId="0" fillId="0" borderId="0" xfId="2" applyNumberFormat="1" applyFont="1"/>
    <xf numFmtId="3" fontId="0" fillId="11" borderId="0" xfId="0" applyNumberFormat="1" applyFill="1"/>
    <xf numFmtId="0" fontId="0" fillId="6" borderId="0" xfId="0" applyFill="1" applyAlignment="1">
      <alignment wrapText="1"/>
    </xf>
    <xf numFmtId="0" fontId="9" fillId="12" borderId="0" xfId="0" applyFont="1" applyFill="1"/>
    <xf numFmtId="3" fontId="0" fillId="13" borderId="0" xfId="0" applyNumberFormat="1" applyFill="1"/>
    <xf numFmtId="49" fontId="0" fillId="0" borderId="0" xfId="1" applyNumberFormat="1" applyFont="1" applyAlignment="1">
      <alignment horizontal="right" vertical="center"/>
    </xf>
    <xf numFmtId="165" fontId="0" fillId="0" borderId="0" xfId="1" applyNumberFormat="1" applyFont="1" applyAlignment="1">
      <alignment vertical="center"/>
    </xf>
    <xf numFmtId="9" fontId="0" fillId="0" borderId="3" xfId="1" applyFont="1" applyBorder="1" applyAlignment="1">
      <alignment horizontal="center" vertical="center"/>
    </xf>
    <xf numFmtId="0" fontId="44" fillId="0" borderId="0" xfId="0" applyFont="1"/>
    <xf numFmtId="0" fontId="0" fillId="14" borderId="0" xfId="0" applyFill="1"/>
    <xf numFmtId="9" fontId="0" fillId="0" borderId="0" xfId="0" pivotButton="1" applyNumberFormat="1"/>
    <xf numFmtId="166" fontId="0" fillId="2" borderId="0" xfId="2" applyNumberFormat="1" applyFont="1" applyFill="1" applyAlignment="1">
      <alignment vertical="center"/>
    </xf>
    <xf numFmtId="166" fontId="0" fillId="0" borderId="0" xfId="2" applyNumberFormat="1" applyFont="1" applyAlignment="1">
      <alignment vertical="center"/>
    </xf>
    <xf numFmtId="0" fontId="45" fillId="3" borderId="2" xfId="0" applyFont="1" applyFill="1" applyBorder="1" applyAlignment="1">
      <alignment vertical="center"/>
    </xf>
    <xf numFmtId="0" fontId="0" fillId="3" borderId="2" xfId="0" applyFill="1" applyBorder="1" applyAlignment="1">
      <alignment vertical="center"/>
    </xf>
    <xf numFmtId="166" fontId="0" fillId="3" borderId="2" xfId="2" applyNumberFormat="1" applyFont="1" applyFill="1" applyBorder="1" applyAlignment="1">
      <alignment vertical="center"/>
    </xf>
    <xf numFmtId="0" fontId="46" fillId="6" borderId="0" xfId="0" applyFont="1" applyFill="1"/>
    <xf numFmtId="0" fontId="3" fillId="3" borderId="0" xfId="0" applyFont="1" applyFill="1" applyAlignment="1">
      <alignment wrapText="1"/>
    </xf>
    <xf numFmtId="0" fontId="47" fillId="3" borderId="0" xfId="0" applyFont="1" applyFill="1" applyAlignment="1">
      <alignment wrapText="1"/>
    </xf>
    <xf numFmtId="0" fontId="48" fillId="3" borderId="0" xfId="0" applyFont="1" applyFill="1" applyAlignment="1">
      <alignment wrapText="1"/>
    </xf>
    <xf numFmtId="0" fontId="49" fillId="0" borderId="0" xfId="0" applyFont="1"/>
    <xf numFmtId="0" fontId="50" fillId="0" borderId="0" xfId="0" applyFont="1"/>
    <xf numFmtId="0" fontId="40" fillId="0" borderId="0" xfId="0" applyFont="1"/>
    <xf numFmtId="0" fontId="42" fillId="2" borderId="0" xfId="0" applyFont="1" applyFill="1" applyAlignment="1">
      <alignment horizontal="center" vertical="center" wrapText="1"/>
    </xf>
    <xf numFmtId="0" fontId="4" fillId="0" borderId="2" xfId="0" applyFont="1" applyBorder="1" applyAlignment="1">
      <alignment horizontal="center" vertical="center"/>
    </xf>
    <xf numFmtId="0" fontId="14" fillId="0" borderId="0" xfId="0" applyFont="1" applyAlignment="1">
      <alignment horizontal="center" vertical="center"/>
    </xf>
    <xf numFmtId="0" fontId="2" fillId="3"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3" fillId="0" borderId="2" xfId="0" applyFont="1" applyBorder="1" applyAlignment="1">
      <alignment horizontal="left" vertical="center"/>
    </xf>
    <xf numFmtId="0" fontId="45" fillId="3" borderId="2" xfId="0" applyFont="1" applyFill="1" applyBorder="1" applyAlignment="1">
      <alignment horizontal="left" vertical="center"/>
    </xf>
    <xf numFmtId="0" fontId="4" fillId="3" borderId="4" xfId="0" applyFont="1" applyFill="1" applyBorder="1" applyAlignment="1">
      <alignment horizontal="center" vertical="center" wrapText="1"/>
    </xf>
    <xf numFmtId="0" fontId="41" fillId="3" borderId="4" xfId="0" applyFont="1" applyFill="1" applyBorder="1" applyAlignment="1">
      <alignment horizontal="right" vertical="center"/>
    </xf>
    <xf numFmtId="0" fontId="38" fillId="0" borderId="0" xfId="0" applyFont="1" applyAlignment="1">
      <alignment horizontal="center" vertical="center" wrapText="1"/>
    </xf>
    <xf numFmtId="0" fontId="2" fillId="0" borderId="3" xfId="0" applyFont="1" applyBorder="1" applyAlignment="1">
      <alignment horizontal="left" vertical="center" wrapText="1"/>
    </xf>
    <xf numFmtId="0" fontId="27" fillId="0" borderId="0" xfId="0" applyFont="1" applyAlignment="1">
      <alignment horizontal="left" vertical="center" wrapText="1"/>
    </xf>
    <xf numFmtId="0" fontId="40" fillId="3" borderId="0" xfId="0" applyFont="1" applyFill="1" applyAlignment="1">
      <alignment horizontal="left"/>
    </xf>
    <xf numFmtId="0" fontId="4" fillId="0" borderId="1" xfId="0" applyFont="1" applyBorder="1" applyAlignment="1">
      <alignment horizontal="left" vertical="center" wrapText="1"/>
    </xf>
    <xf numFmtId="0" fontId="0" fillId="0" borderId="2" xfId="0" applyBorder="1" applyAlignment="1">
      <alignment horizontal="center" vertical="center"/>
    </xf>
    <xf numFmtId="0" fontId="6" fillId="0" borderId="3" xfId="0" applyFont="1" applyBorder="1" applyAlignment="1">
      <alignment horizontal="left" vertical="center"/>
    </xf>
    <xf numFmtId="0" fontId="12" fillId="0" borderId="0" xfId="0" applyFont="1" applyAlignment="1">
      <alignment horizontal="left" vertical="center"/>
    </xf>
    <xf numFmtId="0" fontId="10" fillId="0" borderId="3" xfId="0" applyFont="1" applyBorder="1" applyAlignment="1">
      <alignment horizontal="left" vertical="center" wrapText="1"/>
    </xf>
    <xf numFmtId="0" fontId="0" fillId="3" borderId="3" xfId="0" applyFill="1" applyBorder="1" applyAlignment="1">
      <alignment horizontal="center" vertical="center" wrapText="1"/>
    </xf>
    <xf numFmtId="0" fontId="0" fillId="3" borderId="3" xfId="0" applyFill="1" applyBorder="1" applyAlignment="1">
      <alignment horizontal="left" vertical="center" wrapText="1"/>
    </xf>
    <xf numFmtId="0" fontId="0" fillId="0" borderId="0" xfId="0" applyAlignment="1">
      <alignment horizontal="center" wrapText="1"/>
    </xf>
    <xf numFmtId="0" fontId="0" fillId="0" borderId="0" xfId="0" applyAlignment="1">
      <alignment horizontal="center"/>
    </xf>
    <xf numFmtId="0" fontId="0" fillId="0" borderId="2" xfId="0" applyBorder="1" applyAlignment="1">
      <alignment horizontal="center" vertical="top"/>
    </xf>
    <xf numFmtId="0" fontId="0" fillId="0" borderId="18" xfId="0" applyBorder="1" applyAlignment="1">
      <alignment horizontal="center" vertical="top"/>
    </xf>
    <xf numFmtId="0" fontId="4" fillId="3" borderId="1" xfId="0" applyFont="1" applyFill="1" applyBorder="1" applyAlignment="1">
      <alignment horizontal="center" vertical="center" wrapText="1"/>
    </xf>
    <xf numFmtId="0" fontId="40" fillId="3" borderId="0" xfId="0" applyFont="1" applyFill="1" applyAlignment="1">
      <alignment horizontal="left" vertical="top"/>
    </xf>
    <xf numFmtId="0" fontId="40" fillId="3" borderId="0" xfId="0" applyFont="1" applyFill="1" applyAlignment="1">
      <alignment horizontal="left" vertical="center"/>
    </xf>
    <xf numFmtId="0" fontId="4"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vertical="center"/>
    </xf>
    <xf numFmtId="0" fontId="4" fillId="0" borderId="3" xfId="0" applyFont="1" applyBorder="1" applyAlignment="1">
      <alignment horizontal="left" vertical="center" wrapText="1"/>
    </xf>
    <xf numFmtId="0" fontId="0" fillId="2" borderId="0" xfId="0" applyFill="1" applyAlignment="1">
      <alignment horizontal="center"/>
    </xf>
    <xf numFmtId="0" fontId="14" fillId="3" borderId="0" xfId="0" applyFont="1" applyFill="1" applyAlignment="1">
      <alignment horizontal="left" vertical="center" wrapText="1"/>
    </xf>
    <xf numFmtId="0" fontId="9" fillId="0" borderId="1" xfId="0" applyFont="1" applyBorder="1" applyAlignment="1">
      <alignment horizontal="left" vertical="center" textRotation="90"/>
    </xf>
    <xf numFmtId="0" fontId="9" fillId="0" borderId="0" xfId="0" applyFont="1" applyAlignment="1">
      <alignment horizontal="left" vertical="center" textRotation="90"/>
    </xf>
    <xf numFmtId="0" fontId="9" fillId="3" borderId="1" xfId="0" applyFont="1" applyFill="1" applyBorder="1" applyAlignment="1">
      <alignment horizontal="left" vertical="center" textRotation="90"/>
    </xf>
    <xf numFmtId="0" fontId="9" fillId="3" borderId="0" xfId="0" applyFont="1" applyFill="1" applyAlignment="1">
      <alignment horizontal="left" vertical="center" textRotation="90"/>
    </xf>
  </cellXfs>
  <cellStyles count="4">
    <cellStyle name="Hyperkobling" xfId="3" builtinId="8"/>
    <cellStyle name="Komma" xfId="2" builtinId="3"/>
    <cellStyle name="Normal" xfId="0" builtinId="0"/>
    <cellStyle name="Prosent" xfId="1" builtinId="5"/>
  </cellStyles>
  <dxfs count="168">
    <dxf>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7F7F7"/>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2"/>
        </patternFill>
      </fill>
    </dxf>
    <dxf>
      <fill>
        <patternFill>
          <bgColor theme="0" tint="-4.9989318521683403E-2"/>
        </patternFill>
      </fill>
    </dxf>
    <dxf>
      <numFmt numFmtId="166" formatCode="#,##0_ ;[Red]\-#,##0\ "/>
    </dxf>
    <dxf>
      <numFmt numFmtId="13" formatCode="0\ %"/>
    </dxf>
    <dxf>
      <numFmt numFmtId="164" formatCode="_-* #,##0_-;\-* #,##0_-;_-* &quot;-&quot;??_-;_-@_-"/>
    </dxf>
    <dxf>
      <numFmt numFmtId="13" formatCode="0\ %"/>
    </dxf>
    <dxf>
      <numFmt numFmtId="164" formatCode="_-* #,##0_-;\-* #,##0_-;_-* &quot;-&quot;??_-;_-@_-"/>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ont>
        <color theme="5" tint="-0.249977111117893"/>
      </font>
    </dxf>
    <dxf>
      <font>
        <color theme="5" tint="-0.249977111117893"/>
      </font>
    </dxf>
    <dxf>
      <font>
        <color theme="5" tint="-0.249977111117893"/>
      </font>
    </dxf>
    <dxf>
      <font>
        <color theme="5" tint="-0.249977111117893"/>
      </font>
    </dxf>
    <dxf>
      <font>
        <color theme="5" tint="-0.249977111117893"/>
      </font>
    </dxf>
    <dxf>
      <font>
        <color theme="5" tint="-0.249977111117893"/>
      </font>
    </dxf>
    <dxf>
      <font>
        <color theme="5" tint="-0.249977111117893"/>
      </font>
    </dxf>
    <dxf>
      <font>
        <color theme="5" tint="-0.249977111117893"/>
      </font>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font>
        <b val="0"/>
        <i val="0"/>
        <strike val="0"/>
        <condense val="0"/>
        <extend val="0"/>
        <outline val="0"/>
        <shadow val="0"/>
        <u val="none"/>
        <vertAlign val="baseline"/>
        <sz val="10"/>
        <color theme="1"/>
        <name val="Calibri"/>
        <family val="2"/>
        <scheme val="minor"/>
      </font>
      <numFmt numFmtId="164" formatCode="_-* #,##0_-;\-* #,##0_-;_-* &quot;-&quot;??_-;_-@_-"/>
    </dxf>
    <dxf>
      <font>
        <b val="0"/>
        <i val="0"/>
        <strike val="0"/>
        <condense val="0"/>
        <extend val="0"/>
        <outline val="0"/>
        <shadow val="0"/>
        <u val="none"/>
        <vertAlign val="baseline"/>
        <sz val="10"/>
        <color theme="1"/>
        <name val="Calibri"/>
        <family val="2"/>
        <scheme val="minor"/>
      </font>
      <numFmt numFmtId="164" formatCode="_-* #,##0_-;\-* #,##0_-;_-* &quot;-&quot;??_-;_-@_-"/>
    </dxf>
    <dxf>
      <font>
        <b val="0"/>
        <i val="0"/>
        <strike val="0"/>
        <condense val="0"/>
        <extend val="0"/>
        <outline val="0"/>
        <shadow val="0"/>
        <u val="none"/>
        <vertAlign val="baseline"/>
        <sz val="10"/>
        <color theme="1"/>
        <name val="Calibri"/>
        <family val="2"/>
        <scheme val="minor"/>
      </font>
      <numFmt numFmtId="164" formatCode="_-* #,##0_-;\-* #,##0_-;_-* &quot;-&quot;??_-;_-@_-"/>
    </dxf>
    <dxf>
      <font>
        <b val="0"/>
        <i val="0"/>
        <strike val="0"/>
        <condense val="0"/>
        <extend val="0"/>
        <outline val="0"/>
        <shadow val="0"/>
        <u val="none"/>
        <vertAlign val="baseline"/>
        <sz val="10"/>
        <color theme="1"/>
        <name val="Calibri"/>
        <family val="2"/>
        <scheme val="minor"/>
      </font>
      <numFmt numFmtId="164" formatCode="_-* #,##0_-;\-* #,##0_-;_-* &quot;-&quot;??_-;_-@_-"/>
    </dxf>
    <dxf>
      <font>
        <b val="0"/>
        <i val="0"/>
        <strike val="0"/>
        <condense val="0"/>
        <extend val="0"/>
        <outline val="0"/>
        <shadow val="0"/>
        <u val="none"/>
        <vertAlign val="baseline"/>
        <sz val="10"/>
        <color theme="1"/>
        <name val="Calibri"/>
        <family val="2"/>
        <scheme val="minor"/>
      </font>
      <numFmt numFmtId="164" formatCode="_-* #,##0_-;\-* #,##0_-;_-* &quot;-&quot;??_-;_-@_-"/>
    </dxf>
    <dxf>
      <font>
        <b val="0"/>
        <i val="0"/>
        <strike val="0"/>
        <condense val="0"/>
        <extend val="0"/>
        <outline val="0"/>
        <shadow val="0"/>
        <u val="none"/>
        <vertAlign val="baseline"/>
        <sz val="10"/>
        <color theme="1"/>
        <name val="Calibri"/>
        <family val="2"/>
        <scheme val="minor"/>
      </font>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6" formatCode="#,##0_ ;[Red]\-#,##0\ "/>
    </dxf>
    <dxf>
      <numFmt numFmtId="166" formatCode="#,##0_ ;[Red]\-#,##0\ "/>
    </dxf>
    <dxf>
      <numFmt numFmtId="166" formatCode="#,##0_ ;[Red]\-#,##0\ "/>
    </dxf>
    <dxf>
      <numFmt numFmtId="13" formatCode="0\ %"/>
    </dxf>
    <dxf>
      <numFmt numFmtId="14" formatCode="0.00\ %"/>
    </dxf>
    <dxf>
      <numFmt numFmtId="0" formatCode="General"/>
    </dxf>
    <dxf>
      <numFmt numFmtId="166" formatCode="#,##0_ ;[Red]\-#,##0\ "/>
    </dxf>
    <dxf>
      <numFmt numFmtId="173" formatCode="0.0"/>
    </dxf>
    <dxf>
      <numFmt numFmtId="164" formatCode="_-* #,##0_-;\-* #,##0_-;_-* &quot;-&quot;??_-;_-@_-"/>
    </dxf>
    <dxf>
      <numFmt numFmtId="0" formatCode="General"/>
    </dxf>
    <dxf>
      <numFmt numFmtId="174" formatCode="0.000"/>
    </dxf>
    <dxf>
      <numFmt numFmtId="164" formatCode="_-* #,##0_-;\-* #,##0_-;_-* &quot;-&quot;??_-;_-@_-"/>
    </dxf>
    <dxf>
      <numFmt numFmtId="0" formatCode="General"/>
    </dxf>
    <dxf>
      <numFmt numFmtId="174" formatCode="0.000"/>
    </dxf>
    <dxf>
      <numFmt numFmtId="164" formatCode="_-* #,##0_-;\-* #,##0_-;_-* &quot;-&quot;??_-;_-@_-"/>
    </dxf>
    <dxf>
      <numFmt numFmtId="0" formatCode="General"/>
    </dxf>
    <dxf>
      <numFmt numFmtId="13" formatCode="0\ %"/>
    </dxf>
    <dxf>
      <numFmt numFmtId="3" formatCode="#,##0"/>
    </dxf>
    <dxf>
      <numFmt numFmtId="13" formatCode="0\ %"/>
    </dxf>
    <dxf>
      <numFmt numFmtId="14" formatCode="0.00\ %"/>
    </dxf>
    <dxf>
      <numFmt numFmtId="3" formatCode="#,##0"/>
    </dxf>
    <dxf>
      <numFmt numFmtId="13" formatCode="0\ %"/>
    </dxf>
    <dxf>
      <numFmt numFmtId="13" formatCode="0\ %"/>
    </dxf>
    <dxf>
      <numFmt numFmtId="14" formatCode="0.00\ %"/>
    </dxf>
    <dxf>
      <numFmt numFmtId="3" formatCode="#,##0"/>
    </dxf>
    <dxf>
      <numFmt numFmtId="13" formatCode="0\ %"/>
    </dxf>
    <dxf>
      <numFmt numFmtId="13" formatCode="0\ %"/>
    </dxf>
    <dxf>
      <numFmt numFmtId="14" formatCode="0.00\ %"/>
    </dxf>
    <dxf>
      <numFmt numFmtId="3" formatCode="#,##0"/>
    </dxf>
    <dxf>
      <numFmt numFmtId="13" formatCode="0\ %"/>
    </dxf>
    <dxf>
      <numFmt numFmtId="13" formatCode="0\ %"/>
    </dxf>
    <dxf>
      <numFmt numFmtId="14" formatCode="0.00\ %"/>
    </dxf>
    <dxf>
      <numFmt numFmtId="3" formatCode="#,##0"/>
    </dxf>
    <dxf>
      <numFmt numFmtId="13" formatCode="0\ %"/>
    </dxf>
    <dxf>
      <numFmt numFmtId="13" formatCode="0\ %"/>
    </dxf>
    <dxf>
      <numFmt numFmtId="14" formatCode="0.00\ %"/>
    </dxf>
    <dxf>
      <numFmt numFmtId="13" formatCode="0\ %"/>
    </dxf>
    <dxf>
      <numFmt numFmtId="3" formatCode="#,##0"/>
    </dxf>
    <dxf>
      <numFmt numFmtId="14" formatCode="0.00\ %"/>
    </dxf>
    <dxf>
      <numFmt numFmtId="14" formatCode="0.00\ %"/>
    </dxf>
    <dxf>
      <numFmt numFmtId="165" formatCode="0.0\ %"/>
    </dxf>
    <dxf>
      <numFmt numFmtId="165" formatCode="0.0\ %"/>
    </dxf>
    <dxf>
      <numFmt numFmtId="166" formatCode="#,##0_ ;[Red]\-#,##0\ "/>
    </dxf>
    <dxf>
      <numFmt numFmtId="13" formatCode="0\ %"/>
    </dxf>
    <dxf>
      <numFmt numFmtId="13" formatCode="0\ %"/>
    </dxf>
    <dxf>
      <numFmt numFmtId="14" formatCode="0.00\ %"/>
    </dxf>
    <dxf>
      <numFmt numFmtId="166" formatCode="#,##0_ ;[Red]\-#,##0\ "/>
    </dxf>
    <dxf>
      <numFmt numFmtId="170" formatCode="#,##0\ %;[Red]\-#,##0\ %"/>
    </dxf>
    <dxf>
      <numFmt numFmtId="14" formatCode="0.00\ %"/>
    </dxf>
    <dxf>
      <numFmt numFmtId="165" formatCode="0.0\ %"/>
    </dxf>
    <dxf>
      <numFmt numFmtId="3" formatCode="#,##0"/>
    </dxf>
    <dxf>
      <numFmt numFmtId="13" formatCode="0\ %"/>
    </dxf>
    <dxf>
      <numFmt numFmtId="3" formatCode="#,##0"/>
    </dxf>
    <dxf>
      <numFmt numFmtId="13" formatCode="0\ %"/>
    </dxf>
    <dxf>
      <numFmt numFmtId="13" formatCode="0\ %"/>
    </dxf>
    <dxf>
      <numFmt numFmtId="164" formatCode="_-* #,##0_-;\-* #,##0_-;_-* &quot;-&quot;??_-;_-@_-"/>
    </dxf>
    <dxf>
      <numFmt numFmtId="165" formatCode="0.0\ %"/>
    </dxf>
    <dxf>
      <numFmt numFmtId="13" formatCode="0\ %"/>
    </dxf>
    <dxf>
      <numFmt numFmtId="14" formatCode="0.00\ %"/>
    </dxf>
    <dxf>
      <numFmt numFmtId="3" formatCode="#,##0"/>
    </dxf>
    <dxf>
      <numFmt numFmtId="13" formatCode="0\ %"/>
    </dxf>
    <dxf>
      <numFmt numFmtId="3" formatCode="#,##0"/>
    </dxf>
    <dxf>
      <numFmt numFmtId="13" formatCode="0\ %"/>
    </dxf>
    <dxf>
      <numFmt numFmtId="3" formatCode="#,##0"/>
    </dxf>
    <dxf>
      <numFmt numFmtId="13" formatCode="0\ %"/>
    </dxf>
    <dxf>
      <numFmt numFmtId="3" formatCode="#,##0"/>
    </dxf>
    <dxf>
      <numFmt numFmtId="13" formatCode="0\ %"/>
    </dxf>
    <dxf>
      <numFmt numFmtId="3" formatCode="#,##0"/>
    </dxf>
    <dxf>
      <numFmt numFmtId="13" formatCode="0\ %"/>
    </dxf>
    <dxf>
      <numFmt numFmtId="166" formatCode="#,##0_ ;[Red]\-#,##0\ "/>
    </dxf>
    <dxf>
      <numFmt numFmtId="164" formatCode="_-* #,##0_-;\-* #,##0_-;_-* &quot;-&quot;??_-;_-@_-"/>
    </dxf>
    <dxf>
      <numFmt numFmtId="164" formatCode="_-* #,##0_-;\-* #,##0_-;_-* &quot;-&quot;??_-;_-@_-"/>
    </dxf>
    <dxf>
      <numFmt numFmtId="166" formatCode="#,##0_ ;[Red]\-#,##0\ "/>
    </dxf>
    <dxf>
      <numFmt numFmtId="164" formatCode="_-* #,##0_-;\-* #,##0_-;_-* &quot;-&quot;??_-;_-@_-"/>
    </dxf>
    <dxf>
      <numFmt numFmtId="164" formatCode="_-* #,##0_-;\-* #,##0_-;_-* &quot;-&quot;??_-;_-@_-"/>
    </dxf>
    <dxf>
      <numFmt numFmtId="166" formatCode="#,##0_ ;[Red]\-#,##0\ "/>
    </dxf>
    <dxf>
      <numFmt numFmtId="164" formatCode="_-* #,##0_-;\-* #,##0_-;_-* &quot;-&quot;??_-;_-@_-"/>
    </dxf>
    <dxf>
      <numFmt numFmtId="164" formatCode="_-* #,##0_-;\-* #,##0_-;_-* &quot;-&quot;??_-;_-@_-"/>
    </dxf>
    <dxf>
      <numFmt numFmtId="166" formatCode="#,##0_ ;[Red]\-#,##0\ "/>
    </dxf>
    <dxf>
      <numFmt numFmtId="164" formatCode="_-* #,##0_-;\-* #,##0_-;_-* &quot;-&quot;??_-;_-@_-"/>
    </dxf>
    <dxf>
      <numFmt numFmtId="164" formatCode="_-* #,##0_-;\-* #,##0_-;_-* &quot;-&quot;??_-;_-@_-"/>
    </dxf>
    <dxf>
      <numFmt numFmtId="167" formatCode="0\ %;[Red]\-0%"/>
    </dxf>
    <dxf>
      <numFmt numFmtId="14" formatCode="0.00\ %"/>
    </dxf>
    <dxf>
      <numFmt numFmtId="166" formatCode="#,##0_ ;[Red]\-#,##0\ "/>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
    </dxf>
    <dxf>
      <numFmt numFmtId="14" formatCode="0.00\ %"/>
    </dxf>
    <dxf>
      <numFmt numFmtId="164" formatCode="_-* #,##0_-;\-* #,##0_-;_-* &quot;-&quot;??_-;_-@_-"/>
    </dxf>
    <dxf>
      <numFmt numFmtId="164" formatCode="_-* #,##0_-;\-* #,##0_-;_-* &quot;-&quot;??_-;_-@_-"/>
    </dxf>
    <dxf>
      <numFmt numFmtId="0" formatCode="General"/>
    </dxf>
  </dxfs>
  <tableStyles count="1" defaultTableStyle="TableStyleMedium2" defaultPivotStyle="PivotStyleLight16">
    <tableStyle name="Invisible" pivot="0" table="0" count="0" xr9:uid="{3B6C5174-D28D-4FDC-8578-6ED69E125DC0}"/>
  </tableStyles>
  <colors>
    <mruColors>
      <color rgb="FFDA0000"/>
      <color rgb="FFFF3399"/>
      <color rgb="FFF0AC24"/>
      <color rgb="FFE1D705"/>
      <color rgb="FFEDA3FF"/>
      <color rgb="FFE5F5FF"/>
      <color rgb="FFF7F7F7"/>
      <color rgb="FFD72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microsoft.com/office/2007/relationships/slicerCache" Target="slicerCaches/slicerCache21.xml"/><Relationship Id="rId21" Type="http://schemas.openxmlformats.org/officeDocument/2006/relationships/worksheet" Target="worksheets/sheet21.xml"/><Relationship Id="rId42" Type="http://schemas.openxmlformats.org/officeDocument/2006/relationships/pivotCacheDefinition" Target="pivotCache/pivotCacheDefinition16.xml"/><Relationship Id="rId63" Type="http://schemas.openxmlformats.org/officeDocument/2006/relationships/pivotCacheDefinition" Target="pivotCache/pivotCacheDefinition37.xml"/><Relationship Id="rId84" Type="http://schemas.openxmlformats.org/officeDocument/2006/relationships/pivotCacheDefinition" Target="pivotCache/pivotCacheDefinition58.xml"/><Relationship Id="rId138" Type="http://schemas.openxmlformats.org/officeDocument/2006/relationships/customXml" Target="../customXml/item1.xml"/><Relationship Id="rId159" Type="http://schemas.openxmlformats.org/officeDocument/2006/relationships/customXml" Target="../customXml/item22.xml"/><Relationship Id="rId170" Type="http://schemas.openxmlformats.org/officeDocument/2006/relationships/customXml" Target="../customXml/item33.xml"/><Relationship Id="rId191" Type="http://schemas.openxmlformats.org/officeDocument/2006/relationships/customXml" Target="../customXml/item54.xml"/><Relationship Id="rId205" Type="http://schemas.openxmlformats.org/officeDocument/2006/relationships/customXml" Target="../customXml/item68.xml"/><Relationship Id="rId107" Type="http://schemas.microsoft.com/office/2007/relationships/slicerCache" Target="slicerCaches/slicerCache11.xml"/><Relationship Id="rId11" Type="http://schemas.openxmlformats.org/officeDocument/2006/relationships/worksheet" Target="worksheets/sheet11.xml"/><Relationship Id="rId32" Type="http://schemas.openxmlformats.org/officeDocument/2006/relationships/pivotCacheDefinition" Target="pivotCache/pivotCacheDefinition6.xml"/><Relationship Id="rId53" Type="http://schemas.openxmlformats.org/officeDocument/2006/relationships/pivotCacheDefinition" Target="pivotCache/pivotCacheDefinition27.xml"/><Relationship Id="rId74" Type="http://schemas.openxmlformats.org/officeDocument/2006/relationships/pivotCacheDefinition" Target="pivotCache/pivotCacheDefinition48.xml"/><Relationship Id="rId128" Type="http://schemas.microsoft.com/office/2007/relationships/slicerCache" Target="slicerCaches/slicerCache32.xml"/><Relationship Id="rId149" Type="http://schemas.openxmlformats.org/officeDocument/2006/relationships/customXml" Target="../customXml/item12.xml"/><Relationship Id="rId5" Type="http://schemas.openxmlformats.org/officeDocument/2006/relationships/worksheet" Target="worksheets/sheet5.xml"/><Relationship Id="rId95" Type="http://schemas.openxmlformats.org/officeDocument/2006/relationships/pivotCacheDefinition" Target="pivotCache/pivotCacheDefinition69.xml"/><Relationship Id="rId160" Type="http://schemas.openxmlformats.org/officeDocument/2006/relationships/customXml" Target="../customXml/item23.xml"/><Relationship Id="rId181" Type="http://schemas.openxmlformats.org/officeDocument/2006/relationships/customXml" Target="../customXml/item44.xml"/><Relationship Id="rId22" Type="http://schemas.openxmlformats.org/officeDocument/2006/relationships/worksheet" Target="worksheets/sheet22.xml"/><Relationship Id="rId43" Type="http://schemas.openxmlformats.org/officeDocument/2006/relationships/pivotCacheDefinition" Target="pivotCache/pivotCacheDefinition17.xml"/><Relationship Id="rId64" Type="http://schemas.openxmlformats.org/officeDocument/2006/relationships/pivotCacheDefinition" Target="pivotCache/pivotCacheDefinition38.xml"/><Relationship Id="rId118" Type="http://schemas.microsoft.com/office/2007/relationships/slicerCache" Target="slicerCaches/slicerCache22.xml"/><Relationship Id="rId139" Type="http://schemas.openxmlformats.org/officeDocument/2006/relationships/customXml" Target="../customXml/item2.xml"/><Relationship Id="rId85" Type="http://schemas.openxmlformats.org/officeDocument/2006/relationships/pivotCacheDefinition" Target="pivotCache/pivotCacheDefinition59.xml"/><Relationship Id="rId150" Type="http://schemas.openxmlformats.org/officeDocument/2006/relationships/customXml" Target="../customXml/item13.xml"/><Relationship Id="rId171" Type="http://schemas.openxmlformats.org/officeDocument/2006/relationships/customXml" Target="../customXml/item34.xml"/><Relationship Id="rId192" Type="http://schemas.openxmlformats.org/officeDocument/2006/relationships/customXml" Target="../customXml/item55.xml"/><Relationship Id="rId206" Type="http://schemas.openxmlformats.org/officeDocument/2006/relationships/customXml" Target="../customXml/item69.xml"/><Relationship Id="rId12" Type="http://schemas.openxmlformats.org/officeDocument/2006/relationships/worksheet" Target="worksheets/sheet12.xml"/><Relationship Id="rId33" Type="http://schemas.openxmlformats.org/officeDocument/2006/relationships/pivotCacheDefinition" Target="pivotCache/pivotCacheDefinition7.xml"/><Relationship Id="rId108" Type="http://schemas.microsoft.com/office/2007/relationships/slicerCache" Target="slicerCaches/slicerCache12.xml"/><Relationship Id="rId129" Type="http://schemas.microsoft.com/office/2007/relationships/slicerCache" Target="slicerCaches/slicerCache33.xml"/><Relationship Id="rId54" Type="http://schemas.openxmlformats.org/officeDocument/2006/relationships/pivotCacheDefinition" Target="pivotCache/pivotCacheDefinition28.xml"/><Relationship Id="rId75" Type="http://schemas.openxmlformats.org/officeDocument/2006/relationships/pivotCacheDefinition" Target="pivotCache/pivotCacheDefinition49.xml"/><Relationship Id="rId96" Type="http://schemas.openxmlformats.org/officeDocument/2006/relationships/pivotCacheDefinition" Target="pivotCache/pivotCacheDefinition70.xml"/><Relationship Id="rId140" Type="http://schemas.openxmlformats.org/officeDocument/2006/relationships/customXml" Target="../customXml/item3.xml"/><Relationship Id="rId161" Type="http://schemas.openxmlformats.org/officeDocument/2006/relationships/customXml" Target="../customXml/item24.xml"/><Relationship Id="rId182" Type="http://schemas.openxmlformats.org/officeDocument/2006/relationships/customXml" Target="../customXml/item45.xml"/><Relationship Id="rId6" Type="http://schemas.openxmlformats.org/officeDocument/2006/relationships/worksheet" Target="worksheets/sheet6.xml"/><Relationship Id="rId23" Type="http://schemas.openxmlformats.org/officeDocument/2006/relationships/worksheet" Target="worksheets/sheet23.xml"/><Relationship Id="rId119" Type="http://schemas.microsoft.com/office/2007/relationships/slicerCache" Target="slicerCaches/slicerCache23.xml"/><Relationship Id="rId44" Type="http://schemas.openxmlformats.org/officeDocument/2006/relationships/pivotCacheDefinition" Target="pivotCache/pivotCacheDefinition18.xml"/><Relationship Id="rId65" Type="http://schemas.openxmlformats.org/officeDocument/2006/relationships/pivotCacheDefinition" Target="pivotCache/pivotCacheDefinition39.xml"/><Relationship Id="rId86" Type="http://schemas.openxmlformats.org/officeDocument/2006/relationships/pivotCacheDefinition" Target="pivotCache/pivotCacheDefinition60.xml"/><Relationship Id="rId130" Type="http://schemas.microsoft.com/office/2007/relationships/slicerCache" Target="slicerCaches/slicerCache34.xml"/><Relationship Id="rId151" Type="http://schemas.openxmlformats.org/officeDocument/2006/relationships/customXml" Target="../customXml/item14.xml"/><Relationship Id="rId172" Type="http://schemas.openxmlformats.org/officeDocument/2006/relationships/customXml" Target="../customXml/item35.xml"/><Relationship Id="rId193" Type="http://schemas.openxmlformats.org/officeDocument/2006/relationships/customXml" Target="../customXml/item56.xml"/><Relationship Id="rId207" Type="http://schemas.openxmlformats.org/officeDocument/2006/relationships/customXml" Target="../customXml/item70.xml"/><Relationship Id="rId13" Type="http://schemas.openxmlformats.org/officeDocument/2006/relationships/worksheet" Target="worksheets/sheet13.xml"/><Relationship Id="rId109" Type="http://schemas.microsoft.com/office/2007/relationships/slicerCache" Target="slicerCaches/slicerCache13.xml"/><Relationship Id="rId34" Type="http://schemas.openxmlformats.org/officeDocument/2006/relationships/pivotCacheDefinition" Target="pivotCache/pivotCacheDefinition8.xml"/><Relationship Id="rId55" Type="http://schemas.openxmlformats.org/officeDocument/2006/relationships/pivotCacheDefinition" Target="pivotCache/pivotCacheDefinition29.xml"/><Relationship Id="rId76" Type="http://schemas.openxmlformats.org/officeDocument/2006/relationships/pivotCacheDefinition" Target="pivotCache/pivotCacheDefinition50.xml"/><Relationship Id="rId97" Type="http://schemas.microsoft.com/office/2007/relationships/slicerCache" Target="slicerCaches/slicerCache1.xml"/><Relationship Id="rId120" Type="http://schemas.microsoft.com/office/2007/relationships/slicerCache" Target="slicerCaches/slicerCache24.xml"/><Relationship Id="rId141" Type="http://schemas.openxmlformats.org/officeDocument/2006/relationships/customXml" Target="../customXml/item4.xml"/><Relationship Id="rId7" Type="http://schemas.openxmlformats.org/officeDocument/2006/relationships/worksheet" Target="worksheets/sheet7.xml"/><Relationship Id="rId162" Type="http://schemas.openxmlformats.org/officeDocument/2006/relationships/customXml" Target="../customXml/item25.xml"/><Relationship Id="rId183" Type="http://schemas.openxmlformats.org/officeDocument/2006/relationships/customXml" Target="../customXml/item46.xml"/><Relationship Id="rId24" Type="http://schemas.openxmlformats.org/officeDocument/2006/relationships/worksheet" Target="worksheets/sheet24.xml"/><Relationship Id="rId40" Type="http://schemas.openxmlformats.org/officeDocument/2006/relationships/pivotCacheDefinition" Target="pivotCache/pivotCacheDefinition14.xml"/><Relationship Id="rId45" Type="http://schemas.openxmlformats.org/officeDocument/2006/relationships/pivotCacheDefinition" Target="pivotCache/pivotCacheDefinition19.xml"/><Relationship Id="rId66" Type="http://schemas.openxmlformats.org/officeDocument/2006/relationships/pivotCacheDefinition" Target="pivotCache/pivotCacheDefinition40.xml"/><Relationship Id="rId87" Type="http://schemas.openxmlformats.org/officeDocument/2006/relationships/pivotCacheDefinition" Target="pivotCache/pivotCacheDefinition61.xml"/><Relationship Id="rId110" Type="http://schemas.microsoft.com/office/2007/relationships/slicerCache" Target="slicerCaches/slicerCache14.xml"/><Relationship Id="rId115" Type="http://schemas.microsoft.com/office/2007/relationships/slicerCache" Target="slicerCaches/slicerCache19.xml"/><Relationship Id="rId131" Type="http://schemas.openxmlformats.org/officeDocument/2006/relationships/theme" Target="theme/theme1.xml"/><Relationship Id="rId136" Type="http://schemas.openxmlformats.org/officeDocument/2006/relationships/powerPivotData" Target="model/item.data"/><Relationship Id="rId157" Type="http://schemas.openxmlformats.org/officeDocument/2006/relationships/customXml" Target="../customXml/item20.xml"/><Relationship Id="rId178" Type="http://schemas.openxmlformats.org/officeDocument/2006/relationships/customXml" Target="../customXml/item41.xml"/><Relationship Id="rId61" Type="http://schemas.openxmlformats.org/officeDocument/2006/relationships/pivotCacheDefinition" Target="pivotCache/pivotCacheDefinition35.xml"/><Relationship Id="rId82" Type="http://schemas.openxmlformats.org/officeDocument/2006/relationships/pivotCacheDefinition" Target="pivotCache/pivotCacheDefinition56.xml"/><Relationship Id="rId152" Type="http://schemas.openxmlformats.org/officeDocument/2006/relationships/customXml" Target="../customXml/item15.xml"/><Relationship Id="rId173" Type="http://schemas.openxmlformats.org/officeDocument/2006/relationships/customXml" Target="../customXml/item36.xml"/><Relationship Id="rId194" Type="http://schemas.openxmlformats.org/officeDocument/2006/relationships/customXml" Target="../customXml/item57.xml"/><Relationship Id="rId199" Type="http://schemas.openxmlformats.org/officeDocument/2006/relationships/customXml" Target="../customXml/item62.xml"/><Relationship Id="rId203" Type="http://schemas.openxmlformats.org/officeDocument/2006/relationships/customXml" Target="../customXml/item66.xml"/><Relationship Id="rId208" Type="http://schemas.openxmlformats.org/officeDocument/2006/relationships/customXml" Target="../customXml/item7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pivotCacheDefinition" Target="pivotCache/pivotCacheDefinition4.xml"/><Relationship Id="rId35" Type="http://schemas.openxmlformats.org/officeDocument/2006/relationships/pivotCacheDefinition" Target="pivotCache/pivotCacheDefinition9.xml"/><Relationship Id="rId56" Type="http://schemas.openxmlformats.org/officeDocument/2006/relationships/pivotCacheDefinition" Target="pivotCache/pivotCacheDefinition30.xml"/><Relationship Id="rId77" Type="http://schemas.openxmlformats.org/officeDocument/2006/relationships/pivotCacheDefinition" Target="pivotCache/pivotCacheDefinition51.xml"/><Relationship Id="rId100" Type="http://schemas.microsoft.com/office/2007/relationships/slicerCache" Target="slicerCaches/slicerCache4.xml"/><Relationship Id="rId105" Type="http://schemas.microsoft.com/office/2007/relationships/slicerCache" Target="slicerCaches/slicerCache9.xml"/><Relationship Id="rId126" Type="http://schemas.microsoft.com/office/2007/relationships/slicerCache" Target="slicerCaches/slicerCache30.xml"/><Relationship Id="rId147" Type="http://schemas.openxmlformats.org/officeDocument/2006/relationships/customXml" Target="../customXml/item10.xml"/><Relationship Id="rId168" Type="http://schemas.openxmlformats.org/officeDocument/2006/relationships/customXml" Target="../customXml/item31.xml"/><Relationship Id="rId8" Type="http://schemas.openxmlformats.org/officeDocument/2006/relationships/worksheet" Target="worksheets/sheet8.xml"/><Relationship Id="rId51" Type="http://schemas.openxmlformats.org/officeDocument/2006/relationships/pivotCacheDefinition" Target="pivotCache/pivotCacheDefinition25.xml"/><Relationship Id="rId72" Type="http://schemas.openxmlformats.org/officeDocument/2006/relationships/pivotCacheDefinition" Target="pivotCache/pivotCacheDefinition46.xml"/><Relationship Id="rId93" Type="http://schemas.openxmlformats.org/officeDocument/2006/relationships/pivotCacheDefinition" Target="pivotCache/pivotCacheDefinition67.xml"/><Relationship Id="rId98" Type="http://schemas.microsoft.com/office/2007/relationships/slicerCache" Target="slicerCaches/slicerCache2.xml"/><Relationship Id="rId121" Type="http://schemas.microsoft.com/office/2007/relationships/slicerCache" Target="slicerCaches/slicerCache25.xml"/><Relationship Id="rId142" Type="http://schemas.openxmlformats.org/officeDocument/2006/relationships/customXml" Target="../customXml/item5.xml"/><Relationship Id="rId163" Type="http://schemas.openxmlformats.org/officeDocument/2006/relationships/customXml" Target="../customXml/item26.xml"/><Relationship Id="rId184" Type="http://schemas.openxmlformats.org/officeDocument/2006/relationships/customXml" Target="../customXml/item47.xml"/><Relationship Id="rId189" Type="http://schemas.openxmlformats.org/officeDocument/2006/relationships/customXml" Target="../customXml/item5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pivotCacheDefinition" Target="pivotCache/pivotCacheDefinition20.xml"/><Relationship Id="rId67" Type="http://schemas.openxmlformats.org/officeDocument/2006/relationships/pivotCacheDefinition" Target="pivotCache/pivotCacheDefinition41.xml"/><Relationship Id="rId116" Type="http://schemas.microsoft.com/office/2007/relationships/slicerCache" Target="slicerCaches/slicerCache20.xml"/><Relationship Id="rId137" Type="http://schemas.openxmlformats.org/officeDocument/2006/relationships/calcChain" Target="calcChain.xml"/><Relationship Id="rId158" Type="http://schemas.openxmlformats.org/officeDocument/2006/relationships/customXml" Target="../customXml/item21.xml"/><Relationship Id="rId20" Type="http://schemas.openxmlformats.org/officeDocument/2006/relationships/worksheet" Target="worksheets/sheet20.xml"/><Relationship Id="rId41" Type="http://schemas.openxmlformats.org/officeDocument/2006/relationships/pivotCacheDefinition" Target="pivotCache/pivotCacheDefinition15.xml"/><Relationship Id="rId62" Type="http://schemas.openxmlformats.org/officeDocument/2006/relationships/pivotCacheDefinition" Target="pivotCache/pivotCacheDefinition36.xml"/><Relationship Id="rId83" Type="http://schemas.openxmlformats.org/officeDocument/2006/relationships/pivotCacheDefinition" Target="pivotCache/pivotCacheDefinition57.xml"/><Relationship Id="rId88" Type="http://schemas.openxmlformats.org/officeDocument/2006/relationships/pivotCacheDefinition" Target="pivotCache/pivotCacheDefinition62.xml"/><Relationship Id="rId111" Type="http://schemas.microsoft.com/office/2007/relationships/slicerCache" Target="slicerCaches/slicerCache15.xml"/><Relationship Id="rId132" Type="http://schemas.openxmlformats.org/officeDocument/2006/relationships/connections" Target="connections.xml"/><Relationship Id="rId153" Type="http://schemas.openxmlformats.org/officeDocument/2006/relationships/customXml" Target="../customXml/item16.xml"/><Relationship Id="rId174" Type="http://schemas.openxmlformats.org/officeDocument/2006/relationships/customXml" Target="../customXml/item37.xml"/><Relationship Id="rId179" Type="http://schemas.openxmlformats.org/officeDocument/2006/relationships/customXml" Target="../customXml/item42.xml"/><Relationship Id="rId195" Type="http://schemas.openxmlformats.org/officeDocument/2006/relationships/customXml" Target="../customXml/item58.xml"/><Relationship Id="rId190" Type="http://schemas.openxmlformats.org/officeDocument/2006/relationships/customXml" Target="../customXml/item53.xml"/><Relationship Id="rId204" Type="http://schemas.openxmlformats.org/officeDocument/2006/relationships/customXml" Target="../customXml/item67.xml"/><Relationship Id="rId15" Type="http://schemas.openxmlformats.org/officeDocument/2006/relationships/worksheet" Target="worksheets/sheet15.xml"/><Relationship Id="rId36" Type="http://schemas.openxmlformats.org/officeDocument/2006/relationships/pivotCacheDefinition" Target="pivotCache/pivotCacheDefinition10.xml"/><Relationship Id="rId57" Type="http://schemas.openxmlformats.org/officeDocument/2006/relationships/pivotCacheDefinition" Target="pivotCache/pivotCacheDefinition31.xml"/><Relationship Id="rId106" Type="http://schemas.microsoft.com/office/2007/relationships/slicerCache" Target="slicerCaches/slicerCache10.xml"/><Relationship Id="rId127" Type="http://schemas.microsoft.com/office/2007/relationships/slicerCache" Target="slicerCaches/slicerCache31.xml"/><Relationship Id="rId10" Type="http://schemas.openxmlformats.org/officeDocument/2006/relationships/worksheet" Target="worksheets/sheet10.xml"/><Relationship Id="rId31" Type="http://schemas.openxmlformats.org/officeDocument/2006/relationships/pivotCacheDefinition" Target="pivotCache/pivotCacheDefinition5.xml"/><Relationship Id="rId52" Type="http://schemas.openxmlformats.org/officeDocument/2006/relationships/pivotCacheDefinition" Target="pivotCache/pivotCacheDefinition26.xml"/><Relationship Id="rId73" Type="http://schemas.openxmlformats.org/officeDocument/2006/relationships/pivotCacheDefinition" Target="pivotCache/pivotCacheDefinition47.xml"/><Relationship Id="rId78" Type="http://schemas.openxmlformats.org/officeDocument/2006/relationships/pivotCacheDefinition" Target="pivotCache/pivotCacheDefinition52.xml"/><Relationship Id="rId94" Type="http://schemas.openxmlformats.org/officeDocument/2006/relationships/pivotCacheDefinition" Target="pivotCache/pivotCacheDefinition68.xml"/><Relationship Id="rId99" Type="http://schemas.microsoft.com/office/2007/relationships/slicerCache" Target="slicerCaches/slicerCache3.xml"/><Relationship Id="rId101" Type="http://schemas.microsoft.com/office/2007/relationships/slicerCache" Target="slicerCaches/slicerCache5.xml"/><Relationship Id="rId122" Type="http://schemas.microsoft.com/office/2007/relationships/slicerCache" Target="slicerCaches/slicerCache26.xml"/><Relationship Id="rId143" Type="http://schemas.openxmlformats.org/officeDocument/2006/relationships/customXml" Target="../customXml/item6.xml"/><Relationship Id="rId148" Type="http://schemas.openxmlformats.org/officeDocument/2006/relationships/customXml" Target="../customXml/item11.xml"/><Relationship Id="rId164" Type="http://schemas.openxmlformats.org/officeDocument/2006/relationships/customXml" Target="../customXml/item27.xml"/><Relationship Id="rId169" Type="http://schemas.openxmlformats.org/officeDocument/2006/relationships/customXml" Target="../customXml/item32.xml"/><Relationship Id="rId185" Type="http://schemas.openxmlformats.org/officeDocument/2006/relationships/customXml" Target="../customXml/item48.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customXml" Target="../customXml/item43.xml"/><Relationship Id="rId26" Type="http://schemas.openxmlformats.org/officeDocument/2006/relationships/worksheet" Target="worksheets/sheet26.xml"/><Relationship Id="rId47" Type="http://schemas.openxmlformats.org/officeDocument/2006/relationships/pivotCacheDefinition" Target="pivotCache/pivotCacheDefinition21.xml"/><Relationship Id="rId68" Type="http://schemas.openxmlformats.org/officeDocument/2006/relationships/pivotCacheDefinition" Target="pivotCache/pivotCacheDefinition42.xml"/><Relationship Id="rId89" Type="http://schemas.openxmlformats.org/officeDocument/2006/relationships/pivotCacheDefinition" Target="pivotCache/pivotCacheDefinition63.xml"/><Relationship Id="rId112" Type="http://schemas.microsoft.com/office/2007/relationships/slicerCache" Target="slicerCaches/slicerCache16.xml"/><Relationship Id="rId133" Type="http://schemas.openxmlformats.org/officeDocument/2006/relationships/styles" Target="styles.xml"/><Relationship Id="rId154" Type="http://schemas.openxmlformats.org/officeDocument/2006/relationships/customXml" Target="../customXml/item17.xml"/><Relationship Id="rId175" Type="http://schemas.openxmlformats.org/officeDocument/2006/relationships/customXml" Target="../customXml/item38.xml"/><Relationship Id="rId196" Type="http://schemas.openxmlformats.org/officeDocument/2006/relationships/customXml" Target="../customXml/item59.xml"/><Relationship Id="rId200" Type="http://schemas.openxmlformats.org/officeDocument/2006/relationships/customXml" Target="../customXml/item63.xml"/><Relationship Id="rId16" Type="http://schemas.openxmlformats.org/officeDocument/2006/relationships/worksheet" Target="worksheets/sheet16.xml"/><Relationship Id="rId37" Type="http://schemas.openxmlformats.org/officeDocument/2006/relationships/pivotCacheDefinition" Target="pivotCache/pivotCacheDefinition11.xml"/><Relationship Id="rId58" Type="http://schemas.openxmlformats.org/officeDocument/2006/relationships/pivotCacheDefinition" Target="pivotCache/pivotCacheDefinition32.xml"/><Relationship Id="rId79" Type="http://schemas.openxmlformats.org/officeDocument/2006/relationships/pivotCacheDefinition" Target="pivotCache/pivotCacheDefinition53.xml"/><Relationship Id="rId102" Type="http://schemas.microsoft.com/office/2007/relationships/slicerCache" Target="slicerCaches/slicerCache6.xml"/><Relationship Id="rId123" Type="http://schemas.microsoft.com/office/2007/relationships/slicerCache" Target="slicerCaches/slicerCache27.xml"/><Relationship Id="rId144" Type="http://schemas.openxmlformats.org/officeDocument/2006/relationships/customXml" Target="../customXml/item7.xml"/><Relationship Id="rId90" Type="http://schemas.openxmlformats.org/officeDocument/2006/relationships/pivotCacheDefinition" Target="pivotCache/pivotCacheDefinition64.xml"/><Relationship Id="rId165" Type="http://schemas.openxmlformats.org/officeDocument/2006/relationships/customXml" Target="../customXml/item28.xml"/><Relationship Id="rId186" Type="http://schemas.openxmlformats.org/officeDocument/2006/relationships/customXml" Target="../customXml/item49.xml"/><Relationship Id="rId27" Type="http://schemas.openxmlformats.org/officeDocument/2006/relationships/pivotCacheDefinition" Target="pivotCache/pivotCacheDefinition1.xml"/><Relationship Id="rId48" Type="http://schemas.openxmlformats.org/officeDocument/2006/relationships/pivotCacheDefinition" Target="pivotCache/pivotCacheDefinition22.xml"/><Relationship Id="rId69" Type="http://schemas.openxmlformats.org/officeDocument/2006/relationships/pivotCacheDefinition" Target="pivotCache/pivotCacheDefinition43.xml"/><Relationship Id="rId113" Type="http://schemas.microsoft.com/office/2007/relationships/slicerCache" Target="slicerCaches/slicerCache17.xml"/><Relationship Id="rId134" Type="http://schemas.openxmlformats.org/officeDocument/2006/relationships/sharedStrings" Target="sharedStrings.xml"/><Relationship Id="rId80" Type="http://schemas.openxmlformats.org/officeDocument/2006/relationships/pivotCacheDefinition" Target="pivotCache/pivotCacheDefinition54.xml"/><Relationship Id="rId155" Type="http://schemas.openxmlformats.org/officeDocument/2006/relationships/customXml" Target="../customXml/item18.xml"/><Relationship Id="rId176" Type="http://schemas.openxmlformats.org/officeDocument/2006/relationships/customXml" Target="../customXml/item39.xml"/><Relationship Id="rId197" Type="http://schemas.openxmlformats.org/officeDocument/2006/relationships/customXml" Target="../customXml/item60.xml"/><Relationship Id="rId201" Type="http://schemas.openxmlformats.org/officeDocument/2006/relationships/customXml" Target="../customXml/item64.xml"/><Relationship Id="rId17" Type="http://schemas.openxmlformats.org/officeDocument/2006/relationships/worksheet" Target="worksheets/sheet17.xml"/><Relationship Id="rId38" Type="http://schemas.openxmlformats.org/officeDocument/2006/relationships/pivotCacheDefinition" Target="pivotCache/pivotCacheDefinition12.xml"/><Relationship Id="rId59" Type="http://schemas.openxmlformats.org/officeDocument/2006/relationships/pivotCacheDefinition" Target="pivotCache/pivotCacheDefinition33.xml"/><Relationship Id="rId103" Type="http://schemas.microsoft.com/office/2007/relationships/slicerCache" Target="slicerCaches/slicerCache7.xml"/><Relationship Id="rId124" Type="http://schemas.microsoft.com/office/2007/relationships/slicerCache" Target="slicerCaches/slicerCache28.xml"/><Relationship Id="rId70" Type="http://schemas.openxmlformats.org/officeDocument/2006/relationships/pivotCacheDefinition" Target="pivotCache/pivotCacheDefinition44.xml"/><Relationship Id="rId91" Type="http://schemas.openxmlformats.org/officeDocument/2006/relationships/pivotCacheDefinition" Target="pivotCache/pivotCacheDefinition65.xml"/><Relationship Id="rId145" Type="http://schemas.openxmlformats.org/officeDocument/2006/relationships/customXml" Target="../customXml/item8.xml"/><Relationship Id="rId166" Type="http://schemas.openxmlformats.org/officeDocument/2006/relationships/customXml" Target="../customXml/item29.xml"/><Relationship Id="rId187" Type="http://schemas.openxmlformats.org/officeDocument/2006/relationships/customXml" Target="../customXml/item50.xml"/><Relationship Id="rId1" Type="http://schemas.openxmlformats.org/officeDocument/2006/relationships/worksheet" Target="worksheets/sheet1.xml"/><Relationship Id="rId28" Type="http://schemas.openxmlformats.org/officeDocument/2006/relationships/pivotCacheDefinition" Target="pivotCache/pivotCacheDefinition2.xml"/><Relationship Id="rId49" Type="http://schemas.openxmlformats.org/officeDocument/2006/relationships/pivotCacheDefinition" Target="pivotCache/pivotCacheDefinition23.xml"/><Relationship Id="rId114" Type="http://schemas.microsoft.com/office/2007/relationships/slicerCache" Target="slicerCaches/slicerCache18.xml"/><Relationship Id="rId60" Type="http://schemas.openxmlformats.org/officeDocument/2006/relationships/pivotCacheDefinition" Target="pivotCache/pivotCacheDefinition34.xml"/><Relationship Id="rId81" Type="http://schemas.openxmlformats.org/officeDocument/2006/relationships/pivotCacheDefinition" Target="pivotCache/pivotCacheDefinition55.xml"/><Relationship Id="rId135" Type="http://schemas.openxmlformats.org/officeDocument/2006/relationships/sheetMetadata" Target="metadata.xml"/><Relationship Id="rId156" Type="http://schemas.openxmlformats.org/officeDocument/2006/relationships/customXml" Target="../customXml/item19.xml"/><Relationship Id="rId177" Type="http://schemas.openxmlformats.org/officeDocument/2006/relationships/customXml" Target="../customXml/item40.xml"/><Relationship Id="rId198" Type="http://schemas.openxmlformats.org/officeDocument/2006/relationships/customXml" Target="../customXml/item61.xml"/><Relationship Id="rId202" Type="http://schemas.openxmlformats.org/officeDocument/2006/relationships/customXml" Target="../customXml/item65.xml"/><Relationship Id="rId18" Type="http://schemas.openxmlformats.org/officeDocument/2006/relationships/worksheet" Target="worksheets/sheet18.xml"/><Relationship Id="rId39" Type="http://schemas.openxmlformats.org/officeDocument/2006/relationships/pivotCacheDefinition" Target="pivotCache/pivotCacheDefinition13.xml"/><Relationship Id="rId50" Type="http://schemas.openxmlformats.org/officeDocument/2006/relationships/pivotCacheDefinition" Target="pivotCache/pivotCacheDefinition24.xml"/><Relationship Id="rId104" Type="http://schemas.microsoft.com/office/2007/relationships/slicerCache" Target="slicerCaches/slicerCache8.xml"/><Relationship Id="rId125" Type="http://schemas.microsoft.com/office/2007/relationships/slicerCache" Target="slicerCaches/slicerCache29.xml"/><Relationship Id="rId146" Type="http://schemas.openxmlformats.org/officeDocument/2006/relationships/customXml" Target="../customXml/item9.xml"/><Relationship Id="rId167" Type="http://schemas.openxmlformats.org/officeDocument/2006/relationships/customXml" Target="../customXml/item30.xml"/><Relationship Id="rId188" Type="http://schemas.openxmlformats.org/officeDocument/2006/relationships/customXml" Target="../customXml/item51.xml"/><Relationship Id="rId71" Type="http://schemas.openxmlformats.org/officeDocument/2006/relationships/pivotCacheDefinition" Target="pivotCache/pivotCacheDefinition45.xml"/><Relationship Id="rId92" Type="http://schemas.openxmlformats.org/officeDocument/2006/relationships/pivotCacheDefinition" Target="pivotCache/pivotCacheDefinition66.xml"/><Relationship Id="rId2" Type="http://schemas.openxmlformats.org/officeDocument/2006/relationships/worksheet" Target="worksheets/sheet2.xml"/><Relationship Id="rId29"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[Slakteleveranser_2015_2024.xlsx]P-fylke 1 + 2!Pivottabell6</c:name>
    <c:fmtId val="5"/>
  </c:pivotSource>
  <c:chart>
    <c:title>
      <c:tx>
        <c:strRef>
          <c:f>'P-fylke 1 + 2'!$W$13</c:f>
          <c:strCache>
            <c:ptCount val="1"/>
            <c:pt idx="0">
              <c:v>Fylkesvise slakteleveranser av alle dyreslag perioden i 2024 i tonn</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rgbClr val="F0AC2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2062357830271215"/>
          <c:y val="9.33931240657698E-2"/>
          <c:w val="0.70005708661417321"/>
          <c:h val="0.85040703992718403"/>
        </c:manualLayout>
      </c:layout>
      <c:barChart>
        <c:barDir val="bar"/>
        <c:grouping val="stacked"/>
        <c:varyColors val="0"/>
        <c:ser>
          <c:idx val="0"/>
          <c:order val="0"/>
          <c:tx>
            <c:strRef>
              <c:f>'P-fylke 1 + 2'!$W$13</c:f>
              <c:strCache>
                <c:ptCount val="1"/>
                <c:pt idx="0">
                  <c:v>2024 - fjørfe</c:v>
                </c:pt>
              </c:strCache>
            </c:strRef>
          </c:tx>
          <c:spPr>
            <a:solidFill>
              <a:schemeClr val="accent1"/>
            </a:solidFill>
            <a:ln>
              <a:noFill/>
            </a:ln>
            <a:effectLst/>
          </c:spPr>
          <c:invertIfNegative val="0"/>
          <c:cat>
            <c:strRef>
              <c:f>'P-fylke 1 + 2'!$W$13</c:f>
              <c:strCache>
                <c:ptCount val="14"/>
                <c:pt idx="0">
                  <c:v>Finnmark</c:v>
                </c:pt>
                <c:pt idx="1">
                  <c:v>Troms</c:v>
                </c:pt>
                <c:pt idx="2">
                  <c:v>Telemark</c:v>
                </c:pt>
                <c:pt idx="3">
                  <c:v>Buskerud</c:v>
                </c:pt>
                <c:pt idx="4">
                  <c:v>Agder</c:v>
                </c:pt>
                <c:pt idx="5">
                  <c:v>Møre og Romsdal</c:v>
                </c:pt>
                <c:pt idx="6">
                  <c:v>Akershus</c:v>
                </c:pt>
                <c:pt idx="7">
                  <c:v>Nordland</c:v>
                </c:pt>
                <c:pt idx="8">
                  <c:v>Vestfold</c:v>
                </c:pt>
                <c:pt idx="9">
                  <c:v>Vestland</c:v>
                </c:pt>
                <c:pt idx="10">
                  <c:v>Østfold</c:v>
                </c:pt>
                <c:pt idx="11">
                  <c:v>Innlandet</c:v>
                </c:pt>
                <c:pt idx="12">
                  <c:v>Trøndelag</c:v>
                </c:pt>
                <c:pt idx="13">
                  <c:v>Rogaland</c:v>
                </c:pt>
              </c:strCache>
            </c:strRef>
          </c:cat>
          <c:val>
            <c:numRef>
              <c:f>'P-fylke 1 + 2'!$W$13</c:f>
              <c:numCache>
                <c:formatCode>#,##0</c:formatCode>
                <c:ptCount val="14"/>
                <c:pt idx="0">
                  <c:v>0</c:v>
                </c:pt>
                <c:pt idx="1">
                  <c:v>0</c:v>
                </c:pt>
                <c:pt idx="2">
                  <c:v>645839.9</c:v>
                </c:pt>
                <c:pt idx="3">
                  <c:v>1203416.8000000003</c:v>
                </c:pt>
                <c:pt idx="4">
                  <c:v>569361.30000000005</c:v>
                </c:pt>
                <c:pt idx="5">
                  <c:v>189109.41</c:v>
                </c:pt>
                <c:pt idx="6">
                  <c:v>2096808.5</c:v>
                </c:pt>
                <c:pt idx="7">
                  <c:v>0</c:v>
                </c:pt>
                <c:pt idx="8">
                  <c:v>4229678.8900000006</c:v>
                </c:pt>
                <c:pt idx="9">
                  <c:v>239689.2</c:v>
                </c:pt>
                <c:pt idx="10">
                  <c:v>21468593.600000001</c:v>
                </c:pt>
                <c:pt idx="11">
                  <c:v>16349966.719999997</c:v>
                </c:pt>
                <c:pt idx="12">
                  <c:v>35389688.320000008</c:v>
                </c:pt>
                <c:pt idx="13">
                  <c:v>38145613.899999976</c:v>
                </c:pt>
              </c:numCache>
            </c:numRef>
          </c:val>
          <c:extLst>
            <c:ext xmlns:c16="http://schemas.microsoft.com/office/drawing/2014/chart" uri="{C3380CC4-5D6E-409C-BE32-E72D297353CC}">
              <c16:uniqueId val="{00000000-5703-42F5-B6AA-F92CEED8E5E6}"/>
            </c:ext>
          </c:extLst>
        </c:ser>
        <c:ser>
          <c:idx val="1"/>
          <c:order val="1"/>
          <c:tx>
            <c:strRef>
              <c:f>'P-fylke 1 + 2'!$W$13</c:f>
              <c:strCache>
                <c:ptCount val="1"/>
                <c:pt idx="0">
                  <c:v>2024 - gris</c:v>
                </c:pt>
              </c:strCache>
            </c:strRef>
          </c:tx>
          <c:spPr>
            <a:solidFill>
              <a:schemeClr val="accent2"/>
            </a:solidFill>
            <a:ln>
              <a:noFill/>
            </a:ln>
            <a:effectLst/>
          </c:spPr>
          <c:invertIfNegative val="0"/>
          <c:cat>
            <c:strRef>
              <c:f>'P-fylke 1 + 2'!$W$13</c:f>
              <c:strCache>
                <c:ptCount val="14"/>
                <c:pt idx="0">
                  <c:v>Finnmark</c:v>
                </c:pt>
                <c:pt idx="1">
                  <c:v>Troms</c:v>
                </c:pt>
                <c:pt idx="2">
                  <c:v>Telemark</c:v>
                </c:pt>
                <c:pt idx="3">
                  <c:v>Buskerud</c:v>
                </c:pt>
                <c:pt idx="4">
                  <c:v>Agder</c:v>
                </c:pt>
                <c:pt idx="5">
                  <c:v>Møre og Romsdal</c:v>
                </c:pt>
                <c:pt idx="6">
                  <c:v>Akershus</c:v>
                </c:pt>
                <c:pt idx="7">
                  <c:v>Nordland</c:v>
                </c:pt>
                <c:pt idx="8">
                  <c:v>Vestfold</c:v>
                </c:pt>
                <c:pt idx="9">
                  <c:v>Vestland</c:v>
                </c:pt>
                <c:pt idx="10">
                  <c:v>Østfold</c:v>
                </c:pt>
                <c:pt idx="11">
                  <c:v>Innlandet</c:v>
                </c:pt>
                <c:pt idx="12">
                  <c:v>Trøndelag</c:v>
                </c:pt>
                <c:pt idx="13">
                  <c:v>Rogaland</c:v>
                </c:pt>
              </c:strCache>
            </c:strRef>
          </c:cat>
          <c:val>
            <c:numRef>
              <c:f>'P-fylke 1 + 2'!$W$13</c:f>
              <c:numCache>
                <c:formatCode>#,##0</c:formatCode>
                <c:ptCount val="14"/>
                <c:pt idx="0">
                  <c:v>2279.4</c:v>
                </c:pt>
                <c:pt idx="1">
                  <c:v>654703</c:v>
                </c:pt>
                <c:pt idx="2">
                  <c:v>1509267.7000000004</c:v>
                </c:pt>
                <c:pt idx="3">
                  <c:v>640943.99999999977</c:v>
                </c:pt>
                <c:pt idx="4">
                  <c:v>2781742.1999999988</c:v>
                </c:pt>
                <c:pt idx="5">
                  <c:v>1938453.2999999991</c:v>
                </c:pt>
                <c:pt idx="6">
                  <c:v>4676839.4000000004</c:v>
                </c:pt>
                <c:pt idx="7">
                  <c:v>6791261.8999999985</c:v>
                </c:pt>
                <c:pt idx="8">
                  <c:v>8114729.5999999987</c:v>
                </c:pt>
                <c:pt idx="9">
                  <c:v>4139129.6999999988</c:v>
                </c:pt>
                <c:pt idx="10">
                  <c:v>9104225.8000000026</c:v>
                </c:pt>
                <c:pt idx="11">
                  <c:v>29540229.600000009</c:v>
                </c:pt>
                <c:pt idx="12">
                  <c:v>22185019.500000007</c:v>
                </c:pt>
                <c:pt idx="13">
                  <c:v>36292500.699999988</c:v>
                </c:pt>
              </c:numCache>
            </c:numRef>
          </c:val>
          <c:extLst>
            <c:ext xmlns:c16="http://schemas.microsoft.com/office/drawing/2014/chart" uri="{C3380CC4-5D6E-409C-BE32-E72D297353CC}">
              <c16:uniqueId val="{00000008-BB2C-46B3-8876-37590AE3EEAC}"/>
            </c:ext>
          </c:extLst>
        </c:ser>
        <c:ser>
          <c:idx val="2"/>
          <c:order val="2"/>
          <c:tx>
            <c:strRef>
              <c:f>'P-fylke 1 + 2'!$W$13</c:f>
              <c:strCache>
                <c:ptCount val="1"/>
                <c:pt idx="0">
                  <c:v>2024 - småfe</c:v>
                </c:pt>
              </c:strCache>
            </c:strRef>
          </c:tx>
          <c:spPr>
            <a:solidFill>
              <a:schemeClr val="accent3"/>
            </a:solidFill>
            <a:ln>
              <a:noFill/>
            </a:ln>
            <a:effectLst/>
          </c:spPr>
          <c:invertIfNegative val="0"/>
          <c:cat>
            <c:strRef>
              <c:f>'P-fylke 1 + 2'!$W$13</c:f>
              <c:strCache>
                <c:ptCount val="14"/>
                <c:pt idx="0">
                  <c:v>Finnmark</c:v>
                </c:pt>
                <c:pt idx="1">
                  <c:v>Troms</c:v>
                </c:pt>
                <c:pt idx="2">
                  <c:v>Telemark</c:v>
                </c:pt>
                <c:pt idx="3">
                  <c:v>Buskerud</c:v>
                </c:pt>
                <c:pt idx="4">
                  <c:v>Agder</c:v>
                </c:pt>
                <c:pt idx="5">
                  <c:v>Møre og Romsdal</c:v>
                </c:pt>
                <c:pt idx="6">
                  <c:v>Akershus</c:v>
                </c:pt>
                <c:pt idx="7">
                  <c:v>Nordland</c:v>
                </c:pt>
                <c:pt idx="8">
                  <c:v>Vestfold</c:v>
                </c:pt>
                <c:pt idx="9">
                  <c:v>Vestland</c:v>
                </c:pt>
                <c:pt idx="10">
                  <c:v>Østfold</c:v>
                </c:pt>
                <c:pt idx="11">
                  <c:v>Innlandet</c:v>
                </c:pt>
                <c:pt idx="12">
                  <c:v>Trøndelag</c:v>
                </c:pt>
                <c:pt idx="13">
                  <c:v>Rogaland</c:v>
                </c:pt>
              </c:strCache>
            </c:strRef>
          </c:cat>
          <c:val>
            <c:numRef>
              <c:f>'P-fylke 1 + 2'!$W$13</c:f>
              <c:numCache>
                <c:formatCode>#,##0</c:formatCode>
                <c:ptCount val="14"/>
                <c:pt idx="0">
                  <c:v>235385.00000000003</c:v>
                </c:pt>
                <c:pt idx="1">
                  <c:v>1077179.8000000003</c:v>
                </c:pt>
                <c:pt idx="2">
                  <c:v>482304.40000000049</c:v>
                </c:pt>
                <c:pt idx="3">
                  <c:v>1010259.9000000005</c:v>
                </c:pt>
                <c:pt idx="4">
                  <c:v>853007.20000000042</c:v>
                </c:pt>
                <c:pt idx="5">
                  <c:v>1013242.3999999972</c:v>
                </c:pt>
                <c:pt idx="6">
                  <c:v>280564.40000000014</c:v>
                </c:pt>
                <c:pt idx="7">
                  <c:v>1683184.9999999988</c:v>
                </c:pt>
                <c:pt idx="8">
                  <c:v>112272.00000000003</c:v>
                </c:pt>
                <c:pt idx="9">
                  <c:v>3840225.1999999969</c:v>
                </c:pt>
                <c:pt idx="10">
                  <c:v>98625.999999999985</c:v>
                </c:pt>
                <c:pt idx="11">
                  <c:v>3804552.1999999969</c:v>
                </c:pt>
                <c:pt idx="12">
                  <c:v>2119208.100000001</c:v>
                </c:pt>
                <c:pt idx="13">
                  <c:v>5004513.2000000011</c:v>
                </c:pt>
              </c:numCache>
            </c:numRef>
          </c:val>
          <c:extLst>
            <c:ext xmlns:c16="http://schemas.microsoft.com/office/drawing/2014/chart" uri="{C3380CC4-5D6E-409C-BE32-E72D297353CC}">
              <c16:uniqueId val="{00000009-BB2C-46B3-8876-37590AE3EEAC}"/>
            </c:ext>
          </c:extLst>
        </c:ser>
        <c:ser>
          <c:idx val="3"/>
          <c:order val="3"/>
          <c:tx>
            <c:strRef>
              <c:f>'P-fylke 1 + 2'!$W$13</c:f>
              <c:strCache>
                <c:ptCount val="1"/>
                <c:pt idx="0">
                  <c:v>2024 - storfe</c:v>
                </c:pt>
              </c:strCache>
            </c:strRef>
          </c:tx>
          <c:spPr>
            <a:solidFill>
              <a:schemeClr val="accent4"/>
            </a:solidFill>
            <a:ln>
              <a:noFill/>
            </a:ln>
            <a:effectLst/>
          </c:spPr>
          <c:invertIfNegative val="0"/>
          <c:cat>
            <c:strRef>
              <c:f>'P-fylke 1 + 2'!$W$13</c:f>
              <c:strCache>
                <c:ptCount val="14"/>
                <c:pt idx="0">
                  <c:v>Finnmark</c:v>
                </c:pt>
                <c:pt idx="1">
                  <c:v>Troms</c:v>
                </c:pt>
                <c:pt idx="2">
                  <c:v>Telemark</c:v>
                </c:pt>
                <c:pt idx="3">
                  <c:v>Buskerud</c:v>
                </c:pt>
                <c:pt idx="4">
                  <c:v>Agder</c:v>
                </c:pt>
                <c:pt idx="5">
                  <c:v>Møre og Romsdal</c:v>
                </c:pt>
                <c:pt idx="6">
                  <c:v>Akershus</c:v>
                </c:pt>
                <c:pt idx="7">
                  <c:v>Nordland</c:v>
                </c:pt>
                <c:pt idx="8">
                  <c:v>Vestfold</c:v>
                </c:pt>
                <c:pt idx="9">
                  <c:v>Vestland</c:v>
                </c:pt>
                <c:pt idx="10">
                  <c:v>Østfold</c:v>
                </c:pt>
                <c:pt idx="11">
                  <c:v>Innlandet</c:v>
                </c:pt>
                <c:pt idx="12">
                  <c:v>Trøndelag</c:v>
                </c:pt>
                <c:pt idx="13">
                  <c:v>Rogaland</c:v>
                </c:pt>
              </c:strCache>
            </c:strRef>
          </c:cat>
          <c:val>
            <c:numRef>
              <c:f>'P-fylke 1 + 2'!$W$13</c:f>
              <c:numCache>
                <c:formatCode>#,##0</c:formatCode>
                <c:ptCount val="14"/>
                <c:pt idx="0">
                  <c:v>626303.5</c:v>
                </c:pt>
                <c:pt idx="1">
                  <c:v>1240263.1000000017</c:v>
                </c:pt>
                <c:pt idx="2">
                  <c:v>1413921.2000000004</c:v>
                </c:pt>
                <c:pt idx="3">
                  <c:v>2299522.399999999</c:v>
                </c:pt>
                <c:pt idx="4">
                  <c:v>3719111.1000000047</c:v>
                </c:pt>
                <c:pt idx="5">
                  <c:v>6098466.1999999871</c:v>
                </c:pt>
                <c:pt idx="6">
                  <c:v>2554866.3999999939</c:v>
                </c:pt>
                <c:pt idx="7">
                  <c:v>5700096.8999999957</c:v>
                </c:pt>
                <c:pt idx="8">
                  <c:v>1762932.8000000005</c:v>
                </c:pt>
                <c:pt idx="9">
                  <c:v>7329710.8000000045</c:v>
                </c:pt>
                <c:pt idx="10">
                  <c:v>1832910.4000000004</c:v>
                </c:pt>
                <c:pt idx="11">
                  <c:v>18385774.499999899</c:v>
                </c:pt>
                <c:pt idx="12">
                  <c:v>17078738.100000016</c:v>
                </c:pt>
                <c:pt idx="13">
                  <c:v>15588455.70000002</c:v>
                </c:pt>
              </c:numCache>
            </c:numRef>
          </c:val>
          <c:extLst>
            <c:ext xmlns:c16="http://schemas.microsoft.com/office/drawing/2014/chart" uri="{C3380CC4-5D6E-409C-BE32-E72D297353CC}">
              <c16:uniqueId val="{0000000A-BB2C-46B3-8876-37590AE3EEAC}"/>
            </c:ext>
          </c:extLst>
        </c:ser>
        <c:dLbls>
          <c:showLegendKey val="0"/>
          <c:showVal val="0"/>
          <c:showCatName val="0"/>
          <c:showSerName val="0"/>
          <c:showPercent val="0"/>
          <c:showBubbleSize val="0"/>
        </c:dLbls>
        <c:gapWidth val="55"/>
        <c:overlap val="100"/>
        <c:axId val="406262847"/>
        <c:axId val="406279647"/>
      </c:barChart>
      <c:catAx>
        <c:axId val="40626284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06279647"/>
        <c:crosses val="autoZero"/>
        <c:auto val="1"/>
        <c:lblAlgn val="ctr"/>
        <c:lblOffset val="100"/>
        <c:noMultiLvlLbl val="0"/>
      </c:catAx>
      <c:valAx>
        <c:axId val="40627964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06262847"/>
        <c:crosses val="autoZero"/>
        <c:crossBetween val="between"/>
      </c:valAx>
      <c:spPr>
        <a:noFill/>
        <a:ln>
          <a:noFill/>
        </a:ln>
        <a:effectLst/>
      </c:spPr>
    </c:plotArea>
    <c:legend>
      <c:legendPos val="r"/>
      <c:layout>
        <c:manualLayout>
          <c:xMode val="edge"/>
          <c:yMode val="edge"/>
          <c:x val="0.72723140857392821"/>
          <c:y val="0.76290181216137221"/>
          <c:w val="0.15791294838145231"/>
          <c:h val="0.12306193684552318"/>
        </c:manualLayout>
      </c:layout>
      <c:overlay val="0"/>
      <c:spPr>
        <a:solidFill>
          <a:schemeClr val="bg1"/>
        </a:solid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 alle år!Pivottabell19</c:name>
    <c:fmtId val="16"/>
  </c:pivotSource>
  <c:chart>
    <c:title>
      <c:tx>
        <c:strRef>
          <c:f>'P alle år'!$M$12</c:f>
          <c:strCache>
            <c:ptCount val="1"/>
            <c:pt idx="0">
              <c:v>Slakteleveranser av alle dyreslag i Trøndelag perioden 2015 - 2024 i kg</c:v>
            </c:pt>
          </c:strCache>
        </c:strRef>
      </c:tx>
      <c:layout>
        <c:manualLayout>
          <c:xMode val="edge"/>
          <c:yMode val="edge"/>
          <c:x val="0.21012229571004737"/>
          <c:y val="1.058333333333333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3"/>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2"/>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3"/>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2"/>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3"/>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251160793223061"/>
          <c:y val="0.10106820072128272"/>
          <c:w val="0.83234839060247168"/>
          <c:h val="0.76366600753729896"/>
        </c:manualLayout>
      </c:layout>
      <c:lineChart>
        <c:grouping val="standard"/>
        <c:varyColors val="0"/>
        <c:ser>
          <c:idx val="0"/>
          <c:order val="0"/>
          <c:tx>
            <c:strRef>
              <c:f>'P alle år'!$M$12</c:f>
              <c:strCache>
                <c:ptCount val="1"/>
                <c:pt idx="0">
                  <c:v>fjørfe</c:v>
                </c:pt>
              </c:strCache>
            </c:strRef>
          </c:tx>
          <c:spPr>
            <a:ln w="38100" cap="rnd">
              <a:solidFill>
                <a:schemeClr val="accent1"/>
              </a:solidFill>
              <a:round/>
            </a:ln>
            <a:effectLst/>
          </c:spPr>
          <c:marker>
            <c:symbol val="none"/>
          </c:marker>
          <c:cat>
            <c:strRef>
              <c:f>'P alle år'!$M$12</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år'!$M$12</c:f>
              <c:numCache>
                <c:formatCode>#,##0</c:formatCode>
                <c:ptCount val="10"/>
                <c:pt idx="0">
                  <c:v>27012769.500000004</c:v>
                </c:pt>
                <c:pt idx="1">
                  <c:v>28396134.800000001</c:v>
                </c:pt>
                <c:pt idx="2">
                  <c:v>27858589.699999999</c:v>
                </c:pt>
                <c:pt idx="3">
                  <c:v>28192512.500000004</c:v>
                </c:pt>
                <c:pt idx="4">
                  <c:v>29010976.599999998</c:v>
                </c:pt>
                <c:pt idx="5">
                  <c:v>29260327.699999996</c:v>
                </c:pt>
                <c:pt idx="6">
                  <c:v>31816564.5</c:v>
                </c:pt>
                <c:pt idx="7">
                  <c:v>32052496.829999994</c:v>
                </c:pt>
                <c:pt idx="8">
                  <c:v>34825144.409999996</c:v>
                </c:pt>
                <c:pt idx="9">
                  <c:v>35389688.320000008</c:v>
                </c:pt>
              </c:numCache>
            </c:numRef>
          </c:val>
          <c:smooth val="1"/>
          <c:extLst>
            <c:ext xmlns:c16="http://schemas.microsoft.com/office/drawing/2014/chart" uri="{C3380CC4-5D6E-409C-BE32-E72D297353CC}">
              <c16:uniqueId val="{00000004-6806-43A5-BB20-C7EC0C09B269}"/>
            </c:ext>
          </c:extLst>
        </c:ser>
        <c:ser>
          <c:idx val="1"/>
          <c:order val="1"/>
          <c:tx>
            <c:strRef>
              <c:f>'P alle år'!$M$12</c:f>
              <c:strCache>
                <c:ptCount val="1"/>
                <c:pt idx="0">
                  <c:v>gris</c:v>
                </c:pt>
              </c:strCache>
            </c:strRef>
          </c:tx>
          <c:spPr>
            <a:ln w="44450" cap="rnd">
              <a:solidFill>
                <a:schemeClr val="accent2"/>
              </a:solidFill>
              <a:round/>
            </a:ln>
            <a:effectLst/>
          </c:spPr>
          <c:marker>
            <c:symbol val="none"/>
          </c:marker>
          <c:cat>
            <c:strRef>
              <c:f>'P alle år'!$M$12</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år'!$M$12</c:f>
              <c:numCache>
                <c:formatCode>#,##0</c:formatCode>
                <c:ptCount val="10"/>
                <c:pt idx="0">
                  <c:v>20744697.699999996</c:v>
                </c:pt>
                <c:pt idx="1">
                  <c:v>21952425.799999997</c:v>
                </c:pt>
                <c:pt idx="2">
                  <c:v>22350171.899999995</c:v>
                </c:pt>
                <c:pt idx="3">
                  <c:v>23106386.900000006</c:v>
                </c:pt>
                <c:pt idx="4">
                  <c:v>22282452.099999998</c:v>
                </c:pt>
                <c:pt idx="5">
                  <c:v>22742687.299999997</c:v>
                </c:pt>
                <c:pt idx="6">
                  <c:v>23427142.099999998</c:v>
                </c:pt>
                <c:pt idx="7">
                  <c:v>22804863.699999999</c:v>
                </c:pt>
                <c:pt idx="8">
                  <c:v>22824686.200000007</c:v>
                </c:pt>
                <c:pt idx="9">
                  <c:v>22185019.500000004</c:v>
                </c:pt>
              </c:numCache>
            </c:numRef>
          </c:val>
          <c:smooth val="0"/>
          <c:extLst>
            <c:ext xmlns:c16="http://schemas.microsoft.com/office/drawing/2014/chart" uri="{C3380CC4-5D6E-409C-BE32-E72D297353CC}">
              <c16:uniqueId val="{00000001-EDB2-4E3C-84BB-763F115C0AA4}"/>
            </c:ext>
          </c:extLst>
        </c:ser>
        <c:ser>
          <c:idx val="2"/>
          <c:order val="2"/>
          <c:tx>
            <c:strRef>
              <c:f>'P alle år'!$M$12</c:f>
              <c:strCache>
                <c:ptCount val="1"/>
                <c:pt idx="0">
                  <c:v>småfe</c:v>
                </c:pt>
              </c:strCache>
            </c:strRef>
          </c:tx>
          <c:spPr>
            <a:ln w="44450" cap="rnd">
              <a:solidFill>
                <a:schemeClr val="accent3"/>
              </a:solidFill>
              <a:round/>
            </a:ln>
            <a:effectLst/>
          </c:spPr>
          <c:marker>
            <c:symbol val="none"/>
          </c:marker>
          <c:cat>
            <c:strRef>
              <c:f>'P alle år'!$M$12</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år'!$M$12</c:f>
              <c:numCache>
                <c:formatCode>#,##0</c:formatCode>
                <c:ptCount val="10"/>
                <c:pt idx="0">
                  <c:v>2556436.6</c:v>
                </c:pt>
                <c:pt idx="1">
                  <c:v>2684770.4000000004</c:v>
                </c:pt>
                <c:pt idx="2">
                  <c:v>2883307</c:v>
                </c:pt>
                <c:pt idx="3">
                  <c:v>2853476.4000000013</c:v>
                </c:pt>
                <c:pt idx="4">
                  <c:v>2660691.2000000007</c:v>
                </c:pt>
                <c:pt idx="5">
                  <c:v>2659764.9</c:v>
                </c:pt>
                <c:pt idx="6">
                  <c:v>2526772.8000000003</c:v>
                </c:pt>
                <c:pt idx="7">
                  <c:v>2391732.7999999989</c:v>
                </c:pt>
                <c:pt idx="8">
                  <c:v>2176595.399999999</c:v>
                </c:pt>
                <c:pt idx="9">
                  <c:v>2119208.1</c:v>
                </c:pt>
              </c:numCache>
            </c:numRef>
          </c:val>
          <c:smooth val="0"/>
          <c:extLst>
            <c:ext xmlns:c16="http://schemas.microsoft.com/office/drawing/2014/chart" uri="{C3380CC4-5D6E-409C-BE32-E72D297353CC}">
              <c16:uniqueId val="{00000002-EDB2-4E3C-84BB-763F115C0AA4}"/>
            </c:ext>
          </c:extLst>
        </c:ser>
        <c:ser>
          <c:idx val="3"/>
          <c:order val="3"/>
          <c:tx>
            <c:strRef>
              <c:f>'P alle år'!$M$12</c:f>
              <c:strCache>
                <c:ptCount val="1"/>
                <c:pt idx="0">
                  <c:v>storfe</c:v>
                </c:pt>
              </c:strCache>
            </c:strRef>
          </c:tx>
          <c:spPr>
            <a:ln w="44450" cap="rnd">
              <a:solidFill>
                <a:schemeClr val="accent4"/>
              </a:solidFill>
              <a:round/>
            </a:ln>
            <a:effectLst/>
          </c:spPr>
          <c:marker>
            <c:symbol val="none"/>
          </c:marker>
          <c:cat>
            <c:strRef>
              <c:f>'P alle år'!$M$12</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år'!$M$12</c:f>
              <c:numCache>
                <c:formatCode>#,##0</c:formatCode>
                <c:ptCount val="10"/>
                <c:pt idx="0">
                  <c:v>16374593.099999998</c:v>
                </c:pt>
                <c:pt idx="1">
                  <c:v>16961552.399999999</c:v>
                </c:pt>
                <c:pt idx="2">
                  <c:v>17510315.200000003</c:v>
                </c:pt>
                <c:pt idx="3">
                  <c:v>17376318.600000001</c:v>
                </c:pt>
                <c:pt idx="4">
                  <c:v>18358402.199999999</c:v>
                </c:pt>
                <c:pt idx="5">
                  <c:v>17653761.899999999</c:v>
                </c:pt>
                <c:pt idx="6">
                  <c:v>17162745.800000001</c:v>
                </c:pt>
                <c:pt idx="7">
                  <c:v>18157146.699999996</c:v>
                </c:pt>
                <c:pt idx="8">
                  <c:v>17598971.300000004</c:v>
                </c:pt>
                <c:pt idx="9">
                  <c:v>17078738.100000001</c:v>
                </c:pt>
              </c:numCache>
            </c:numRef>
          </c:val>
          <c:smooth val="0"/>
          <c:extLst>
            <c:ext xmlns:c16="http://schemas.microsoft.com/office/drawing/2014/chart" uri="{C3380CC4-5D6E-409C-BE32-E72D297353CC}">
              <c16:uniqueId val="{00000003-EDB2-4E3C-84BB-763F115C0AA4}"/>
            </c:ext>
          </c:extLst>
        </c:ser>
        <c:dLbls>
          <c:showLegendKey val="0"/>
          <c:showVal val="0"/>
          <c:showCatName val="0"/>
          <c:showSerName val="0"/>
          <c:showPercent val="0"/>
          <c:showBubbleSize val="0"/>
        </c:dLbls>
        <c:smooth val="0"/>
        <c:axId val="2107434352"/>
        <c:axId val="2107433520"/>
      </c:lineChart>
      <c:catAx>
        <c:axId val="21074343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2107433520"/>
        <c:crosses val="autoZero"/>
        <c:auto val="1"/>
        <c:lblAlgn val="ctr"/>
        <c:lblOffset val="100"/>
        <c:noMultiLvlLbl val="0"/>
      </c:catAx>
      <c:valAx>
        <c:axId val="2107433520"/>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1.2653499416146411E-3"/>
              <c:y val="0.503630555555555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107434352"/>
        <c:crosses val="autoZero"/>
        <c:crossBetween val="between"/>
      </c:valAx>
      <c:spPr>
        <a:noFill/>
        <a:ln>
          <a:noFill/>
        </a:ln>
        <a:effectLst/>
      </c:spPr>
    </c:plotArea>
    <c:legend>
      <c:legendPos val="t"/>
      <c:layout>
        <c:manualLayout>
          <c:xMode val="edge"/>
          <c:yMode val="edge"/>
          <c:x val="0.51554803317058751"/>
          <c:y val="0.92664134602402759"/>
          <c:w val="0.36668107509034664"/>
          <c:h val="6.379785193091197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 alle år!Pivottabell18</c:name>
    <c:fmtId val="24"/>
  </c:pivotSource>
  <c:chart>
    <c:title>
      <c:tx>
        <c:strRef>
          <c:f>'P alle år'!$M$17</c:f>
          <c:strCache>
            <c:ptCount val="1"/>
            <c:pt idx="0">
              <c:v>Fordeling slakteleveranser av alle dyreslag i Trøndelag perioden 2015 - 2024 i %</c:v>
            </c:pt>
          </c:strCache>
        </c:strRef>
      </c:tx>
      <c:layout>
        <c:manualLayout>
          <c:xMode val="edge"/>
          <c:yMode val="edge"/>
          <c:x val="0.14069323613029383"/>
          <c:y val="6.472491909385113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6"/>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7"/>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8"/>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ln w="444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626565666633443"/>
          <c:y val="8.1204159824849478E-2"/>
          <c:w val="0.82533561732571348"/>
          <c:h val="0.83297587801524808"/>
        </c:manualLayout>
      </c:layout>
      <c:lineChart>
        <c:grouping val="standard"/>
        <c:varyColors val="0"/>
        <c:ser>
          <c:idx val="0"/>
          <c:order val="0"/>
          <c:tx>
            <c:strRef>
              <c:f>'P alle år'!$M$17</c:f>
              <c:strCache>
                <c:ptCount val="1"/>
                <c:pt idx="0">
                  <c:v>fjørfe</c:v>
                </c:pt>
              </c:strCache>
            </c:strRef>
          </c:tx>
          <c:spPr>
            <a:ln w="44450" cap="rnd">
              <a:solidFill>
                <a:schemeClr val="accent1"/>
              </a:solidFill>
              <a:round/>
            </a:ln>
            <a:effectLst/>
          </c:spPr>
          <c:marker>
            <c:symbol val="none"/>
          </c:marker>
          <c:cat>
            <c:strRef>
              <c:f>'P alle år'!$M$17</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år'!$M$17</c:f>
              <c:numCache>
                <c:formatCode>0%</c:formatCode>
                <c:ptCount val="10"/>
                <c:pt idx="0">
                  <c:v>0.40505890454400129</c:v>
                </c:pt>
                <c:pt idx="1">
                  <c:v>0.4056887220987927</c:v>
                </c:pt>
                <c:pt idx="2">
                  <c:v>0.39458426473129926</c:v>
                </c:pt>
                <c:pt idx="3">
                  <c:v>0.39414269666859758</c:v>
                </c:pt>
                <c:pt idx="4">
                  <c:v>0.40118883642145831</c:v>
                </c:pt>
                <c:pt idx="5">
                  <c:v>0.4046145870874594</c:v>
                </c:pt>
                <c:pt idx="6">
                  <c:v>0.42459889341584034</c:v>
                </c:pt>
                <c:pt idx="7">
                  <c:v>0.42506424955345978</c:v>
                </c:pt>
                <c:pt idx="8">
                  <c:v>0.44978967651357582</c:v>
                </c:pt>
                <c:pt idx="9">
                  <c:v>0.46096736880791733</c:v>
                </c:pt>
              </c:numCache>
            </c:numRef>
          </c:val>
          <c:smooth val="0"/>
          <c:extLst>
            <c:ext xmlns:c16="http://schemas.microsoft.com/office/drawing/2014/chart" uri="{C3380CC4-5D6E-409C-BE32-E72D297353CC}">
              <c16:uniqueId val="{00000000-C1DB-46FB-8CF3-08B1546E15B1}"/>
            </c:ext>
          </c:extLst>
        </c:ser>
        <c:ser>
          <c:idx val="1"/>
          <c:order val="1"/>
          <c:tx>
            <c:strRef>
              <c:f>'P alle år'!$M$17</c:f>
              <c:strCache>
                <c:ptCount val="1"/>
                <c:pt idx="0">
                  <c:v>gris</c:v>
                </c:pt>
              </c:strCache>
            </c:strRef>
          </c:tx>
          <c:spPr>
            <a:ln w="44450" cap="rnd">
              <a:solidFill>
                <a:schemeClr val="accent2"/>
              </a:solidFill>
              <a:round/>
            </a:ln>
            <a:effectLst/>
          </c:spPr>
          <c:marker>
            <c:symbol val="none"/>
          </c:marker>
          <c:cat>
            <c:strRef>
              <c:f>'P alle år'!$M$17</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år'!$M$17</c:f>
              <c:numCache>
                <c:formatCode>0%</c:formatCode>
                <c:ptCount val="10"/>
                <c:pt idx="0">
                  <c:v>0.31106860499655392</c:v>
                </c:pt>
                <c:pt idx="1">
                  <c:v>0.31362900734541399</c:v>
                </c:pt>
                <c:pt idx="2">
                  <c:v>0.31656398406196579</c:v>
                </c:pt>
                <c:pt idx="3">
                  <c:v>0.32303660920728361</c:v>
                </c:pt>
                <c:pt idx="4">
                  <c:v>0.30814098931836303</c:v>
                </c:pt>
                <c:pt idx="5">
                  <c:v>0.31448803736906566</c:v>
                </c:pt>
                <c:pt idx="6">
                  <c:v>0.31264024786697647</c:v>
                </c:pt>
                <c:pt idx="7">
                  <c:v>0.30242674466897179</c:v>
                </c:pt>
                <c:pt idx="8">
                  <c:v>0.29479585501658173</c:v>
                </c:pt>
                <c:pt idx="9">
                  <c:v>0.28897033433572034</c:v>
                </c:pt>
              </c:numCache>
            </c:numRef>
          </c:val>
          <c:smooth val="0"/>
          <c:extLst>
            <c:ext xmlns:c16="http://schemas.microsoft.com/office/drawing/2014/chart" uri="{C3380CC4-5D6E-409C-BE32-E72D297353CC}">
              <c16:uniqueId val="{00000004-FEB7-4BE4-BE1F-7219DBEEC8D2}"/>
            </c:ext>
          </c:extLst>
        </c:ser>
        <c:ser>
          <c:idx val="2"/>
          <c:order val="2"/>
          <c:tx>
            <c:strRef>
              <c:f>'P alle år'!$M$17</c:f>
              <c:strCache>
                <c:ptCount val="1"/>
                <c:pt idx="0">
                  <c:v>småfe</c:v>
                </c:pt>
              </c:strCache>
            </c:strRef>
          </c:tx>
          <c:spPr>
            <a:ln w="44450" cap="rnd">
              <a:solidFill>
                <a:schemeClr val="accent3"/>
              </a:solidFill>
              <a:round/>
            </a:ln>
            <a:effectLst/>
          </c:spPr>
          <c:marker>
            <c:symbol val="none"/>
          </c:marker>
          <c:cat>
            <c:strRef>
              <c:f>'P alle år'!$M$17</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år'!$M$17</c:f>
              <c:numCache>
                <c:formatCode>0%</c:formatCode>
                <c:ptCount val="10"/>
                <c:pt idx="0">
                  <c:v>3.8333996398710289E-2</c:v>
                </c:pt>
                <c:pt idx="1">
                  <c:v>3.8356666510283813E-2</c:v>
                </c:pt>
                <c:pt idx="2">
                  <c:v>4.0838663580648103E-2</c:v>
                </c:pt>
                <c:pt idx="3">
                  <c:v>3.9892751069142994E-2</c:v>
                </c:pt>
                <c:pt idx="4">
                  <c:v>3.6794335513848711E-2</c:v>
                </c:pt>
                <c:pt idx="5">
                  <c:v>3.6779481344059513E-2</c:v>
                </c:pt>
                <c:pt idx="6">
                  <c:v>3.3720326240541922E-2</c:v>
                </c:pt>
                <c:pt idx="7">
                  <c:v>3.1717969216452917E-2</c:v>
                </c:pt>
                <c:pt idx="8">
                  <c:v>2.8112163135375689E-2</c:v>
                </c:pt>
                <c:pt idx="9">
                  <c:v>2.7603684242151177E-2</c:v>
                </c:pt>
              </c:numCache>
            </c:numRef>
          </c:val>
          <c:smooth val="0"/>
          <c:extLst>
            <c:ext xmlns:c16="http://schemas.microsoft.com/office/drawing/2014/chart" uri="{C3380CC4-5D6E-409C-BE32-E72D297353CC}">
              <c16:uniqueId val="{00000005-FEB7-4BE4-BE1F-7219DBEEC8D2}"/>
            </c:ext>
          </c:extLst>
        </c:ser>
        <c:ser>
          <c:idx val="3"/>
          <c:order val="3"/>
          <c:tx>
            <c:strRef>
              <c:f>'P alle år'!$M$17</c:f>
              <c:strCache>
                <c:ptCount val="1"/>
                <c:pt idx="0">
                  <c:v>storfe</c:v>
                </c:pt>
              </c:strCache>
            </c:strRef>
          </c:tx>
          <c:spPr>
            <a:ln w="44450" cap="rnd">
              <a:solidFill>
                <a:schemeClr val="accent4"/>
              </a:solidFill>
              <a:round/>
            </a:ln>
            <a:effectLst/>
          </c:spPr>
          <c:marker>
            <c:symbol val="none"/>
          </c:marker>
          <c:cat>
            <c:strRef>
              <c:f>'P alle år'!$M$17</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'P alle år'!$M$17</c:f>
              <c:numCache>
                <c:formatCode>0%</c:formatCode>
                <c:ptCount val="10"/>
                <c:pt idx="0">
                  <c:v>0.24553849406073525</c:v>
                </c:pt>
                <c:pt idx="1">
                  <c:v>0.24232560404550937</c:v>
                </c:pt>
                <c:pt idx="2">
                  <c:v>0.24801308762608665</c:v>
                </c:pt>
                <c:pt idx="3">
                  <c:v>0.24292794305497636</c:v>
                </c:pt>
                <c:pt idx="4">
                  <c:v>0.25387583874632957</c:v>
                </c:pt>
                <c:pt idx="5">
                  <c:v>0.24411789419941538</c:v>
                </c:pt>
                <c:pt idx="6">
                  <c:v>0.22904053247664</c:v>
                </c:pt>
                <c:pt idx="7">
                  <c:v>0.24079103656111578</c:v>
                </c:pt>
                <c:pt idx="8">
                  <c:v>0.22730230533446644</c:v>
                </c:pt>
                <c:pt idx="9">
                  <c:v>0.22245861261421043</c:v>
                </c:pt>
              </c:numCache>
            </c:numRef>
          </c:val>
          <c:smooth val="0"/>
          <c:extLst>
            <c:ext xmlns:c16="http://schemas.microsoft.com/office/drawing/2014/chart" uri="{C3380CC4-5D6E-409C-BE32-E72D297353CC}">
              <c16:uniqueId val="{00000006-FEB7-4BE4-BE1F-7219DBEEC8D2}"/>
            </c:ext>
          </c:extLst>
        </c:ser>
        <c:dLbls>
          <c:showLegendKey val="0"/>
          <c:showVal val="0"/>
          <c:showCatName val="0"/>
          <c:showSerName val="0"/>
          <c:showPercent val="0"/>
          <c:showBubbleSize val="0"/>
        </c:dLbls>
        <c:smooth val="0"/>
        <c:axId val="1353848192"/>
        <c:axId val="1353854912"/>
      </c:lineChart>
      <c:catAx>
        <c:axId val="135384819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53854912"/>
        <c:crosses val="autoZero"/>
        <c:auto val="1"/>
        <c:lblAlgn val="ctr"/>
        <c:lblOffset val="100"/>
        <c:noMultiLvlLbl val="0"/>
      </c:catAx>
      <c:valAx>
        <c:axId val="1353854912"/>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53848192"/>
        <c:crosses val="autoZero"/>
        <c:crossBetween val="between"/>
      </c:valAx>
      <c:spPr>
        <a:noFill/>
        <a:ln>
          <a:noFill/>
        </a:ln>
        <a:effectLst/>
      </c:spPr>
    </c:plotArea>
    <c:legend>
      <c:legendPos val="r"/>
      <c:layout>
        <c:manualLayout>
          <c:xMode val="edge"/>
          <c:yMode val="edge"/>
          <c:x val="0.42682673806542004"/>
          <c:y val="0.9507288385826772"/>
          <c:w val="0.51248029096911341"/>
          <c:h val="4.30211614173228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[Slakteleveranser_2015_2024.xlsx]PT_endr-kom!Pivottabell19</c:name>
    <c:fmtId val="4"/>
  </c:pivotSource>
  <c:chart>
    <c:title>
      <c:tx>
        <c:strRef>
          <c:f>'PT_endr-kom'!$AX$8</c:f>
          <c:strCache>
            <c:ptCount val="1"/>
            <c:pt idx="0">
              <c:v>Endring av slakteleveranser kommunevis alle kjøttslag i Østfold fra 2015 til 2024 i kg</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bg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bg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bg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89117530992193"/>
          <c:y val="8.1997729852440415E-2"/>
          <c:w val="0.80221971591559194"/>
          <c:h val="0.84191800586330212"/>
        </c:manualLayout>
      </c:layout>
      <c:barChart>
        <c:barDir val="bar"/>
        <c:grouping val="stacked"/>
        <c:varyColors val="0"/>
        <c:ser>
          <c:idx val="0"/>
          <c:order val="0"/>
          <c:tx>
            <c:strRef>
              <c:f>'PT_endr-kom'!$AX$8</c:f>
              <c:strCache>
                <c:ptCount val="1"/>
                <c:pt idx="0">
                  <c:v>fjørfe.</c:v>
                </c:pt>
              </c:strCache>
            </c:strRef>
          </c:tx>
          <c:spPr>
            <a:solidFill>
              <a:schemeClr val="accent1"/>
            </a:solidFill>
            <a:ln>
              <a:noFill/>
            </a:ln>
            <a:effectLst/>
          </c:spPr>
          <c:invertIfNegative val="0"/>
          <c:cat>
            <c:strRef>
              <c:f>'PT_endr-kom'!$AX$8</c:f>
              <c:strCache>
                <c:ptCount val="12"/>
                <c:pt idx="0">
                  <c:v>Skiptvet</c:v>
                </c:pt>
                <c:pt idx="1">
                  <c:v>Våler</c:v>
                </c:pt>
                <c:pt idx="2">
                  <c:v>Sarpsborg</c:v>
                </c:pt>
                <c:pt idx="3">
                  <c:v>Råde</c:v>
                </c:pt>
                <c:pt idx="4">
                  <c:v>Fredrikstad</c:v>
                </c:pt>
                <c:pt idx="5">
                  <c:v>Halden</c:v>
                </c:pt>
                <c:pt idx="6">
                  <c:v>Hvaler</c:v>
                </c:pt>
                <c:pt idx="7">
                  <c:v>Aremark</c:v>
                </c:pt>
                <c:pt idx="8">
                  <c:v>Moss</c:v>
                </c:pt>
                <c:pt idx="9">
                  <c:v>Marker</c:v>
                </c:pt>
                <c:pt idx="10">
                  <c:v>Rakkestad</c:v>
                </c:pt>
                <c:pt idx="11">
                  <c:v>Indre Østfold</c:v>
                </c:pt>
              </c:strCache>
            </c:strRef>
          </c:cat>
          <c:val>
            <c:numRef>
              <c:f>'PT_endr-kom'!$AX$8</c:f>
              <c:numCache>
                <c:formatCode>_-* #\ ##0_-;\-* #\ ##0_-;_-* "-"??_-;_-@_-</c:formatCode>
                <c:ptCount val="12"/>
                <c:pt idx="0">
                  <c:v>-271337.7</c:v>
                </c:pt>
                <c:pt idx="1">
                  <c:v>68987.099999999977</c:v>
                </c:pt>
                <c:pt idx="2">
                  <c:v>-233681.30000000005</c:v>
                </c:pt>
                <c:pt idx="3">
                  <c:v>-124094.69999999995</c:v>
                </c:pt>
                <c:pt idx="4">
                  <c:v>-1271</c:v>
                </c:pt>
                <c:pt idx="5">
                  <c:v>107187.29999999981</c:v>
                </c:pt>
                <c:pt idx="6">
                  <c:v>0</c:v>
                </c:pt>
                <c:pt idx="7">
                  <c:v>6196.5</c:v>
                </c:pt>
                <c:pt idx="8">
                  <c:v>172028.09999999998</c:v>
                </c:pt>
                <c:pt idx="9">
                  <c:v>863952.80000000028</c:v>
                </c:pt>
                <c:pt idx="10">
                  <c:v>1659515.1000000015</c:v>
                </c:pt>
                <c:pt idx="11">
                  <c:v>1360708.5</c:v>
                </c:pt>
              </c:numCache>
            </c:numRef>
          </c:val>
          <c:extLst>
            <c:ext xmlns:c16="http://schemas.microsoft.com/office/drawing/2014/chart" uri="{C3380CC4-5D6E-409C-BE32-E72D297353CC}">
              <c16:uniqueId val="{00000000-AA1B-43FA-9773-54D1B6E7ACF0}"/>
            </c:ext>
          </c:extLst>
        </c:ser>
        <c:ser>
          <c:idx val="1"/>
          <c:order val="1"/>
          <c:tx>
            <c:strRef>
              <c:f>'PT_endr-kom'!$AX$8</c:f>
              <c:strCache>
                <c:ptCount val="1"/>
                <c:pt idx="0">
                  <c:v>gris.</c:v>
                </c:pt>
              </c:strCache>
            </c:strRef>
          </c:tx>
          <c:spPr>
            <a:solidFill>
              <a:schemeClr val="accent2"/>
            </a:solidFill>
            <a:ln>
              <a:noFill/>
            </a:ln>
            <a:effectLst/>
          </c:spPr>
          <c:invertIfNegative val="0"/>
          <c:cat>
            <c:strRef>
              <c:f>'PT_endr-kom'!$AX$8</c:f>
              <c:strCache>
                <c:ptCount val="12"/>
                <c:pt idx="0">
                  <c:v>Skiptvet</c:v>
                </c:pt>
                <c:pt idx="1">
                  <c:v>Våler</c:v>
                </c:pt>
                <c:pt idx="2">
                  <c:v>Sarpsborg</c:v>
                </c:pt>
                <c:pt idx="3">
                  <c:v>Råde</c:v>
                </c:pt>
                <c:pt idx="4">
                  <c:v>Fredrikstad</c:v>
                </c:pt>
                <c:pt idx="5">
                  <c:v>Halden</c:v>
                </c:pt>
                <c:pt idx="6">
                  <c:v>Hvaler</c:v>
                </c:pt>
                <c:pt idx="7">
                  <c:v>Aremark</c:v>
                </c:pt>
                <c:pt idx="8">
                  <c:v>Moss</c:v>
                </c:pt>
                <c:pt idx="9">
                  <c:v>Marker</c:v>
                </c:pt>
                <c:pt idx="10">
                  <c:v>Rakkestad</c:v>
                </c:pt>
                <c:pt idx="11">
                  <c:v>Indre Østfold</c:v>
                </c:pt>
              </c:strCache>
            </c:strRef>
          </c:cat>
          <c:val>
            <c:numRef>
              <c:f>'PT_endr-kom'!$AX$8</c:f>
              <c:numCache>
                <c:formatCode>_-* #\ ##0_-;\-* #\ ##0_-;_-* "-"??_-;_-@_-</c:formatCode>
                <c:ptCount val="12"/>
                <c:pt idx="0">
                  <c:v>-49746.600000000093</c:v>
                </c:pt>
                <c:pt idx="1">
                  <c:v>-167195.70000000007</c:v>
                </c:pt>
                <c:pt idx="2">
                  <c:v>207123.60000000009</c:v>
                </c:pt>
                <c:pt idx="3">
                  <c:v>69854</c:v>
                </c:pt>
                <c:pt idx="4">
                  <c:v>-62628.800000000003</c:v>
                </c:pt>
                <c:pt idx="5">
                  <c:v>-167392.89999999991</c:v>
                </c:pt>
                <c:pt idx="6">
                  <c:v>0</c:v>
                </c:pt>
                <c:pt idx="7">
                  <c:v>5415.8</c:v>
                </c:pt>
                <c:pt idx="8">
                  <c:v>-96158.1</c:v>
                </c:pt>
                <c:pt idx="9">
                  <c:v>26595.000000000233</c:v>
                </c:pt>
                <c:pt idx="10">
                  <c:v>-470108.29999999935</c:v>
                </c:pt>
                <c:pt idx="11">
                  <c:v>263353.9999999993</c:v>
                </c:pt>
              </c:numCache>
            </c:numRef>
          </c:val>
          <c:extLst>
            <c:ext xmlns:c16="http://schemas.microsoft.com/office/drawing/2014/chart" uri="{C3380CC4-5D6E-409C-BE32-E72D297353CC}">
              <c16:uniqueId val="{00000001-AA1B-43FA-9773-54D1B6E7ACF0}"/>
            </c:ext>
          </c:extLst>
        </c:ser>
        <c:ser>
          <c:idx val="2"/>
          <c:order val="2"/>
          <c:tx>
            <c:strRef>
              <c:f>'PT_endr-kom'!$AX$8</c:f>
              <c:strCache>
                <c:ptCount val="1"/>
                <c:pt idx="0">
                  <c:v>småfe.</c:v>
                </c:pt>
              </c:strCache>
            </c:strRef>
          </c:tx>
          <c:spPr>
            <a:solidFill>
              <a:schemeClr val="accent3"/>
            </a:solidFill>
            <a:ln>
              <a:noFill/>
            </a:ln>
            <a:effectLst/>
          </c:spPr>
          <c:invertIfNegative val="0"/>
          <c:cat>
            <c:strRef>
              <c:f>'PT_endr-kom'!$AX$8</c:f>
              <c:strCache>
                <c:ptCount val="12"/>
                <c:pt idx="0">
                  <c:v>Skiptvet</c:v>
                </c:pt>
                <c:pt idx="1">
                  <c:v>Våler</c:v>
                </c:pt>
                <c:pt idx="2">
                  <c:v>Sarpsborg</c:v>
                </c:pt>
                <c:pt idx="3">
                  <c:v>Råde</c:v>
                </c:pt>
                <c:pt idx="4">
                  <c:v>Fredrikstad</c:v>
                </c:pt>
                <c:pt idx="5">
                  <c:v>Halden</c:v>
                </c:pt>
                <c:pt idx="6">
                  <c:v>Hvaler</c:v>
                </c:pt>
                <c:pt idx="7">
                  <c:v>Aremark</c:v>
                </c:pt>
                <c:pt idx="8">
                  <c:v>Moss</c:v>
                </c:pt>
                <c:pt idx="9">
                  <c:v>Marker</c:v>
                </c:pt>
                <c:pt idx="10">
                  <c:v>Rakkestad</c:v>
                </c:pt>
                <c:pt idx="11">
                  <c:v>Indre Østfold</c:v>
                </c:pt>
              </c:strCache>
            </c:strRef>
          </c:cat>
          <c:val>
            <c:numRef>
              <c:f>'PT_endr-kom'!$AX$8</c:f>
              <c:numCache>
                <c:formatCode>_-* #\ ##0_-;\-* #\ ##0_-;_-* "-"??_-;_-@_-</c:formatCode>
                <c:ptCount val="12"/>
                <c:pt idx="0">
                  <c:v>-910.09999999999991</c:v>
                </c:pt>
                <c:pt idx="1">
                  <c:v>-2479.5999999999995</c:v>
                </c:pt>
                <c:pt idx="2">
                  <c:v>-2729.8999999999978</c:v>
                </c:pt>
                <c:pt idx="3">
                  <c:v>-1618.1999999999998</c:v>
                </c:pt>
                <c:pt idx="4">
                  <c:v>-339.60000000000127</c:v>
                </c:pt>
                <c:pt idx="5">
                  <c:v>-5532.4</c:v>
                </c:pt>
                <c:pt idx="6">
                  <c:v>-1758.3999999999996</c:v>
                </c:pt>
                <c:pt idx="7">
                  <c:v>-1079.8000000000002</c:v>
                </c:pt>
                <c:pt idx="8">
                  <c:v>-2815.7</c:v>
                </c:pt>
                <c:pt idx="9">
                  <c:v>-2093.6999999999998</c:v>
                </c:pt>
                <c:pt idx="10">
                  <c:v>589.39999999999782</c:v>
                </c:pt>
                <c:pt idx="11">
                  <c:v>-6227.0999999999985</c:v>
                </c:pt>
              </c:numCache>
            </c:numRef>
          </c:val>
          <c:extLst>
            <c:ext xmlns:c16="http://schemas.microsoft.com/office/drawing/2014/chart" uri="{C3380CC4-5D6E-409C-BE32-E72D297353CC}">
              <c16:uniqueId val="{00000002-AA1B-43FA-9773-54D1B6E7ACF0}"/>
            </c:ext>
          </c:extLst>
        </c:ser>
        <c:ser>
          <c:idx val="3"/>
          <c:order val="3"/>
          <c:tx>
            <c:strRef>
              <c:f>'PT_endr-kom'!$AX$8</c:f>
              <c:strCache>
                <c:ptCount val="1"/>
                <c:pt idx="0">
                  <c:v>storfe.</c:v>
                </c:pt>
              </c:strCache>
            </c:strRef>
          </c:tx>
          <c:spPr>
            <a:solidFill>
              <a:schemeClr val="accent4"/>
            </a:solidFill>
            <a:ln>
              <a:noFill/>
            </a:ln>
            <a:effectLst/>
          </c:spPr>
          <c:invertIfNegative val="0"/>
          <c:cat>
            <c:strRef>
              <c:f>'PT_endr-kom'!$AX$8</c:f>
              <c:strCache>
                <c:ptCount val="12"/>
                <c:pt idx="0">
                  <c:v>Skiptvet</c:v>
                </c:pt>
                <c:pt idx="1">
                  <c:v>Våler</c:v>
                </c:pt>
                <c:pt idx="2">
                  <c:v>Sarpsborg</c:v>
                </c:pt>
                <c:pt idx="3">
                  <c:v>Råde</c:v>
                </c:pt>
                <c:pt idx="4">
                  <c:v>Fredrikstad</c:v>
                </c:pt>
                <c:pt idx="5">
                  <c:v>Halden</c:v>
                </c:pt>
                <c:pt idx="6">
                  <c:v>Hvaler</c:v>
                </c:pt>
                <c:pt idx="7">
                  <c:v>Aremark</c:v>
                </c:pt>
                <c:pt idx="8">
                  <c:v>Moss</c:v>
                </c:pt>
                <c:pt idx="9">
                  <c:v>Marker</c:v>
                </c:pt>
                <c:pt idx="10">
                  <c:v>Rakkestad</c:v>
                </c:pt>
                <c:pt idx="11">
                  <c:v>Indre Østfold</c:v>
                </c:pt>
              </c:strCache>
            </c:strRef>
          </c:cat>
          <c:val>
            <c:numRef>
              <c:f>'PT_endr-kom'!$AX$8</c:f>
              <c:numCache>
                <c:formatCode>_-* #\ ##0_-;\-* #\ ##0_-;_-* "-"??_-;_-@_-</c:formatCode>
                <c:ptCount val="12"/>
                <c:pt idx="0">
                  <c:v>15842.60000000002</c:v>
                </c:pt>
                <c:pt idx="1">
                  <c:v>458.29999999998836</c:v>
                </c:pt>
                <c:pt idx="2">
                  <c:v>-62357.199999999924</c:v>
                </c:pt>
                <c:pt idx="3">
                  <c:v>426.99999999999272</c:v>
                </c:pt>
                <c:pt idx="4">
                  <c:v>20325.699999999997</c:v>
                </c:pt>
                <c:pt idx="5">
                  <c:v>29316.200000000099</c:v>
                </c:pt>
                <c:pt idx="6">
                  <c:v>-494.30000000000291</c:v>
                </c:pt>
                <c:pt idx="7">
                  <c:v>24456.200000000026</c:v>
                </c:pt>
                <c:pt idx="8">
                  <c:v>3113.6999999999989</c:v>
                </c:pt>
                <c:pt idx="9">
                  <c:v>-10011.39999999998</c:v>
                </c:pt>
                <c:pt idx="10">
                  <c:v>39802.899999999849</c:v>
                </c:pt>
                <c:pt idx="11">
                  <c:v>44901.300000000105</c:v>
                </c:pt>
              </c:numCache>
            </c:numRef>
          </c:val>
          <c:extLst>
            <c:ext xmlns:c16="http://schemas.microsoft.com/office/drawing/2014/chart" uri="{C3380CC4-5D6E-409C-BE32-E72D297353CC}">
              <c16:uniqueId val="{00000003-AA1B-43FA-9773-54D1B6E7ACF0}"/>
            </c:ext>
          </c:extLst>
        </c:ser>
        <c:ser>
          <c:idx val="4"/>
          <c:order val="4"/>
          <c:tx>
            <c:strRef>
              <c:f>'PT_endr-kom'!$AX$8</c:f>
              <c:strCache>
                <c:ptCount val="1"/>
                <c:pt idx="0">
                  <c:v>sum.</c:v>
                </c:pt>
              </c:strCache>
            </c:strRef>
          </c:tx>
          <c:spPr>
            <a:solidFill>
              <a:schemeClr val="bg1"/>
            </a:solidFill>
            <a:ln>
              <a:noFill/>
            </a:ln>
            <a:effectLst/>
          </c:spPr>
          <c:invertIfNegative val="0"/>
          <c:cat>
            <c:strRef>
              <c:f>'PT_endr-kom'!$AX$8</c:f>
              <c:strCache>
                <c:ptCount val="12"/>
                <c:pt idx="0">
                  <c:v>Skiptvet</c:v>
                </c:pt>
                <c:pt idx="1">
                  <c:v>Våler</c:v>
                </c:pt>
                <c:pt idx="2">
                  <c:v>Sarpsborg</c:v>
                </c:pt>
                <c:pt idx="3">
                  <c:v>Råde</c:v>
                </c:pt>
                <c:pt idx="4">
                  <c:v>Fredrikstad</c:v>
                </c:pt>
                <c:pt idx="5">
                  <c:v>Halden</c:v>
                </c:pt>
                <c:pt idx="6">
                  <c:v>Hvaler</c:v>
                </c:pt>
                <c:pt idx="7">
                  <c:v>Aremark</c:v>
                </c:pt>
                <c:pt idx="8">
                  <c:v>Moss</c:v>
                </c:pt>
                <c:pt idx="9">
                  <c:v>Marker</c:v>
                </c:pt>
                <c:pt idx="10">
                  <c:v>Rakkestad</c:v>
                </c:pt>
                <c:pt idx="11">
                  <c:v>Indre Østfold</c:v>
                </c:pt>
              </c:strCache>
            </c:strRef>
          </c:cat>
          <c:val>
            <c:numRef>
              <c:f>'PT_endr-kom'!$AX$8</c:f>
              <c:numCache>
                <c:formatCode>0%</c:formatCode>
                <c:ptCount val="12"/>
                <c:pt idx="0">
                  <c:v>-9.4314061544715652E-2</c:v>
                </c:pt>
                <c:pt idx="1">
                  <c:v>-3.0877130094354187E-2</c:v>
                </c:pt>
                <c:pt idx="2">
                  <c:v>-2.8232377883955422E-2</c:v>
                </c:pt>
                <c:pt idx="3">
                  <c:v>-1.7076520955096521E-2</c:v>
                </c:pt>
                <c:pt idx="4">
                  <c:v>-1.3528188971798237E-2</c:v>
                </c:pt>
                <c:pt idx="5">
                  <c:v>-1.1220211302920065E-2</c:v>
                </c:pt>
                <c:pt idx="6">
                  <c:v>-6.9397366418156334E-4</c:v>
                </c:pt>
                <c:pt idx="7">
                  <c:v>1.0778726125959719E-2</c:v>
                </c:pt>
                <c:pt idx="8">
                  <c:v>2.3464547455667083E-2</c:v>
                </c:pt>
                <c:pt idx="9">
                  <c:v>0.27061574967485486</c:v>
                </c:pt>
                <c:pt idx="10">
                  <c:v>0.37885567880063448</c:v>
                </c:pt>
                <c:pt idx="11">
                  <c:v>0.51222776235990553</c:v>
                </c:pt>
              </c:numCache>
            </c:numRef>
          </c:val>
          <c:extLst>
            <c:ext xmlns:c16="http://schemas.microsoft.com/office/drawing/2014/chart" uri="{C3380CC4-5D6E-409C-BE32-E72D297353CC}">
              <c16:uniqueId val="{00000004-AA1B-43FA-9773-54D1B6E7ACF0}"/>
            </c:ext>
          </c:extLst>
        </c:ser>
        <c:dLbls>
          <c:showLegendKey val="0"/>
          <c:showVal val="0"/>
          <c:showCatName val="0"/>
          <c:showSerName val="0"/>
          <c:showPercent val="0"/>
          <c:showBubbleSize val="0"/>
        </c:dLbls>
        <c:gapWidth val="60"/>
        <c:overlap val="100"/>
        <c:axId val="1853001520"/>
        <c:axId val="1853010160"/>
      </c:barChart>
      <c:catAx>
        <c:axId val="1853001520"/>
        <c:scaling>
          <c:orientation val="minMax"/>
        </c:scaling>
        <c:delete val="0"/>
        <c:axPos val="l"/>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crossAx val="1853010160"/>
        <c:crosses val="autoZero"/>
        <c:auto val="1"/>
        <c:lblAlgn val="ctr"/>
        <c:lblOffset val="100"/>
        <c:noMultiLvlLbl val="0"/>
      </c:catAx>
      <c:valAx>
        <c:axId val="1853010160"/>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0.47612305109362923"/>
              <c:y val="0.9670583720894537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853001520"/>
        <c:crosses val="autoZero"/>
        <c:crossBetween val="between"/>
      </c:valAx>
      <c:spPr>
        <a:noFill/>
        <a:ln>
          <a:noFill/>
        </a:ln>
        <a:effectLst/>
      </c:spPr>
    </c:plotArea>
    <c:legend>
      <c:legendPos val="r"/>
      <c:legendEntry>
        <c:idx val="4"/>
        <c:delete val="1"/>
      </c:legendEntry>
      <c:layout>
        <c:manualLayout>
          <c:xMode val="edge"/>
          <c:yMode val="edge"/>
          <c:x val="0.62671014563820904"/>
          <c:y val="0.97282620374207607"/>
          <c:w val="0.31583258027381012"/>
          <c:h val="2.404219940343714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[Slakteleveranser_2015_2024.xlsx]P_alle dyr!Pivottabell14</c:name>
    <c:fmtId val="8"/>
  </c:pivotSource>
  <c:chart>
    <c:title>
      <c:tx>
        <c:strRef>
          <c:f>'P_alle dyr'!$R$12</c:f>
          <c:strCache>
            <c:ptCount val="1"/>
            <c:pt idx="0">
              <c:v>Slakteleveranser av alle dyreslag i Inderøy i 2015 og 2024 i kg</c:v>
            </c:pt>
          </c:strCache>
        </c:strRef>
      </c:tx>
      <c:layout>
        <c:manualLayout>
          <c:xMode val="edge"/>
          <c:yMode val="edge"/>
          <c:x val="0.12172787028562095"/>
          <c:y val="2.9520295202952029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horzOverflow="clip" vert="horz" wrap="square" lIns="108000" tIns="0" rIns="0" bIns="0" anchor="ctr" anchorCtr="1">
              <a:spAutoFit/>
            </a:bodyPr>
            <a:lstStyle/>
            <a:p>
              <a:pPr>
                <a:defRPr sz="800" b="0"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horzOverflow="clip" vert="horz" wrap="square" lIns="0" tIns="0" rIns="108000" bIns="0" anchor="ctr" anchorCtr="1">
              <a:spAutoFit/>
            </a:bodyPr>
            <a:lstStyle/>
            <a:p>
              <a:pPr>
                <a:defRPr sz="810" b="0" i="0" u="none" strike="noStrike" kern="1200" baseline="0">
                  <a:solidFill>
                    <a:schemeClr val="tx2"/>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2224199825032426E-2"/>
          <c:y val="0.19890119047619048"/>
          <c:w val="0.95549689784508329"/>
          <c:h val="0.67804563492063497"/>
        </c:manualLayout>
      </c:layout>
      <c:barChart>
        <c:barDir val="col"/>
        <c:grouping val="clustered"/>
        <c:varyColors val="0"/>
        <c:ser>
          <c:idx val="0"/>
          <c:order val="0"/>
          <c:tx>
            <c:strRef>
              <c:f>'P_alle dyr'!$R$12</c:f>
              <c:strCache>
                <c:ptCount val="1"/>
                <c:pt idx="0">
                  <c:v>2015</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'P_alle dyr'!$R$12</c:f>
              <c:strCache>
                <c:ptCount val="4"/>
                <c:pt idx="0">
                  <c:v>fjørfe</c:v>
                </c:pt>
                <c:pt idx="1">
                  <c:v>gris</c:v>
                </c:pt>
                <c:pt idx="2">
                  <c:v>småfe</c:v>
                </c:pt>
                <c:pt idx="3">
                  <c:v>storfe</c:v>
                </c:pt>
              </c:strCache>
            </c:strRef>
          </c:cat>
          <c:val>
            <c:numRef>
              <c:f>'P_alle dyr'!$R$12</c:f>
              <c:numCache>
                <c:formatCode>#,##0</c:formatCode>
                <c:ptCount val="4"/>
                <c:pt idx="0">
                  <c:v>482183</c:v>
                </c:pt>
                <c:pt idx="1">
                  <c:v>2101424.2000000002</c:v>
                </c:pt>
                <c:pt idx="2">
                  <c:v>61990</c:v>
                </c:pt>
                <c:pt idx="3">
                  <c:v>615515.20000000007</c:v>
                </c:pt>
              </c:numCache>
            </c:numRef>
          </c:val>
          <c:extLst>
            <c:ext xmlns:c16="http://schemas.microsoft.com/office/drawing/2014/chart" uri="{C3380CC4-5D6E-409C-BE32-E72D297353CC}">
              <c16:uniqueId val="{00000003-B67E-4BE6-93D5-AAAEA08CBB62}"/>
            </c:ext>
          </c:extLst>
        </c:ser>
        <c:ser>
          <c:idx val="1"/>
          <c:order val="1"/>
          <c:tx>
            <c:strRef>
              <c:f>'P_alle dyr'!$R$12</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'P_alle dyr'!$R$12</c:f>
              <c:strCache>
                <c:ptCount val="4"/>
                <c:pt idx="0">
                  <c:v>fjørfe</c:v>
                </c:pt>
                <c:pt idx="1">
                  <c:v>gris</c:v>
                </c:pt>
                <c:pt idx="2">
                  <c:v>småfe</c:v>
                </c:pt>
                <c:pt idx="3">
                  <c:v>storfe</c:v>
                </c:pt>
              </c:strCache>
            </c:strRef>
          </c:cat>
          <c:val>
            <c:numRef>
              <c:f>'P_alle dyr'!$R$12</c:f>
              <c:numCache>
                <c:formatCode>#,##0</c:formatCode>
                <c:ptCount val="4"/>
                <c:pt idx="0">
                  <c:v>738343.42999999993</c:v>
                </c:pt>
                <c:pt idx="1">
                  <c:v>2564765.5</c:v>
                </c:pt>
                <c:pt idx="2">
                  <c:v>48386.999999999993</c:v>
                </c:pt>
                <c:pt idx="3">
                  <c:v>653199.80000000005</c:v>
                </c:pt>
              </c:numCache>
            </c:numRef>
          </c:val>
          <c:extLst>
            <c:ext xmlns:c16="http://schemas.microsoft.com/office/drawing/2014/chart" uri="{C3380CC4-5D6E-409C-BE32-E72D297353CC}">
              <c16:uniqueId val="{00000004-B42C-4B2E-8666-A1B5BD0864D1}"/>
            </c:ext>
          </c:extLst>
        </c:ser>
        <c:dLbls>
          <c:showLegendKey val="0"/>
          <c:showVal val="0"/>
          <c:showCatName val="0"/>
          <c:showSerName val="0"/>
          <c:showPercent val="0"/>
          <c:showBubbleSize val="0"/>
        </c:dLbls>
        <c:gapWidth val="45"/>
        <c:axId val="1431528480"/>
        <c:axId val="1431523488"/>
      </c:barChart>
      <c:catAx>
        <c:axId val="143152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431523488"/>
        <c:crosses val="autoZero"/>
        <c:auto val="1"/>
        <c:lblAlgn val="ctr"/>
        <c:lblOffset val="100"/>
        <c:noMultiLvlLbl val="0"/>
      </c:catAx>
      <c:valAx>
        <c:axId val="1431523488"/>
        <c:scaling>
          <c:orientation val="minMax"/>
        </c:scaling>
        <c:delete val="1"/>
        <c:axPos val="l"/>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1.0961014409685561E-2"/>
              <c:y val="0.48000515873015875"/>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crossAx val="1431528480"/>
        <c:crosses val="autoZero"/>
        <c:crossBetween val="between"/>
      </c:valAx>
      <c:spPr>
        <a:noFill/>
        <a:ln>
          <a:noFill/>
        </a:ln>
        <a:effectLst/>
      </c:spPr>
    </c:plotArea>
    <c:legend>
      <c:legendPos val="r"/>
      <c:layout>
        <c:manualLayout>
          <c:xMode val="edge"/>
          <c:yMode val="edge"/>
          <c:x val="0.8104138454216907"/>
          <c:y val="4.9140476190476193E-2"/>
          <c:w val="7.4223598094511123E-2"/>
          <c:h val="0.157916666666666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[Slakteleveranser_2015_2024.xlsx]P_alle dyr!Pivottabell4</c:name>
    <c:fmtId val="9"/>
  </c:pivotSource>
  <c:chart>
    <c:title>
      <c:tx>
        <c:strRef>
          <c:f>'P_alle dyr'!$R$12</c:f>
          <c:strCache>
            <c:ptCount val="1"/>
            <c:pt idx="0">
              <c:v>Slakteleveranser av alle dyreslag i Inderøy i 2015 og 2024 i kg</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numFmt formatCode="#,##0_ ;[Red]\-#,##0\ " sourceLinked="0"/>
          <c:spPr>
            <a:noFill/>
            <a:ln>
              <a:noFill/>
            </a:ln>
            <a:effectLst/>
          </c:spPr>
          <c:txPr>
            <a:bodyPr rot="0" spcFirstLastPara="1" vertOverflow="ellipsis" horzOverflow="clip" vert="horz" wrap="squar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_ ;[Red]\-#,##0\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419740684384433"/>
          <c:y val="0.11491610178588835"/>
          <c:w val="0.81963944000433353"/>
          <c:h val="0.75195674603174589"/>
        </c:manualLayout>
      </c:layout>
      <c:barChart>
        <c:barDir val="bar"/>
        <c:grouping val="clustered"/>
        <c:varyColors val="0"/>
        <c:ser>
          <c:idx val="0"/>
          <c:order val="0"/>
          <c:tx>
            <c:strRef>
              <c:f>'P_alle dyr'!$R$12</c:f>
              <c:strCache>
                <c:ptCount val="1"/>
                <c:pt idx="0">
                  <c:v>2015</c:v>
                </c:pt>
              </c:strCache>
            </c:strRef>
          </c:tx>
          <c:spPr>
            <a:solidFill>
              <a:schemeClr val="accent1"/>
            </a:solidFill>
            <a:ln>
              <a:noFill/>
            </a:ln>
            <a:effectLst/>
          </c:spPr>
          <c:invertIfNegative val="0"/>
          <c:cat>
            <c:strRef>
              <c:f>'P_alle dyr'!$R$12</c:f>
              <c:strCache>
                <c:ptCount val="4"/>
                <c:pt idx="0">
                  <c:v>fjørfe</c:v>
                </c:pt>
                <c:pt idx="1">
                  <c:v>gris</c:v>
                </c:pt>
                <c:pt idx="2">
                  <c:v>småfe</c:v>
                </c:pt>
                <c:pt idx="3">
                  <c:v>storfe</c:v>
                </c:pt>
              </c:strCache>
            </c:strRef>
          </c:cat>
          <c:val>
            <c:numRef>
              <c:f>'P_alle dyr'!$R$12</c:f>
              <c:numCache>
                <c:formatCode>#,##0</c:formatCode>
                <c:ptCount val="4"/>
              </c:numCache>
            </c:numRef>
          </c:val>
          <c:extLst>
            <c:ext xmlns:c16="http://schemas.microsoft.com/office/drawing/2014/chart" uri="{C3380CC4-5D6E-409C-BE32-E72D297353CC}">
              <c16:uniqueId val="{00000003-775B-4A03-8209-4C17836DEA96}"/>
            </c:ext>
          </c:extLst>
        </c:ser>
        <c:ser>
          <c:idx val="1"/>
          <c:order val="1"/>
          <c:tx>
            <c:strRef>
              <c:f>'P_alle dyr'!$R$12</c:f>
              <c:strCache>
                <c:ptCount val="1"/>
                <c:pt idx="0">
                  <c:v>2024</c:v>
                </c:pt>
              </c:strCache>
            </c:strRef>
          </c:tx>
          <c:spPr>
            <a:solidFill>
              <a:schemeClr val="accent2"/>
            </a:solidFill>
            <a:ln>
              <a:noFill/>
            </a:ln>
            <a:effectLst/>
          </c:spPr>
          <c:invertIfNegative val="0"/>
          <c:dLbls>
            <c:numFmt formatCode="#,##0_ ;[Red]\-#,##0\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'P_alle dyr'!$R$12</c:f>
              <c:strCache>
                <c:ptCount val="4"/>
                <c:pt idx="0">
                  <c:v>fjørfe</c:v>
                </c:pt>
                <c:pt idx="1">
                  <c:v>gris</c:v>
                </c:pt>
                <c:pt idx="2">
                  <c:v>småfe</c:v>
                </c:pt>
                <c:pt idx="3">
                  <c:v>storfe</c:v>
                </c:pt>
              </c:strCache>
            </c:strRef>
          </c:cat>
          <c:val>
            <c:numRef>
              <c:f>'P_alle dyr'!$R$12</c:f>
              <c:numCache>
                <c:formatCode>#,##0</c:formatCode>
                <c:ptCount val="4"/>
                <c:pt idx="0">
                  <c:v>256160.42999999993</c:v>
                </c:pt>
                <c:pt idx="1">
                  <c:v>463341.29999999981</c:v>
                </c:pt>
                <c:pt idx="2">
                  <c:v>-13603.000000000007</c:v>
                </c:pt>
                <c:pt idx="3">
                  <c:v>37684.599999999977</c:v>
                </c:pt>
              </c:numCache>
            </c:numRef>
          </c:val>
          <c:extLst>
            <c:ext xmlns:c16="http://schemas.microsoft.com/office/drawing/2014/chart" uri="{C3380CC4-5D6E-409C-BE32-E72D297353CC}">
              <c16:uniqueId val="{00000004-EB39-42CA-A03F-55A9FCFEA98A}"/>
            </c:ext>
          </c:extLst>
        </c:ser>
        <c:dLbls>
          <c:showLegendKey val="0"/>
          <c:showVal val="0"/>
          <c:showCatName val="0"/>
          <c:showSerName val="0"/>
          <c:showPercent val="0"/>
          <c:showBubbleSize val="0"/>
        </c:dLbls>
        <c:gapWidth val="60"/>
        <c:overlap val="100"/>
        <c:axId val="1990125904"/>
        <c:axId val="1990127984"/>
      </c:barChart>
      <c:catAx>
        <c:axId val="199012590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990127984"/>
        <c:crosses val="autoZero"/>
        <c:auto val="1"/>
        <c:lblAlgn val="ctr"/>
        <c:lblOffset val="100"/>
        <c:noMultiLvlLbl val="0"/>
      </c:catAx>
      <c:valAx>
        <c:axId val="1990127984"/>
        <c:scaling>
          <c:orientation val="minMax"/>
        </c:scaling>
        <c:delete val="1"/>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0.49200683270335011"/>
              <c:y val="0.9071904761904759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crossAx val="19901259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'P_alle dyr'!$R$14</c:f>
          <c:strCache>
            <c:ptCount val="1"/>
            <c:pt idx="0">
              <c:v>Endring av slakteleveranser i Inderøy mellom 2015 og 2024 i prosent</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9.1253763440860211E-2"/>
          <c:y val="0.16124296296296298"/>
          <c:w val="0.85850394265232977"/>
          <c:h val="0.72963925925925921"/>
        </c:manualLayout>
      </c:layout>
      <c:barChart>
        <c:barDir val="bar"/>
        <c:grouping val="clustered"/>
        <c:varyColors val="0"/>
        <c:ser>
          <c:idx val="0"/>
          <c:order val="0"/>
          <c:tx>
            <c:strRef>
              <c:f>'P_alle dyr'!$AB$57</c:f>
              <c:strCache>
                <c:ptCount val="1"/>
                <c:pt idx="0">
                  <c:v>endr %</c:v>
                </c:pt>
              </c:strCache>
            </c:strRef>
          </c:tx>
          <c:spPr>
            <a:solidFill>
              <a:schemeClr val="accent1"/>
            </a:solidFill>
            <a:ln>
              <a:noFill/>
            </a:ln>
            <a:effectLst/>
          </c:spPr>
          <c:invertIfNegative val="0"/>
          <c:dLbls>
            <c:numFmt formatCode="#\ ##0\ %;[Red]\-#\ ##0\ %" sourceLinked="0"/>
            <c:spPr>
              <a:noFill/>
              <a:ln>
                <a:noFill/>
              </a:ln>
              <a:effectLst/>
            </c:spPr>
            <c:txPr>
              <a:bodyPr rot="0" spcFirstLastPara="1" vertOverflow="ellipsis" horzOverflow="clip" vert="horz" wrap="square" lIns="0" tIns="0" rIns="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'P_alle dyr'!$AA$58:$AA$61</c:f>
              <c:strCache>
                <c:ptCount val="4"/>
                <c:pt idx="0">
                  <c:v>fjørfe</c:v>
                </c:pt>
                <c:pt idx="1">
                  <c:v>gris</c:v>
                </c:pt>
                <c:pt idx="2">
                  <c:v>småfe</c:v>
                </c:pt>
                <c:pt idx="3">
                  <c:v>storfe</c:v>
                </c:pt>
              </c:strCache>
            </c:strRef>
          </c:cat>
          <c:val>
            <c:numRef>
              <c:f>'P_alle dyr'!$AB$58:$AB$61</c:f>
              <c:numCache>
                <c:formatCode>0%</c:formatCode>
                <c:ptCount val="4"/>
                <c:pt idx="0">
                  <c:v>0.53125147506237247</c:v>
                </c:pt>
                <c:pt idx="1">
                  <c:v>0.22048918062331241</c:v>
                </c:pt>
                <c:pt idx="2">
                  <c:v>-0.21943861913211821</c:v>
                </c:pt>
                <c:pt idx="3">
                  <c:v>6.1224483164672411E-2</c:v>
                </c:pt>
              </c:numCache>
            </c:numRef>
          </c:val>
          <c:extLst>
            <c:ext xmlns:c16="http://schemas.microsoft.com/office/drawing/2014/chart" uri="{C3380CC4-5D6E-409C-BE32-E72D297353CC}">
              <c16:uniqueId val="{00000000-B6EF-4FFC-A0CE-499F145F23C7}"/>
            </c:ext>
          </c:extLst>
        </c:ser>
        <c:dLbls>
          <c:showLegendKey val="0"/>
          <c:showVal val="0"/>
          <c:showCatName val="0"/>
          <c:showSerName val="0"/>
          <c:showPercent val="0"/>
          <c:showBubbleSize val="0"/>
        </c:dLbls>
        <c:gapWidth val="60"/>
        <c:axId val="1990122992"/>
        <c:axId val="1990122576"/>
      </c:barChart>
      <c:catAx>
        <c:axId val="199012299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990122576"/>
        <c:crosses val="autoZero"/>
        <c:auto val="1"/>
        <c:lblAlgn val="ctr"/>
        <c:lblOffset val="100"/>
        <c:noMultiLvlLbl val="0"/>
      </c:catAx>
      <c:valAx>
        <c:axId val="1990122576"/>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prosent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Red]\-0\ %" sourceLinked="0"/>
        <c:majorTickMark val="none"/>
        <c:minorTickMark val="none"/>
        <c:tickLblPos val="nextTo"/>
        <c:crossAx val="1990122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[Slakteleveranser_2015_2024.xlsx]P_alle dyr!Pivottabell15</c:name>
    <c:fmtId val="12"/>
  </c:pivotSource>
  <c:chart>
    <c:title>
      <c:tx>
        <c:strRef>
          <c:f>'P_alle dyr'!$X$11</c:f>
          <c:strCache>
            <c:ptCount val="1"/>
            <c:pt idx="0">
              <c:v>Slakteleveranser i Inderøy fordelt på dyreslag i 2015 og 2024 i prosent</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numFmt formatCode="#\ ##0.0\ %;[Red]\-#\ ##0.0\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numFmt formatCode="#\ ##0.0\ %;[Red]\-#\ ##0.0\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solidFill>
              <a:schemeClr val="accent1"/>
            </a:solidFill>
            <a:ln>
              <a:noFill/>
            </a:ln>
            <a:effectLst/>
          </c:spPr>
          <c:txPr>
            <a:bodyPr rot="0" spcFirstLastPara="1" vertOverflow="ellipsis" vert="horz" wrap="square" lIns="0" tIns="0" rIns="0" bIns="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1"/>
        <c:spPr>
          <a:solidFill>
            <a:schemeClr val="accent2"/>
          </a:solidFill>
          <a:ln>
            <a:noFill/>
          </a:ln>
          <a:effectLst/>
        </c:spPr>
        <c:marker>
          <c:symbol val="none"/>
        </c:marker>
        <c:dLbl>
          <c:idx val="0"/>
          <c:spPr>
            <a:solidFill>
              <a:schemeClr val="accent2"/>
            </a:solidFill>
            <a:ln>
              <a:noFill/>
            </a:ln>
            <a:effectLst/>
          </c:spPr>
          <c:txPr>
            <a:bodyPr rot="0" spcFirstLastPara="1" vertOverflow="ellipsis" vert="horz" wrap="square" lIns="0" tIns="0" rIns="0" bIns="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manualLayout>
          <c:layoutTarget val="inner"/>
          <c:xMode val="edge"/>
          <c:yMode val="edge"/>
          <c:x val="1.9461685823754789E-2"/>
          <c:y val="0.17732142857142857"/>
          <c:w val="0.96806570881226051"/>
          <c:h val="0.70576666666666665"/>
        </c:manualLayout>
      </c:layout>
      <c:barChart>
        <c:barDir val="col"/>
        <c:grouping val="clustered"/>
        <c:varyColors val="0"/>
        <c:ser>
          <c:idx val="0"/>
          <c:order val="0"/>
          <c:tx>
            <c:strRef>
              <c:f>'P_alle dyr'!$X$11</c:f>
              <c:strCache>
                <c:ptCount val="1"/>
                <c:pt idx="0">
                  <c:v>2015</c:v>
                </c:pt>
              </c:strCache>
            </c:strRef>
          </c:tx>
          <c:spPr>
            <a:solidFill>
              <a:schemeClr val="accent1"/>
            </a:solidFill>
            <a:ln>
              <a:noFill/>
            </a:ln>
            <a:effectLst/>
          </c:spPr>
          <c:invertIfNegative val="0"/>
          <c:dLbls>
            <c:spPr>
              <a:solidFill>
                <a:schemeClr val="accent1"/>
              </a:solidFill>
              <a:ln>
                <a:noFill/>
              </a:ln>
              <a:effectLst/>
            </c:spPr>
            <c:txPr>
              <a:bodyPr rot="0" spcFirstLastPara="1" vertOverflow="ellipsis" vert="horz" wrap="square" lIns="0" tIns="0" rIns="0" bIns="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'P_alle dyr'!$X$11</c:f>
              <c:strCache>
                <c:ptCount val="4"/>
                <c:pt idx="0">
                  <c:v>fjørfe</c:v>
                </c:pt>
                <c:pt idx="1">
                  <c:v>gris</c:v>
                </c:pt>
                <c:pt idx="2">
                  <c:v>småfe</c:v>
                </c:pt>
                <c:pt idx="3">
                  <c:v>storfe</c:v>
                </c:pt>
              </c:strCache>
            </c:strRef>
          </c:cat>
          <c:val>
            <c:numRef>
              <c:f>'P_alle dyr'!$X$11</c:f>
              <c:numCache>
                <c:formatCode>0%</c:formatCode>
                <c:ptCount val="4"/>
                <c:pt idx="0">
                  <c:v>0.14785844241369908</c:v>
                </c:pt>
                <c:pt idx="1">
                  <c:v>0.64438876746474616</c:v>
                </c:pt>
                <c:pt idx="2">
                  <c:v>1.9008851090198547E-2</c:v>
                </c:pt>
                <c:pt idx="3">
                  <c:v>0.18874393903135633</c:v>
                </c:pt>
              </c:numCache>
            </c:numRef>
          </c:val>
          <c:extLst>
            <c:ext xmlns:c16="http://schemas.microsoft.com/office/drawing/2014/chart" uri="{C3380CC4-5D6E-409C-BE32-E72D297353CC}">
              <c16:uniqueId val="{00000003-3EDC-4867-8AE5-4FB4100FA7F2}"/>
            </c:ext>
          </c:extLst>
        </c:ser>
        <c:ser>
          <c:idx val="1"/>
          <c:order val="1"/>
          <c:tx>
            <c:strRef>
              <c:f>'P_alle dyr'!$X$11</c:f>
              <c:strCache>
                <c:ptCount val="1"/>
                <c:pt idx="0">
                  <c:v>2024</c:v>
                </c:pt>
              </c:strCache>
            </c:strRef>
          </c:tx>
          <c:spPr>
            <a:solidFill>
              <a:schemeClr val="accent2"/>
            </a:solidFill>
            <a:ln>
              <a:noFill/>
            </a:ln>
            <a:effectLst/>
          </c:spPr>
          <c:invertIfNegative val="0"/>
          <c:dLbls>
            <c:spPr>
              <a:solidFill>
                <a:schemeClr val="accent2"/>
              </a:solidFill>
              <a:ln>
                <a:noFill/>
              </a:ln>
              <a:effectLst/>
            </c:spPr>
            <c:txPr>
              <a:bodyPr rot="0" spcFirstLastPara="1" vertOverflow="ellipsis" vert="horz" wrap="square" lIns="0" tIns="0" rIns="0" bIns="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'P_alle dyr'!$X$11</c:f>
              <c:strCache>
                <c:ptCount val="4"/>
                <c:pt idx="0">
                  <c:v>fjørfe</c:v>
                </c:pt>
                <c:pt idx="1">
                  <c:v>gris</c:v>
                </c:pt>
                <c:pt idx="2">
                  <c:v>småfe</c:v>
                </c:pt>
                <c:pt idx="3">
                  <c:v>storfe</c:v>
                </c:pt>
              </c:strCache>
            </c:strRef>
          </c:cat>
          <c:val>
            <c:numRef>
              <c:f>'P_alle dyr'!$X$11</c:f>
              <c:numCache>
                <c:formatCode>0%</c:formatCode>
                <c:ptCount val="4"/>
                <c:pt idx="0">
                  <c:v>0.18436942024556763</c:v>
                </c:pt>
                <c:pt idx="1">
                  <c:v>0.64043954220711818</c:v>
                </c:pt>
                <c:pt idx="2">
                  <c:v>1.2082565883226292E-2</c:v>
                </c:pt>
                <c:pt idx="3">
                  <c:v>0.16310847166408826</c:v>
                </c:pt>
              </c:numCache>
            </c:numRef>
          </c:val>
          <c:extLst>
            <c:ext xmlns:c16="http://schemas.microsoft.com/office/drawing/2014/chart" uri="{C3380CC4-5D6E-409C-BE32-E72D297353CC}">
              <c16:uniqueId val="{00000004-066A-4C9E-83E1-CB4C251376EA}"/>
            </c:ext>
          </c:extLst>
        </c:ser>
        <c:dLbls>
          <c:showLegendKey val="0"/>
          <c:showVal val="0"/>
          <c:showCatName val="0"/>
          <c:showSerName val="0"/>
          <c:showPercent val="0"/>
          <c:showBubbleSize val="0"/>
        </c:dLbls>
        <c:gapWidth val="45"/>
        <c:axId val="1030176768"/>
        <c:axId val="1030155968"/>
      </c:barChart>
      <c:catAx>
        <c:axId val="103017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030155968"/>
        <c:crosses val="autoZero"/>
        <c:auto val="1"/>
        <c:lblAlgn val="ctr"/>
        <c:lblOffset val="100"/>
        <c:noMultiLvlLbl val="0"/>
      </c:catAx>
      <c:valAx>
        <c:axId val="1030155968"/>
        <c:scaling>
          <c:orientation val="minMax"/>
        </c:scaling>
        <c:delete val="1"/>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a:t>prosent</a:t>
                </a:r>
              </a:p>
            </c:rich>
          </c:tx>
          <c:layout>
            <c:manualLayout>
              <c:xMode val="edge"/>
              <c:yMode val="edge"/>
              <c:x val="3.4482758620690023E-5"/>
              <c:y val="0.44362301587301595"/>
            </c:manualLayout>
          </c:layout>
          <c:overlay val="0"/>
          <c:spPr>
            <a:noFill/>
            <a:ln>
              <a:noFill/>
            </a:ln>
            <a:effectLst/>
          </c:spPr>
        </c:title>
        <c:numFmt formatCode="0%" sourceLinked="1"/>
        <c:majorTickMark val="none"/>
        <c:minorTickMark val="none"/>
        <c:tickLblPos val="nextTo"/>
        <c:crossAx val="103017676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aseline="0"/>
      </a:pPr>
      <a:endParaRPr lang="nb-NO"/>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[Slakteleveranser_2015_2024.xlsx]P_alle dyr!Pivottabell12</c:name>
    <c:fmtId val="8"/>
  </c:pivotSource>
  <c:chart>
    <c:title>
      <c:tx>
        <c:strRef>
          <c:f>'P_alle dyr'!$R$12</c:f>
          <c:strCache>
            <c:ptCount val="1"/>
            <c:pt idx="0">
              <c:v>Slakteleveranser av alle dyreslag i Inderøy i 2015 og 2024 i kg</c:v>
            </c:pt>
          </c:strCache>
        </c:strRef>
      </c:tx>
      <c:layout>
        <c:manualLayout>
          <c:xMode val="edge"/>
          <c:yMode val="edge"/>
          <c:x val="3.9166759707902336E-2"/>
          <c:y val="1.0738253520301076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7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7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7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7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7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pivotFmt>
      <c:pivotFmt>
        <c:idx val="18"/>
        <c:spPr>
          <a:solidFill>
            <a:schemeClr val="accent2"/>
          </a:solidFill>
          <a:ln>
            <a:noFill/>
          </a:ln>
          <a:effectLst/>
        </c:spPr>
      </c:pivotFmt>
    </c:pivotFmts>
    <c:plotArea>
      <c:layout>
        <c:manualLayout>
          <c:layoutTarget val="inner"/>
          <c:xMode val="edge"/>
          <c:yMode val="edge"/>
          <c:x val="0.15627351851851851"/>
          <c:y val="5.0233183570866695E-2"/>
          <c:w val="0.78915185185185188"/>
          <c:h val="0.93174430668226571"/>
        </c:manualLayout>
      </c:layout>
      <c:barChart>
        <c:barDir val="bar"/>
        <c:grouping val="clustered"/>
        <c:varyColors val="0"/>
        <c:ser>
          <c:idx val="0"/>
          <c:order val="0"/>
          <c:tx>
            <c:strRef>
              <c:f>'P_alle dyr'!$R$12</c:f>
              <c:strCache>
                <c:ptCount val="1"/>
                <c:pt idx="0">
                  <c:v>2015</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'P_alle dyr'!$R$12</c:f>
              <c:multiLvlStrCache>
                <c:ptCount val="22"/>
                <c:lvl>
                  <c:pt idx="0">
                    <c:v>and</c:v>
                  </c:pt>
                  <c:pt idx="1">
                    <c:v>gås</c:v>
                  </c:pt>
                  <c:pt idx="2">
                    <c:v>hane</c:v>
                  </c:pt>
                  <c:pt idx="3">
                    <c:v>høns</c:v>
                  </c:pt>
                  <c:pt idx="4">
                    <c:v>kalkun</c:v>
                  </c:pt>
                  <c:pt idx="5">
                    <c:v>kylling</c:v>
                  </c:pt>
                  <c:pt idx="6">
                    <c:v>gris</c:v>
                  </c:pt>
                  <c:pt idx="7">
                    <c:v>purke</c:v>
                  </c:pt>
                  <c:pt idx="8">
                    <c:v>råne</c:v>
                  </c:pt>
                  <c:pt idx="9">
                    <c:v>geit</c:v>
                  </c:pt>
                  <c:pt idx="10">
                    <c:v>kje</c:v>
                  </c:pt>
                  <c:pt idx="11">
                    <c:v>lam</c:v>
                  </c:pt>
                  <c:pt idx="12">
                    <c:v>søye</c:v>
                  </c:pt>
                  <c:pt idx="13">
                    <c:v>ungsau</c:v>
                  </c:pt>
                  <c:pt idx="14">
                    <c:v>villsaulam</c:v>
                  </c:pt>
                  <c:pt idx="15">
                    <c:v>vær</c:v>
                  </c:pt>
                  <c:pt idx="16">
                    <c:v>kalv</c:v>
                  </c:pt>
                  <c:pt idx="17">
                    <c:v>ku</c:v>
                  </c:pt>
                  <c:pt idx="18">
                    <c:v>kvige</c:v>
                  </c:pt>
                  <c:pt idx="19">
                    <c:v>okse</c:v>
                  </c:pt>
                  <c:pt idx="20">
                    <c:v>ungku</c:v>
                  </c:pt>
                  <c:pt idx="21">
                    <c:v>ungokse</c:v>
                  </c:pt>
                </c:lvl>
                <c:lvl>
                  <c:pt idx="0">
                    <c:v>fjørfe</c:v>
                  </c:pt>
                  <c:pt idx="6">
                    <c:v>gris</c:v>
                  </c:pt>
                  <c:pt idx="9">
                    <c:v>småfe</c:v>
                  </c:pt>
                  <c:pt idx="16">
                    <c:v>storfe</c:v>
                  </c:pt>
                </c:lvl>
              </c:multiLvlStrCache>
            </c:multiLvlStrRef>
          </c:cat>
          <c:val>
            <c:numRef>
              <c:f>'P_alle dyr'!$R$12</c:f>
              <c:numCache>
                <c:formatCode>#,##0</c:formatCode>
                <c:ptCount val="22"/>
                <c:pt idx="4">
                  <c:v>209822</c:v>
                </c:pt>
                <c:pt idx="5">
                  <c:v>272361</c:v>
                </c:pt>
                <c:pt idx="6">
                  <c:v>1935176</c:v>
                </c:pt>
                <c:pt idx="7">
                  <c:v>162472.70000000001</c:v>
                </c:pt>
                <c:pt idx="8">
                  <c:v>3775.5</c:v>
                </c:pt>
                <c:pt idx="11">
                  <c:v>52879</c:v>
                </c:pt>
                <c:pt idx="12">
                  <c:v>7595.6</c:v>
                </c:pt>
                <c:pt idx="13">
                  <c:v>1060.0999999999999</c:v>
                </c:pt>
                <c:pt idx="15">
                  <c:v>455.3</c:v>
                </c:pt>
                <c:pt idx="16">
                  <c:v>3537.4</c:v>
                </c:pt>
                <c:pt idx="17">
                  <c:v>129505.8</c:v>
                </c:pt>
                <c:pt idx="18">
                  <c:v>24735.1</c:v>
                </c:pt>
                <c:pt idx="19">
                  <c:v>11488.9</c:v>
                </c:pt>
                <c:pt idx="20">
                  <c:v>91814.1</c:v>
                </c:pt>
                <c:pt idx="21">
                  <c:v>354433.9</c:v>
                </c:pt>
              </c:numCache>
            </c:numRef>
          </c:val>
          <c:extLst>
            <c:ext xmlns:c16="http://schemas.microsoft.com/office/drawing/2014/chart" uri="{C3380CC4-5D6E-409C-BE32-E72D297353CC}">
              <c16:uniqueId val="{00000004-6A1A-4448-9019-D032C30BEC49}"/>
            </c:ext>
          </c:extLst>
        </c:ser>
        <c:ser>
          <c:idx val="1"/>
          <c:order val="1"/>
          <c:tx>
            <c:strRef>
              <c:f>'P_alle dyr'!$R$12</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'P_alle dyr'!$R$12</c:f>
              <c:multiLvlStrCache>
                <c:ptCount val="22"/>
                <c:lvl>
                  <c:pt idx="0">
                    <c:v>and</c:v>
                  </c:pt>
                  <c:pt idx="1">
                    <c:v>gås</c:v>
                  </c:pt>
                  <c:pt idx="2">
                    <c:v>hane</c:v>
                  </c:pt>
                  <c:pt idx="3">
                    <c:v>høns</c:v>
                  </c:pt>
                  <c:pt idx="4">
                    <c:v>kalkun</c:v>
                  </c:pt>
                  <c:pt idx="5">
                    <c:v>kylling</c:v>
                  </c:pt>
                  <c:pt idx="6">
                    <c:v>gris</c:v>
                  </c:pt>
                  <c:pt idx="7">
                    <c:v>purke</c:v>
                  </c:pt>
                  <c:pt idx="8">
                    <c:v>råne</c:v>
                  </c:pt>
                  <c:pt idx="9">
                    <c:v>geit</c:v>
                  </c:pt>
                  <c:pt idx="10">
                    <c:v>kje</c:v>
                  </c:pt>
                  <c:pt idx="11">
                    <c:v>lam</c:v>
                  </c:pt>
                  <c:pt idx="12">
                    <c:v>søye</c:v>
                  </c:pt>
                  <c:pt idx="13">
                    <c:v>ungsau</c:v>
                  </c:pt>
                  <c:pt idx="14">
                    <c:v>villsaulam</c:v>
                  </c:pt>
                  <c:pt idx="15">
                    <c:v>vær</c:v>
                  </c:pt>
                  <c:pt idx="16">
                    <c:v>kalv</c:v>
                  </c:pt>
                  <c:pt idx="17">
                    <c:v>ku</c:v>
                  </c:pt>
                  <c:pt idx="18">
                    <c:v>kvige</c:v>
                  </c:pt>
                  <c:pt idx="19">
                    <c:v>okse</c:v>
                  </c:pt>
                  <c:pt idx="20">
                    <c:v>ungku</c:v>
                  </c:pt>
                  <c:pt idx="21">
                    <c:v>ungokse</c:v>
                  </c:pt>
                </c:lvl>
                <c:lvl>
                  <c:pt idx="0">
                    <c:v>fjørfe</c:v>
                  </c:pt>
                  <c:pt idx="6">
                    <c:v>gris</c:v>
                  </c:pt>
                  <c:pt idx="9">
                    <c:v>småfe</c:v>
                  </c:pt>
                  <c:pt idx="16">
                    <c:v>storfe</c:v>
                  </c:pt>
                </c:lvl>
              </c:multiLvlStrCache>
            </c:multiLvlStrRef>
          </c:cat>
          <c:val>
            <c:numRef>
              <c:f>'P_alle dyr'!$R$12</c:f>
              <c:numCache>
                <c:formatCode>#,##0</c:formatCode>
                <c:ptCount val="22"/>
                <c:pt idx="0">
                  <c:v>0</c:v>
                </c:pt>
                <c:pt idx="1">
                  <c:v>0</c:v>
                </c:pt>
                <c:pt idx="2">
                  <c:v>0</c:v>
                </c:pt>
                <c:pt idx="3">
                  <c:v>0</c:v>
                </c:pt>
                <c:pt idx="4">
                  <c:v>0</c:v>
                </c:pt>
                <c:pt idx="5">
                  <c:v>738343.42999999993</c:v>
                </c:pt>
                <c:pt idx="6">
                  <c:v>2394656.2999999998</c:v>
                </c:pt>
                <c:pt idx="7">
                  <c:v>165836.79999999999</c:v>
                </c:pt>
                <c:pt idx="8">
                  <c:v>4272.3999999999996</c:v>
                </c:pt>
                <c:pt idx="9">
                  <c:v>64.099999999999994</c:v>
                </c:pt>
                <c:pt idx="10">
                  <c:v>125.2</c:v>
                </c:pt>
                <c:pt idx="11">
                  <c:v>40702.399999999994</c:v>
                </c:pt>
                <c:pt idx="12">
                  <c:v>5576.3</c:v>
                </c:pt>
                <c:pt idx="13">
                  <c:v>1455.1000000000001</c:v>
                </c:pt>
                <c:pt idx="14">
                  <c:v>126.4</c:v>
                </c:pt>
                <c:pt idx="15">
                  <c:v>337.5</c:v>
                </c:pt>
                <c:pt idx="16">
                  <c:v>16780.399999999998</c:v>
                </c:pt>
                <c:pt idx="17">
                  <c:v>138647.4</c:v>
                </c:pt>
                <c:pt idx="18">
                  <c:v>58465.499999999993</c:v>
                </c:pt>
                <c:pt idx="19">
                  <c:v>11437.2</c:v>
                </c:pt>
                <c:pt idx="20">
                  <c:v>106674.79999999999</c:v>
                </c:pt>
                <c:pt idx="21">
                  <c:v>321194.50000000012</c:v>
                </c:pt>
              </c:numCache>
            </c:numRef>
          </c:val>
          <c:extLst>
            <c:ext xmlns:c16="http://schemas.microsoft.com/office/drawing/2014/chart" uri="{C3380CC4-5D6E-409C-BE32-E72D297353CC}">
              <c16:uniqueId val="{00000004-CF36-416F-9231-D715F42B5DDA}"/>
            </c:ext>
          </c:extLst>
        </c:ser>
        <c:dLbls>
          <c:showLegendKey val="0"/>
          <c:showVal val="0"/>
          <c:showCatName val="0"/>
          <c:showSerName val="0"/>
          <c:showPercent val="0"/>
          <c:showBubbleSize val="0"/>
        </c:dLbls>
        <c:gapWidth val="36"/>
        <c:axId val="1431524736"/>
        <c:axId val="1431539296"/>
      </c:barChart>
      <c:catAx>
        <c:axId val="1431524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431539296"/>
        <c:crosses val="autoZero"/>
        <c:auto val="1"/>
        <c:lblAlgn val="ctr"/>
        <c:lblOffset val="100"/>
        <c:noMultiLvlLbl val="0"/>
      </c:catAx>
      <c:valAx>
        <c:axId val="1431539296"/>
        <c:scaling>
          <c:orientation val="minMax"/>
          <c:min val="0"/>
        </c:scaling>
        <c:delete val="1"/>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0.48491814814814804"/>
              <c:y val="0.9653482491517828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crossAx val="1431524736"/>
        <c:crosses val="autoZero"/>
        <c:crossBetween val="between"/>
      </c:valAx>
      <c:spPr>
        <a:noFill/>
        <a:ln>
          <a:solidFill>
            <a:schemeClr val="bg1">
              <a:lumMod val="95000"/>
            </a:schemeClr>
          </a:solidFill>
        </a:ln>
        <a:effectLst/>
      </c:spPr>
    </c:plotArea>
    <c:legend>
      <c:legendPos val="r"/>
      <c:layout>
        <c:manualLayout>
          <c:xMode val="edge"/>
          <c:yMode val="edge"/>
          <c:x val="0.83765074951529372"/>
          <c:y val="0.91587305595488844"/>
          <c:w val="7.9509372196775244E-2"/>
          <c:h val="4.950180374646369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[Slakteleveranser_2015_2024.xlsx]P_alle dyr!Pivottabell2</c:name>
    <c:fmtId val="10"/>
  </c:pivotSource>
  <c:chart>
    <c:title>
      <c:tx>
        <c:strRef>
          <c:f>'P_alle dyr'!$R$13</c:f>
          <c:strCache>
            <c:ptCount val="1"/>
            <c:pt idx="0">
              <c:v>Endring av slakteleveranser i Inderøy fra 2015 til 2024 i kg</c:v>
            </c:pt>
          </c:strCache>
        </c:strRef>
      </c:tx>
      <c:layout>
        <c:manualLayout>
          <c:xMode val="edge"/>
          <c:yMode val="edge"/>
          <c:x val="9.7626288979544174E-2"/>
          <c:y val="1.9450337124533524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8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8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8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8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8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_ ;[Red]\-#,##0\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6155052083333335"/>
          <c:y val="6.5002647026008234E-2"/>
          <c:w val="0.77654809027777782"/>
          <c:h val="0.90884708226847"/>
        </c:manualLayout>
      </c:layout>
      <c:barChart>
        <c:barDir val="bar"/>
        <c:grouping val="clustered"/>
        <c:varyColors val="0"/>
        <c:ser>
          <c:idx val="0"/>
          <c:order val="0"/>
          <c:tx>
            <c:strRef>
              <c:f>'P_alle dyr'!$R$13</c:f>
              <c:strCache>
                <c:ptCount val="1"/>
                <c:pt idx="0">
                  <c:v>2015</c:v>
                </c:pt>
              </c:strCache>
            </c:strRef>
          </c:tx>
          <c:spPr>
            <a:solidFill>
              <a:schemeClr val="accent1"/>
            </a:solidFill>
            <a:ln>
              <a:noFill/>
            </a:ln>
            <a:effectLst/>
          </c:spPr>
          <c:invertIfNegative val="0"/>
          <c:cat>
            <c:multiLvlStrRef>
              <c:f>'P_alle dyr'!$R$13</c:f>
              <c:multiLvlStrCache>
                <c:ptCount val="22"/>
                <c:lvl>
                  <c:pt idx="0">
                    <c:v>and</c:v>
                  </c:pt>
                  <c:pt idx="1">
                    <c:v>gås</c:v>
                  </c:pt>
                  <c:pt idx="2">
                    <c:v>hane</c:v>
                  </c:pt>
                  <c:pt idx="3">
                    <c:v>høns</c:v>
                  </c:pt>
                  <c:pt idx="4">
                    <c:v>kalkun</c:v>
                  </c:pt>
                  <c:pt idx="5">
                    <c:v>kylling</c:v>
                  </c:pt>
                  <c:pt idx="6">
                    <c:v>gris</c:v>
                  </c:pt>
                  <c:pt idx="7">
                    <c:v>purke</c:v>
                  </c:pt>
                  <c:pt idx="8">
                    <c:v>råne</c:v>
                  </c:pt>
                  <c:pt idx="9">
                    <c:v>geit</c:v>
                  </c:pt>
                  <c:pt idx="10">
                    <c:v>kje</c:v>
                  </c:pt>
                  <c:pt idx="11">
                    <c:v>lam</c:v>
                  </c:pt>
                  <c:pt idx="12">
                    <c:v>søye</c:v>
                  </c:pt>
                  <c:pt idx="13">
                    <c:v>ungsau</c:v>
                  </c:pt>
                  <c:pt idx="14">
                    <c:v>villsaulam</c:v>
                  </c:pt>
                  <c:pt idx="15">
                    <c:v>vær</c:v>
                  </c:pt>
                  <c:pt idx="16">
                    <c:v>kalv</c:v>
                  </c:pt>
                  <c:pt idx="17">
                    <c:v>ku</c:v>
                  </c:pt>
                  <c:pt idx="18">
                    <c:v>kvige</c:v>
                  </c:pt>
                  <c:pt idx="19">
                    <c:v>okse</c:v>
                  </c:pt>
                  <c:pt idx="20">
                    <c:v>ungku</c:v>
                  </c:pt>
                  <c:pt idx="21">
                    <c:v>ungokse</c:v>
                  </c:pt>
                </c:lvl>
                <c:lvl>
                  <c:pt idx="0">
                    <c:v>fjørfe</c:v>
                  </c:pt>
                  <c:pt idx="6">
                    <c:v>gris</c:v>
                  </c:pt>
                  <c:pt idx="9">
                    <c:v>småfe</c:v>
                  </c:pt>
                  <c:pt idx="16">
                    <c:v>storfe</c:v>
                  </c:pt>
                </c:lvl>
              </c:multiLvlStrCache>
            </c:multiLvlStrRef>
          </c:cat>
          <c:val>
            <c:numRef>
              <c:f>'P_alle dyr'!$R$13</c:f>
              <c:numCache>
                <c:formatCode>#,##0</c:formatCode>
                <c:ptCount val="22"/>
              </c:numCache>
            </c:numRef>
          </c:val>
          <c:extLst>
            <c:ext xmlns:c16="http://schemas.microsoft.com/office/drawing/2014/chart" uri="{C3380CC4-5D6E-409C-BE32-E72D297353CC}">
              <c16:uniqueId val="{00000004-6E65-4704-A76D-8EC67EC38F6A}"/>
            </c:ext>
          </c:extLst>
        </c:ser>
        <c:ser>
          <c:idx val="1"/>
          <c:order val="1"/>
          <c:tx>
            <c:strRef>
              <c:f>'P_alle dyr'!$R$13</c:f>
              <c:strCache>
                <c:ptCount val="1"/>
                <c:pt idx="0">
                  <c:v>2024</c:v>
                </c:pt>
              </c:strCache>
            </c:strRef>
          </c:tx>
          <c:spPr>
            <a:solidFill>
              <a:schemeClr val="accent1"/>
            </a:solidFill>
            <a:ln>
              <a:noFill/>
            </a:ln>
            <a:effectLst/>
          </c:spPr>
          <c:invertIfNegative val="0"/>
          <c:dLbls>
            <c:numFmt formatCode="#,##0_ ;[Red]\-#,##0\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'P_alle dyr'!$R$13</c:f>
              <c:multiLvlStrCache>
                <c:ptCount val="22"/>
                <c:lvl>
                  <c:pt idx="0">
                    <c:v>and</c:v>
                  </c:pt>
                  <c:pt idx="1">
                    <c:v>gås</c:v>
                  </c:pt>
                  <c:pt idx="2">
                    <c:v>hane</c:v>
                  </c:pt>
                  <c:pt idx="3">
                    <c:v>høns</c:v>
                  </c:pt>
                  <c:pt idx="4">
                    <c:v>kalkun</c:v>
                  </c:pt>
                  <c:pt idx="5">
                    <c:v>kylling</c:v>
                  </c:pt>
                  <c:pt idx="6">
                    <c:v>gris</c:v>
                  </c:pt>
                  <c:pt idx="7">
                    <c:v>purke</c:v>
                  </c:pt>
                  <c:pt idx="8">
                    <c:v>råne</c:v>
                  </c:pt>
                  <c:pt idx="9">
                    <c:v>geit</c:v>
                  </c:pt>
                  <c:pt idx="10">
                    <c:v>kje</c:v>
                  </c:pt>
                  <c:pt idx="11">
                    <c:v>lam</c:v>
                  </c:pt>
                  <c:pt idx="12">
                    <c:v>søye</c:v>
                  </c:pt>
                  <c:pt idx="13">
                    <c:v>ungsau</c:v>
                  </c:pt>
                  <c:pt idx="14">
                    <c:v>villsaulam</c:v>
                  </c:pt>
                  <c:pt idx="15">
                    <c:v>vær</c:v>
                  </c:pt>
                  <c:pt idx="16">
                    <c:v>kalv</c:v>
                  </c:pt>
                  <c:pt idx="17">
                    <c:v>ku</c:v>
                  </c:pt>
                  <c:pt idx="18">
                    <c:v>kvige</c:v>
                  </c:pt>
                  <c:pt idx="19">
                    <c:v>okse</c:v>
                  </c:pt>
                  <c:pt idx="20">
                    <c:v>ungku</c:v>
                  </c:pt>
                  <c:pt idx="21">
                    <c:v>ungokse</c:v>
                  </c:pt>
                </c:lvl>
                <c:lvl>
                  <c:pt idx="0">
                    <c:v>fjørfe</c:v>
                  </c:pt>
                  <c:pt idx="6">
                    <c:v>gris</c:v>
                  </c:pt>
                  <c:pt idx="9">
                    <c:v>småfe</c:v>
                  </c:pt>
                  <c:pt idx="16">
                    <c:v>storfe</c:v>
                  </c:pt>
                </c:lvl>
              </c:multiLvlStrCache>
            </c:multiLvlStrRef>
          </c:cat>
          <c:val>
            <c:numRef>
              <c:f>'P_alle dyr'!$R$13</c:f>
              <c:numCache>
                <c:formatCode>#,##0</c:formatCode>
                <c:ptCount val="22"/>
                <c:pt idx="0">
                  <c:v>0</c:v>
                </c:pt>
                <c:pt idx="1">
                  <c:v>0</c:v>
                </c:pt>
                <c:pt idx="2">
                  <c:v>0</c:v>
                </c:pt>
                <c:pt idx="3">
                  <c:v>0</c:v>
                </c:pt>
                <c:pt idx="4">
                  <c:v>-209822</c:v>
                </c:pt>
                <c:pt idx="5">
                  <c:v>465982.42999999993</c:v>
                </c:pt>
                <c:pt idx="6">
                  <c:v>459480.29999999981</c:v>
                </c:pt>
                <c:pt idx="7">
                  <c:v>3364.0999999999767</c:v>
                </c:pt>
                <c:pt idx="8">
                  <c:v>496.89999999999964</c:v>
                </c:pt>
                <c:pt idx="9">
                  <c:v>64.099999999999994</c:v>
                </c:pt>
                <c:pt idx="10">
                  <c:v>125.2</c:v>
                </c:pt>
                <c:pt idx="11">
                  <c:v>-12176.600000000006</c:v>
                </c:pt>
                <c:pt idx="12">
                  <c:v>-2019.3000000000002</c:v>
                </c:pt>
                <c:pt idx="13">
                  <c:v>395.00000000000023</c:v>
                </c:pt>
                <c:pt idx="14">
                  <c:v>126.4</c:v>
                </c:pt>
                <c:pt idx="15">
                  <c:v>-117.80000000000001</c:v>
                </c:pt>
                <c:pt idx="16">
                  <c:v>13242.999999999998</c:v>
                </c:pt>
                <c:pt idx="17">
                  <c:v>9141.5999999999913</c:v>
                </c:pt>
                <c:pt idx="18">
                  <c:v>33730.399999999994</c:v>
                </c:pt>
                <c:pt idx="19">
                  <c:v>-51.699999999998909</c:v>
                </c:pt>
                <c:pt idx="20">
                  <c:v>14860.699999999983</c:v>
                </c:pt>
                <c:pt idx="21">
                  <c:v>-33239.399999999907</c:v>
                </c:pt>
              </c:numCache>
            </c:numRef>
          </c:val>
          <c:extLst>
            <c:ext xmlns:c16="http://schemas.microsoft.com/office/drawing/2014/chart" uri="{C3380CC4-5D6E-409C-BE32-E72D297353CC}">
              <c16:uniqueId val="{00000004-B1D0-4308-B65E-1AA1F2C74743}"/>
            </c:ext>
          </c:extLst>
        </c:ser>
        <c:dLbls>
          <c:showLegendKey val="0"/>
          <c:showVal val="0"/>
          <c:showCatName val="0"/>
          <c:showSerName val="0"/>
          <c:showPercent val="0"/>
          <c:showBubbleSize val="0"/>
        </c:dLbls>
        <c:gapWidth val="51"/>
        <c:overlap val="100"/>
        <c:axId val="1278173024"/>
        <c:axId val="1278173440"/>
      </c:barChart>
      <c:catAx>
        <c:axId val="127817302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278173440"/>
        <c:crosses val="autoZero"/>
        <c:auto val="1"/>
        <c:lblAlgn val="ctr"/>
        <c:lblOffset val="2"/>
        <c:noMultiLvlLbl val="0"/>
      </c:catAx>
      <c:valAx>
        <c:axId val="1278173440"/>
        <c:scaling>
          <c:orientation val="minMax"/>
        </c:scaling>
        <c:delete val="1"/>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kg</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crossAx val="1278173024"/>
        <c:crosses val="autoZero"/>
        <c:crossBetween val="between"/>
      </c:valAx>
      <c:spPr>
        <a:noFill/>
        <a:ln>
          <a:solidFill>
            <a:schemeClr val="bg1">
              <a:lumMod val="95000"/>
            </a:schemeClr>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'P_alle dyr'!$R$14</c:f>
          <c:strCache>
            <c:ptCount val="1"/>
            <c:pt idx="0">
              <c:v>Endring av slakteleveranser i Inderøy mellom 2015 og 2024 i prosent</c:v>
            </c:pt>
          </c:strCache>
        </c:strRef>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0.15775138888888887"/>
          <c:y val="6.3848491992393161E-2"/>
          <c:w val="0.81799513888888886"/>
          <c:h val="0.91327430179012059"/>
        </c:manualLayout>
      </c:layout>
      <c:barChart>
        <c:barDir val="bar"/>
        <c:grouping val="clustered"/>
        <c:varyColors val="0"/>
        <c:ser>
          <c:idx val="0"/>
          <c:order val="0"/>
          <c:tx>
            <c:strRef>
              <c:f>'P_alle dyr'!$Q$77</c:f>
              <c:strCache>
                <c:ptCount val="1"/>
                <c:pt idx="0">
                  <c:v> år 2021 </c:v>
                </c:pt>
              </c:strCache>
            </c:strRef>
          </c:tx>
          <c:spPr>
            <a:solidFill>
              <a:schemeClr val="accent1"/>
            </a:solidFill>
            <a:ln>
              <a:noFill/>
            </a:ln>
            <a:effectLst/>
          </c:spPr>
          <c:invertIfNegative val="0"/>
          <c:dLbls>
            <c:numFmt formatCode="0\ %;[Red]\-0\ %" sourceLinked="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multiLvlStrRef>
              <c:f>'P_alle dyr'!$O$78:$P$99</c:f>
              <c:multiLvlStrCache>
                <c:ptCount val="22"/>
                <c:lvl>
                  <c:pt idx="0">
                    <c:v>and</c:v>
                  </c:pt>
                  <c:pt idx="1">
                    <c:v>gås</c:v>
                  </c:pt>
                  <c:pt idx="2">
                    <c:v>hane</c:v>
                  </c:pt>
                  <c:pt idx="3">
                    <c:v>høns</c:v>
                  </c:pt>
                  <c:pt idx="4">
                    <c:v>kalkun</c:v>
                  </c:pt>
                  <c:pt idx="5">
                    <c:v>kylling</c:v>
                  </c:pt>
                  <c:pt idx="6">
                    <c:v>gris</c:v>
                  </c:pt>
                  <c:pt idx="7">
                    <c:v>purke</c:v>
                  </c:pt>
                  <c:pt idx="8">
                    <c:v>råne</c:v>
                  </c:pt>
                  <c:pt idx="9">
                    <c:v>geit</c:v>
                  </c:pt>
                  <c:pt idx="10">
                    <c:v>kje</c:v>
                  </c:pt>
                  <c:pt idx="11">
                    <c:v>lam</c:v>
                  </c:pt>
                  <c:pt idx="12">
                    <c:v>søye</c:v>
                  </c:pt>
                  <c:pt idx="13">
                    <c:v>ungsau</c:v>
                  </c:pt>
                  <c:pt idx="14">
                    <c:v>villsaulam</c:v>
                  </c:pt>
                  <c:pt idx="15">
                    <c:v>vær</c:v>
                  </c:pt>
                  <c:pt idx="16">
                    <c:v>kalv</c:v>
                  </c:pt>
                  <c:pt idx="17">
                    <c:v>ku</c:v>
                  </c:pt>
                  <c:pt idx="18">
                    <c:v>kvige</c:v>
                  </c:pt>
                  <c:pt idx="19">
                    <c:v>okse</c:v>
                  </c:pt>
                  <c:pt idx="20">
                    <c:v>ungku</c:v>
                  </c:pt>
                  <c:pt idx="21">
                    <c:v>ungokse</c:v>
                  </c:pt>
                </c:lvl>
                <c:lvl>
                  <c:pt idx="0">
                    <c:v>fjørfe</c:v>
                  </c:pt>
                  <c:pt idx="2">
                    <c:v> </c:v>
                  </c:pt>
                  <c:pt idx="5">
                    <c:v> </c:v>
                  </c:pt>
                  <c:pt idx="6">
                    <c:v>gris</c:v>
                  </c:pt>
                  <c:pt idx="9">
                    <c:v>småfe</c:v>
                  </c:pt>
                  <c:pt idx="16">
                    <c:v>storfe</c:v>
                  </c:pt>
                </c:lvl>
              </c:multiLvlStrCache>
            </c:multiLvlStrRef>
          </c:cat>
          <c:val>
            <c:numRef>
              <c:f>'P_alle dyr'!$Q$78:$Q$99</c:f>
              <c:numCache>
                <c:formatCode>_(* #,##0.00_);_(* \(#,##0.00\);_(* "-"??_);_(@_)</c:formatCode>
                <c:ptCount val="22"/>
                <c:pt idx="0">
                  <c:v>0</c:v>
                </c:pt>
                <c:pt idx="1">
                  <c:v>0</c:v>
                </c:pt>
                <c:pt idx="2">
                  <c:v>0</c:v>
                </c:pt>
                <c:pt idx="3">
                  <c:v>0</c:v>
                </c:pt>
                <c:pt idx="4">
                  <c:v>-1</c:v>
                </c:pt>
                <c:pt idx="5">
                  <c:v>1.7108999820091715</c:v>
                </c:pt>
                <c:pt idx="6">
                  <c:v>0.23743592314084083</c:v>
                </c:pt>
                <c:pt idx="7">
                  <c:v>2.0705632392395625E-2</c:v>
                </c:pt>
                <c:pt idx="8">
                  <c:v>0.13161170705866762</c:v>
                </c:pt>
                <c:pt idx="9">
                  <c:v>0</c:v>
                </c:pt>
                <c:pt idx="10">
                  <c:v>0</c:v>
                </c:pt>
                <c:pt idx="11">
                  <c:v>-0.23027288715747282</c:v>
                </c:pt>
                <c:pt idx="12">
                  <c:v>-0.26585128232134397</c:v>
                </c:pt>
                <c:pt idx="13">
                  <c:v>0.37260635789076529</c:v>
                </c:pt>
                <c:pt idx="14">
                  <c:v>0</c:v>
                </c:pt>
                <c:pt idx="15">
                  <c:v>-0.25873050735778608</c:v>
                </c:pt>
                <c:pt idx="16">
                  <c:v>3.7437100695426011</c:v>
                </c:pt>
                <c:pt idx="17">
                  <c:v>7.0588344305814801E-2</c:v>
                </c:pt>
                <c:pt idx="18">
                  <c:v>1.3636653985631753</c:v>
                </c:pt>
                <c:pt idx="19">
                  <c:v>-4.4999956479731661E-3</c:v>
                </c:pt>
                <c:pt idx="20">
                  <c:v>0.16185640331931567</c:v>
                </c:pt>
                <c:pt idx="21">
                  <c:v>-9.3781661404284136E-2</c:v>
                </c:pt>
              </c:numCache>
            </c:numRef>
          </c:val>
          <c:extLst>
            <c:ext xmlns:c16="http://schemas.microsoft.com/office/drawing/2014/chart" uri="{C3380CC4-5D6E-409C-BE32-E72D297353CC}">
              <c16:uniqueId val="{00000000-6EA3-4889-8B77-876F2F84E1A2}"/>
            </c:ext>
          </c:extLst>
        </c:ser>
        <c:dLbls>
          <c:showLegendKey val="0"/>
          <c:showVal val="0"/>
          <c:showCatName val="0"/>
          <c:showSerName val="0"/>
          <c:showPercent val="0"/>
          <c:showBubbleSize val="0"/>
        </c:dLbls>
        <c:gapWidth val="50"/>
        <c:axId val="106332896"/>
        <c:axId val="106330400"/>
      </c:barChart>
      <c:catAx>
        <c:axId val="10633289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06330400"/>
        <c:crosses val="autoZero"/>
        <c:auto val="1"/>
        <c:lblAlgn val="ctr"/>
        <c:lblOffset val="20"/>
        <c:noMultiLvlLbl val="0"/>
      </c:catAx>
      <c:valAx>
        <c:axId val="106330400"/>
        <c:scaling>
          <c:orientation val="minMax"/>
          <c:min val="-1"/>
        </c:scaling>
        <c:delete val="1"/>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t>prosent</a:t>
                </a:r>
              </a:p>
            </c:rich>
          </c:tx>
          <c:overlay val="0"/>
          <c:spPr>
            <a:noFill/>
            <a:ln>
              <a:noFill/>
            </a:ln>
            <a:effectLst/>
          </c:spPr>
        </c:title>
        <c:numFmt formatCode="#\ ##0\ %;[Red]\-#\ ##0\ %" sourceLinked="0"/>
        <c:majorTickMark val="none"/>
        <c:minorTickMark val="none"/>
        <c:tickLblPos val="nextTo"/>
        <c:crossAx val="106332896"/>
        <c:crosses val="autoZero"/>
        <c:crossBetween val="between"/>
      </c:valAx>
      <c:spPr>
        <a:noFill/>
        <a:ln>
          <a:solidFill>
            <a:schemeClr val="bg1">
              <a:lumMod val="9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[Slakteleveranser_2015_2024.xlsx]P-fylke 1 + 2!Pivottabell5</c:name>
    <c:fmtId val="4"/>
  </c:pivotSource>
  <c:chart>
    <c:title>
      <c:tx>
        <c:strRef>
          <c:f>'P-fylke 1 + 2'!$W$14</c:f>
          <c:strCache>
            <c:ptCount val="1"/>
            <c:pt idx="0">
              <c:v>Fylkesvis fordeling mellom ulike kjøttslag i eget fylke i 2024 (hvert fylke = 100%)</c:v>
            </c:pt>
          </c:strCache>
        </c:strRef>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0" tIns="0" rIns="0" bIns="0" anchor="ctr" anchorCtr="1">
              <a:spAutoFit/>
            </a:bodyPr>
            <a:lstStyle/>
            <a:p>
              <a:pPr>
                <a:defRPr sz="900" b="0" i="0" u="none" strike="noStrike" kern="1200" baseline="0">
                  <a:solidFill>
                    <a:schemeClr val="bg1">
                      <a:lumMod val="8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3"/>
          </a:solidFill>
          <a:ln>
            <a:noFill/>
          </a:ln>
          <a:effectLst/>
        </c:spPr>
        <c:marker>
          <c:symbol val="none"/>
        </c:marker>
        <c:dLbl>
          <c:idx val="0"/>
          <c:spPr>
            <a:solidFill>
              <a:schemeClr val="bg2">
                <a:lumMod val="75000"/>
              </a:schemeClr>
            </a:solidFill>
            <a:ln>
              <a:noFill/>
            </a:ln>
            <a:effectLst/>
          </c:spPr>
          <c:txPr>
            <a:bodyPr rot="0" spcFirstLastPara="1" vertOverflow="overflow" horzOverflow="overflow" vert="horz" wrap="none" lIns="0" tIns="0" rIns="0" bIns="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8"/>
        <c:spPr>
          <a:solidFill>
            <a:srgbClr val="F0AC2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49"/>
      </c:pivotFmt>
      <c:pivotFmt>
        <c:idx val="50"/>
      </c:pivotFmt>
      <c:pivotFmt>
        <c:idx val="51"/>
      </c:pivotFmt>
      <c:pivotFmt>
        <c:idx val="52"/>
      </c:pivotFmt>
      <c:pivotFmt>
        <c:idx val="53"/>
      </c:pivotFmt>
      <c:pivotFmt>
        <c:idx val="54"/>
      </c:pivotFmt>
      <c:pivotFmt>
        <c:idx val="55"/>
      </c:pivotFmt>
      <c:pivotFmt>
        <c:idx val="56"/>
      </c:pivotFmt>
      <c:pivotFmt>
        <c:idx val="57"/>
      </c:pivotFmt>
      <c:pivotFmt>
        <c:idx val="58"/>
      </c:pivotFmt>
      <c:pivotFmt>
        <c:idx val="59"/>
      </c:pivotFmt>
      <c:pivotFmt>
        <c:idx val="60"/>
      </c:pivotFmt>
      <c:pivotFmt>
        <c:idx val="61"/>
      </c:pivotFmt>
      <c:pivotFmt>
        <c:idx val="62"/>
      </c:pivotFmt>
      <c:pivotFmt>
        <c:idx val="63"/>
      </c:pivotFmt>
    </c:pivotFmts>
    <c:plotArea>
      <c:layout>
        <c:manualLayout>
          <c:layoutTarget val="inner"/>
          <c:xMode val="edge"/>
          <c:yMode val="edge"/>
          <c:x val="0.22062357830271215"/>
          <c:y val="7.8058252427184463E-2"/>
          <c:w val="0.73338057742782148"/>
          <c:h val="0.87447680690399132"/>
        </c:manualLayout>
      </c:layout>
      <c:barChart>
        <c:barDir val="bar"/>
        <c:grouping val="percentStacked"/>
        <c:varyColors val="0"/>
        <c:ser>
          <c:idx val="0"/>
          <c:order val="0"/>
          <c:tx>
            <c:strRef>
              <c:f>'P-fylke 1 + 2'!$W$14</c:f>
              <c:strCache>
                <c:ptCount val="1"/>
                <c:pt idx="0">
                  <c:v>fjørfe</c:v>
                </c:pt>
              </c:strCache>
            </c:strRef>
          </c:tx>
          <c:spPr>
            <a:solidFill>
              <a:schemeClr val="accent1"/>
            </a:solidFill>
            <a:ln>
              <a:noFill/>
            </a:ln>
            <a:effectLst/>
          </c:spPr>
          <c:invertIfNegative val="0"/>
          <c:dLbls>
            <c:spPr>
              <a:noFill/>
              <a:ln>
                <a:noFill/>
              </a:ln>
              <a:effectLst/>
            </c:spPr>
            <c:txPr>
              <a:bodyPr rot="0" spcFirstLastPara="1" vertOverflow="ellipsis" vert="horz" wrap="square" lIns="0" tIns="0" rIns="0" bIns="0" anchor="ctr" anchorCtr="1">
                <a:spAutoFit/>
              </a:bodyPr>
              <a:lstStyle/>
              <a:p>
                <a:pPr>
                  <a:defRPr sz="900" b="0" i="0" u="none" strike="noStrike" kern="1200" baseline="0">
                    <a:solidFill>
                      <a:schemeClr val="bg1">
                        <a:lumMod val="8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'P-fylke 1 + 2'!$W$14</c:f>
              <c:strCache>
                <c:ptCount val="14"/>
                <c:pt idx="0">
                  <c:v>Agder</c:v>
                </c:pt>
                <c:pt idx="1">
                  <c:v>Akershus</c:v>
                </c:pt>
                <c:pt idx="2">
                  <c:v>Buskerud</c:v>
                </c:pt>
                <c:pt idx="3">
                  <c:v>Finnmark</c:v>
                </c:pt>
                <c:pt idx="4">
                  <c:v>Innlandet</c:v>
                </c:pt>
                <c:pt idx="5">
                  <c:v>Møre og Romsdal</c:v>
                </c:pt>
                <c:pt idx="6">
                  <c:v>Nordland</c:v>
                </c:pt>
                <c:pt idx="7">
                  <c:v>Rogaland</c:v>
                </c:pt>
                <c:pt idx="8">
                  <c:v>Telemark</c:v>
                </c:pt>
                <c:pt idx="9">
                  <c:v>Troms</c:v>
                </c:pt>
                <c:pt idx="10">
                  <c:v>Trøndelag</c:v>
                </c:pt>
                <c:pt idx="11">
                  <c:v>Vestfold</c:v>
                </c:pt>
                <c:pt idx="12">
                  <c:v>Vestland</c:v>
                </c:pt>
                <c:pt idx="13">
                  <c:v>Østfold</c:v>
                </c:pt>
              </c:strCache>
            </c:strRef>
          </c:cat>
          <c:val>
            <c:numRef>
              <c:f>'P-fylke 1 + 2'!$W$14</c:f>
              <c:numCache>
                <c:formatCode>0%</c:formatCode>
                <c:ptCount val="14"/>
                <c:pt idx="0">
                  <c:v>7.1859820963235038E-2</c:v>
                </c:pt>
                <c:pt idx="1">
                  <c:v>0.21821119021535343</c:v>
                </c:pt>
                <c:pt idx="2">
                  <c:v>0.23348532950123194</c:v>
                </c:pt>
                <c:pt idx="3">
                  <c:v>0</c:v>
                </c:pt>
                <c:pt idx="4">
                  <c:v>0.24015630307653416</c:v>
                </c:pt>
                <c:pt idx="5">
                  <c:v>2.0468000522435276E-2</c:v>
                </c:pt>
                <c:pt idx="6">
                  <c:v>0</c:v>
                </c:pt>
                <c:pt idx="7">
                  <c:v>0.40140144145573137</c:v>
                </c:pt>
                <c:pt idx="8">
                  <c:v>0.1594141651938181</c:v>
                </c:pt>
                <c:pt idx="9">
                  <c:v>0</c:v>
                </c:pt>
                <c:pt idx="10">
                  <c:v>0.46096736880791733</c:v>
                </c:pt>
                <c:pt idx="11">
                  <c:v>0.29745386205224944</c:v>
                </c:pt>
                <c:pt idx="12">
                  <c:v>1.5415330779958438E-2</c:v>
                </c:pt>
                <c:pt idx="13">
                  <c:v>0.66048358971015209</c:v>
                </c:pt>
              </c:numCache>
            </c:numRef>
          </c:val>
          <c:extLst>
            <c:ext xmlns:c16="http://schemas.microsoft.com/office/drawing/2014/chart" uri="{C3380CC4-5D6E-409C-BE32-E72D297353CC}">
              <c16:uniqueId val="{00000000-38B0-41A8-8C78-69833F6D93B8}"/>
            </c:ext>
          </c:extLst>
        </c:ser>
        <c:ser>
          <c:idx val="1"/>
          <c:order val="1"/>
          <c:tx>
            <c:strRef>
              <c:f>'P-fylke 1 + 2'!$W$14</c:f>
              <c:strCache>
                <c:ptCount val="1"/>
                <c:pt idx="0">
                  <c:v>gris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'P-fylke 1 + 2'!$W$14</c:f>
              <c:strCache>
                <c:ptCount val="14"/>
                <c:pt idx="0">
                  <c:v>Agder</c:v>
                </c:pt>
                <c:pt idx="1">
                  <c:v>Akershus</c:v>
                </c:pt>
                <c:pt idx="2">
                  <c:v>Buskerud</c:v>
                </c:pt>
                <c:pt idx="3">
                  <c:v>Finnmark</c:v>
                </c:pt>
                <c:pt idx="4">
                  <c:v>Innlandet</c:v>
                </c:pt>
                <c:pt idx="5">
                  <c:v>Møre og Romsdal</c:v>
                </c:pt>
                <c:pt idx="6">
                  <c:v>Nordland</c:v>
                </c:pt>
                <c:pt idx="7">
                  <c:v>Rogaland</c:v>
                </c:pt>
                <c:pt idx="8">
                  <c:v>Telemark</c:v>
                </c:pt>
                <c:pt idx="9">
                  <c:v>Troms</c:v>
                </c:pt>
                <c:pt idx="10">
                  <c:v>Trøndelag</c:v>
                </c:pt>
                <c:pt idx="11">
                  <c:v>Vestfold</c:v>
                </c:pt>
                <c:pt idx="12">
                  <c:v>Vestland</c:v>
                </c:pt>
                <c:pt idx="13">
                  <c:v>Østfold</c:v>
                </c:pt>
              </c:strCache>
            </c:strRef>
          </c:cat>
          <c:val>
            <c:numRef>
              <c:f>'P-fylke 1 + 2'!$W$14</c:f>
              <c:numCache>
                <c:formatCode>0%</c:formatCode>
                <c:ptCount val="14"/>
                <c:pt idx="0">
                  <c:v>0.35108725594429313</c:v>
                </c:pt>
                <c:pt idx="1">
                  <c:v>0.48671048973716935</c:v>
                </c:pt>
                <c:pt idx="2">
                  <c:v>0.12435510376108885</c:v>
                </c:pt>
                <c:pt idx="3">
                  <c:v>2.638292464338084E-3</c:v>
                </c:pt>
                <c:pt idx="4">
                  <c:v>0.43390133168222184</c:v>
                </c:pt>
                <c:pt idx="5">
                  <c:v>0.20980586400812296</c:v>
                </c:pt>
                <c:pt idx="6">
                  <c:v>0.47911678822425346</c:v>
                </c:pt>
                <c:pt idx="7">
                  <c:v>0.38190136704060607</c:v>
                </c:pt>
                <c:pt idx="8">
                  <c:v>0.37253605800678147</c:v>
                </c:pt>
                <c:pt idx="9">
                  <c:v>0.22027956299184379</c:v>
                </c:pt>
                <c:pt idx="10">
                  <c:v>0.28897033433572034</c:v>
                </c:pt>
                <c:pt idx="11">
                  <c:v>0.57067160931209704</c:v>
                </c:pt>
                <c:pt idx="12">
                  <c:v>0.26620328937077731</c:v>
                </c:pt>
                <c:pt idx="13">
                  <c:v>0.28009248532776654</c:v>
                </c:pt>
              </c:numCache>
            </c:numRef>
          </c:val>
          <c:extLst>
            <c:ext xmlns:c16="http://schemas.microsoft.com/office/drawing/2014/chart" uri="{C3380CC4-5D6E-409C-BE32-E72D297353CC}">
              <c16:uniqueId val="{00000008-79D0-441F-993B-D148B226E839}"/>
            </c:ext>
          </c:extLst>
        </c:ser>
        <c:ser>
          <c:idx val="2"/>
          <c:order val="2"/>
          <c:tx>
            <c:strRef>
              <c:f>'P-fylke 1 + 2'!$W$14</c:f>
              <c:strCache>
                <c:ptCount val="1"/>
                <c:pt idx="0">
                  <c:v>småfe</c:v>
                </c:pt>
              </c:strCache>
            </c:strRef>
          </c:tx>
          <c:spPr>
            <a:solidFill>
              <a:schemeClr val="accent3"/>
            </a:solidFill>
            <a:ln>
              <a:noFill/>
            </a:ln>
            <a:effectLst/>
          </c:spPr>
          <c:invertIfNegative val="0"/>
          <c:dLbls>
            <c:spPr>
              <a:solidFill>
                <a:schemeClr val="bg2">
                  <a:lumMod val="75000"/>
                </a:schemeClr>
              </a:solidFill>
              <a:ln>
                <a:noFill/>
              </a:ln>
              <a:effectLst/>
            </c:spPr>
            <c:txPr>
              <a:bodyPr rot="0" spcFirstLastPara="1" vertOverflow="overflow" horzOverflow="overflow" vert="horz" wrap="none" lIns="0" tIns="0" rIns="0" bIns="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'P-fylke 1 + 2'!$W$14</c:f>
              <c:strCache>
                <c:ptCount val="14"/>
                <c:pt idx="0">
                  <c:v>Agder</c:v>
                </c:pt>
                <c:pt idx="1">
                  <c:v>Akershus</c:v>
                </c:pt>
                <c:pt idx="2">
                  <c:v>Buskerud</c:v>
                </c:pt>
                <c:pt idx="3">
                  <c:v>Finnmark</c:v>
                </c:pt>
                <c:pt idx="4">
                  <c:v>Innlandet</c:v>
                </c:pt>
                <c:pt idx="5">
                  <c:v>Møre og Romsdal</c:v>
                </c:pt>
                <c:pt idx="6">
                  <c:v>Nordland</c:v>
                </c:pt>
                <c:pt idx="7">
                  <c:v>Rogaland</c:v>
                </c:pt>
                <c:pt idx="8">
                  <c:v>Telemark</c:v>
                </c:pt>
                <c:pt idx="9">
                  <c:v>Troms</c:v>
                </c:pt>
                <c:pt idx="10">
                  <c:v>Trøndelag</c:v>
                </c:pt>
                <c:pt idx="11">
                  <c:v>Vestfold</c:v>
                </c:pt>
                <c:pt idx="12">
                  <c:v>Vestland</c:v>
                </c:pt>
                <c:pt idx="13">
                  <c:v>Østfold</c:v>
                </c:pt>
              </c:strCache>
            </c:strRef>
          </c:cat>
          <c:val>
            <c:numRef>
              <c:f>'P-fylke 1 + 2'!$W$14</c:f>
              <c:numCache>
                <c:formatCode>0%</c:formatCode>
                <c:ptCount val="14"/>
                <c:pt idx="0">
                  <c:v>0.10765913431831502</c:v>
                </c:pt>
                <c:pt idx="1">
                  <c:v>2.919784599120832E-2</c:v>
                </c:pt>
                <c:pt idx="2">
                  <c:v>0.19600928425910433</c:v>
                </c:pt>
                <c:pt idx="3">
                  <c:v>0.27244646473555323</c:v>
                </c:pt>
                <c:pt idx="4">
                  <c:v>5.588312238556619E-2</c:v>
                </c:pt>
                <c:pt idx="5">
                  <c:v>0.109666917011446</c:v>
                </c:pt>
                <c:pt idx="6">
                  <c:v>0.11874703156231388</c:v>
                </c:pt>
                <c:pt idx="7">
                  <c:v>5.2661855633793761E-2</c:v>
                </c:pt>
                <c:pt idx="8">
                  <c:v>0.11904831723048606</c:v>
                </c:pt>
                <c:pt idx="9">
                  <c:v>0.36242494017537991</c:v>
                </c:pt>
                <c:pt idx="10">
                  <c:v>2.7603684242151177E-2</c:v>
                </c:pt>
                <c:pt idx="11">
                  <c:v>7.8955733682965594E-3</c:v>
                </c:pt>
                <c:pt idx="12">
                  <c:v>0.24697959577457806</c:v>
                </c:pt>
                <c:pt idx="13">
                  <c:v>3.0342394910653787E-3</c:v>
                </c:pt>
              </c:numCache>
            </c:numRef>
          </c:val>
          <c:extLst>
            <c:ext xmlns:c16="http://schemas.microsoft.com/office/drawing/2014/chart" uri="{C3380CC4-5D6E-409C-BE32-E72D297353CC}">
              <c16:uniqueId val="{00000009-79D0-441F-993B-D148B226E839}"/>
            </c:ext>
          </c:extLst>
        </c:ser>
        <c:ser>
          <c:idx val="3"/>
          <c:order val="3"/>
          <c:tx>
            <c:strRef>
              <c:f>'P-fylke 1 + 2'!$W$14</c:f>
              <c:strCache>
                <c:ptCount val="1"/>
                <c:pt idx="0">
                  <c:v>storfe</c:v>
                </c:pt>
              </c:strCache>
            </c:strRef>
          </c:tx>
          <c:spPr>
            <a:solidFill>
              <a:srgbClr val="F0AC2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'P-fylke 1 + 2'!$W$14</c:f>
              <c:strCache>
                <c:ptCount val="14"/>
                <c:pt idx="0">
                  <c:v>Agder</c:v>
                </c:pt>
                <c:pt idx="1">
                  <c:v>Akershus</c:v>
                </c:pt>
                <c:pt idx="2">
                  <c:v>Buskerud</c:v>
                </c:pt>
                <c:pt idx="3">
                  <c:v>Finnmark</c:v>
                </c:pt>
                <c:pt idx="4">
                  <c:v>Innlandet</c:v>
                </c:pt>
                <c:pt idx="5">
                  <c:v>Møre og Romsdal</c:v>
                </c:pt>
                <c:pt idx="6">
                  <c:v>Nordland</c:v>
                </c:pt>
                <c:pt idx="7">
                  <c:v>Rogaland</c:v>
                </c:pt>
                <c:pt idx="8">
                  <c:v>Telemark</c:v>
                </c:pt>
                <c:pt idx="9">
                  <c:v>Troms</c:v>
                </c:pt>
                <c:pt idx="10">
                  <c:v>Trøndelag</c:v>
                </c:pt>
                <c:pt idx="11">
                  <c:v>Vestfold</c:v>
                </c:pt>
                <c:pt idx="12">
                  <c:v>Vestland</c:v>
                </c:pt>
                <c:pt idx="13">
                  <c:v>Østfold</c:v>
                </c:pt>
              </c:strCache>
            </c:strRef>
          </c:cat>
          <c:val>
            <c:numRef>
              <c:f>'P-fylke 1 + 2'!$W$14</c:f>
              <c:numCache>
                <c:formatCode>0%</c:formatCode>
                <c:ptCount val="14"/>
                <c:pt idx="0">
                  <c:v>0.46939378877415877</c:v>
                </c:pt>
                <c:pt idx="1">
                  <c:v>0.2658804740562688</c:v>
                </c:pt>
                <c:pt idx="2">
                  <c:v>0.44615028247857541</c:v>
                </c:pt>
                <c:pt idx="3">
                  <c:v>0.72491524280010844</c:v>
                </c:pt>
                <c:pt idx="4">
                  <c:v>0.27005924285568145</c:v>
                </c:pt>
                <c:pt idx="5">
                  <c:v>0.66005921845800064</c:v>
                </c:pt>
                <c:pt idx="6">
                  <c:v>0.40213618021343311</c:v>
                </c:pt>
                <c:pt idx="7">
                  <c:v>0.16403533586986849</c:v>
                </c:pt>
                <c:pt idx="8">
                  <c:v>0.34900145956891421</c:v>
                </c:pt>
                <c:pt idx="9">
                  <c:v>0.41729549683277734</c:v>
                </c:pt>
                <c:pt idx="10">
                  <c:v>0.22245861261421043</c:v>
                </c:pt>
                <c:pt idx="11">
                  <c:v>0.12397895526735503</c:v>
                </c:pt>
                <c:pt idx="12">
                  <c:v>0.47140178407468442</c:v>
                </c:pt>
                <c:pt idx="13">
                  <c:v>5.6389685471016172E-2</c:v>
                </c:pt>
              </c:numCache>
            </c:numRef>
          </c:val>
          <c:extLst>
            <c:ext xmlns:c16="http://schemas.microsoft.com/office/drawing/2014/chart" uri="{C3380CC4-5D6E-409C-BE32-E72D297353CC}">
              <c16:uniqueId val="{0000000A-79D0-441F-993B-D148B226E839}"/>
            </c:ext>
          </c:extLst>
        </c:ser>
        <c:dLbls>
          <c:showLegendKey val="0"/>
          <c:showVal val="0"/>
          <c:showCatName val="0"/>
          <c:showSerName val="0"/>
          <c:showPercent val="0"/>
          <c:showBubbleSize val="0"/>
        </c:dLbls>
        <c:gapWidth val="55"/>
        <c:overlap val="100"/>
        <c:axId val="15678015"/>
        <c:axId val="15694815"/>
      </c:barChart>
      <c:catAx>
        <c:axId val="15678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694815"/>
        <c:crosses val="autoZero"/>
        <c:auto val="1"/>
        <c:lblAlgn val="ctr"/>
        <c:lblOffset val="100"/>
        <c:noMultiLvlLbl val="0"/>
      </c:catAx>
      <c:valAx>
        <c:axId val="15694815"/>
        <c:scaling>
          <c:orientation val="minMax"/>
        </c:scaling>
        <c:delete val="1"/>
        <c:axPos val="b"/>
        <c:numFmt formatCode="0%" sourceLinked="1"/>
        <c:majorTickMark val="none"/>
        <c:minorTickMark val="none"/>
        <c:tickLblPos val="nextTo"/>
        <c:crossAx val="15678015"/>
        <c:crosses val="autoZero"/>
        <c:crossBetween val="between"/>
      </c:valAx>
      <c:spPr>
        <a:noFill/>
        <a:ln>
          <a:noFill/>
        </a:ln>
        <a:effectLst/>
      </c:spPr>
    </c:plotArea>
    <c:legend>
      <c:legendPos val="r"/>
      <c:layout>
        <c:manualLayout>
          <c:xMode val="edge"/>
          <c:yMode val="edge"/>
          <c:x val="4.0115266841644799E-2"/>
          <c:y val="0.96598780299521381"/>
          <c:w val="0.63766251093613302"/>
          <c:h val="3.401219700478616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clustered"/>
        <c:varyColors val="0"/>
        <c:ser>
          <c:idx val="0"/>
          <c:order val="0"/>
          <c:tx>
            <c:strRef>
              <c:f>'P_alle dyr'!$AB$42</c:f>
              <c:strCache>
                <c:ptCount val="1"/>
                <c:pt idx="0">
                  <c:v>Slakteleveranser i Inderøy fordelt på dyreslag i 2024 i prosent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'P_alle dyr'!$AA$43:$AA$46</c:f>
              <c:strCache>
                <c:ptCount val="4"/>
                <c:pt idx="0">
                  <c:v>fjørfe</c:v>
                </c:pt>
                <c:pt idx="1">
                  <c:v>gris</c:v>
                </c:pt>
                <c:pt idx="2">
                  <c:v>småfe</c:v>
                </c:pt>
                <c:pt idx="3">
                  <c:v>storfe</c:v>
                </c:pt>
              </c:strCache>
            </c:strRef>
          </c:cat>
          <c:val>
            <c:numRef>
              <c:f>'P_alle dyr'!$AB$43:$AB$46</c:f>
              <c:numCache>
                <c:formatCode>0%</c:formatCode>
                <c:ptCount val="4"/>
                <c:pt idx="0">
                  <c:v>0.18436942024556763</c:v>
                </c:pt>
                <c:pt idx="1">
                  <c:v>0.64043954220711818</c:v>
                </c:pt>
                <c:pt idx="2">
                  <c:v>1.2082565883226292E-2</c:v>
                </c:pt>
                <c:pt idx="3">
                  <c:v>0.16310847166408826</c:v>
                </c:pt>
              </c:numCache>
            </c:numRef>
          </c:val>
          <c:extLst>
            <c:ext xmlns:c16="http://schemas.microsoft.com/office/drawing/2014/chart" uri="{C3380CC4-5D6E-409C-BE32-E72D297353CC}">
              <c16:uniqueId val="{00000000-DA36-4626-9208-46139291A291}"/>
            </c:ext>
          </c:extLst>
        </c:ser>
        <c:dLbls>
          <c:showLegendKey val="0"/>
          <c:showVal val="0"/>
          <c:showCatName val="0"/>
          <c:showSerName val="0"/>
          <c:showPercent val="0"/>
          <c:showBubbleSize val="0"/>
        </c:dLbls>
        <c:gapWidth val="182"/>
        <c:axId val="283419375"/>
        <c:axId val="283418127"/>
      </c:barChart>
      <c:valAx>
        <c:axId val="283418127"/>
        <c:scaling>
          <c:orientation val="minMax"/>
        </c:scaling>
        <c:delete val="1"/>
        <c:axPos val="b"/>
        <c:numFmt formatCode="0%" sourceLinked="1"/>
        <c:majorTickMark val="none"/>
        <c:minorTickMark val="none"/>
        <c:tickLblPos val="nextTo"/>
        <c:crossAx val="283419375"/>
        <c:crosses val="autoZero"/>
        <c:crossBetween val="between"/>
      </c:valAx>
      <c:catAx>
        <c:axId val="28341937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83418127"/>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clustered"/>
        <c:varyColors val="0"/>
        <c:ser>
          <c:idx val="0"/>
          <c:order val="0"/>
          <c:tx>
            <c:strRef>
              <c:f>'P_alle dyr'!$AB$30</c:f>
              <c:strCache>
                <c:ptCount val="1"/>
                <c:pt idx="0">
                  <c:v>Slakteleveranser i Inderøy fordelt på dyreslag i 2015 og 2024 i prosent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'P_alle dyr'!$AA$31:$AA$34</c:f>
              <c:strCache>
                <c:ptCount val="4"/>
                <c:pt idx="0">
                  <c:v>fjørfe</c:v>
                </c:pt>
                <c:pt idx="1">
                  <c:v>gris</c:v>
                </c:pt>
                <c:pt idx="2">
                  <c:v>småfe</c:v>
                </c:pt>
                <c:pt idx="3">
                  <c:v>storfe</c:v>
                </c:pt>
              </c:strCache>
            </c:strRef>
          </c:cat>
          <c:val>
            <c:numRef>
              <c:f>'P_alle dyr'!$AB$31:$AB$34</c:f>
              <c:numCache>
                <c:formatCode>0%</c:formatCode>
                <c:ptCount val="4"/>
                <c:pt idx="0">
                  <c:v>0.14785844241369908</c:v>
                </c:pt>
                <c:pt idx="1">
                  <c:v>0.64438876746474616</c:v>
                </c:pt>
                <c:pt idx="2">
                  <c:v>1.9008851090198547E-2</c:v>
                </c:pt>
                <c:pt idx="3">
                  <c:v>0.18874393903135633</c:v>
                </c:pt>
              </c:numCache>
            </c:numRef>
          </c:val>
          <c:extLst>
            <c:ext xmlns:c16="http://schemas.microsoft.com/office/drawing/2014/chart" uri="{C3380CC4-5D6E-409C-BE32-E72D297353CC}">
              <c16:uniqueId val="{00000000-2C32-4D0B-A34A-1DEC6667788C}"/>
            </c:ext>
          </c:extLst>
        </c:ser>
        <c:dLbls>
          <c:showLegendKey val="0"/>
          <c:showVal val="0"/>
          <c:showCatName val="0"/>
          <c:showSerName val="0"/>
          <c:showPercent val="0"/>
          <c:showBubbleSize val="0"/>
        </c:dLbls>
        <c:gapWidth val="182"/>
        <c:axId val="242011535"/>
        <c:axId val="242009455"/>
      </c:barChart>
      <c:catAx>
        <c:axId val="242011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42009455"/>
        <c:crosses val="autoZero"/>
        <c:auto val="1"/>
        <c:lblAlgn val="ctr"/>
        <c:lblOffset val="100"/>
        <c:noMultiLvlLbl val="0"/>
      </c:catAx>
      <c:valAx>
        <c:axId val="242009455"/>
        <c:scaling>
          <c:orientation val="minMax"/>
        </c:scaling>
        <c:delete val="1"/>
        <c:axPos val="b"/>
        <c:numFmt formatCode="0%" sourceLinked="1"/>
        <c:majorTickMark val="none"/>
        <c:minorTickMark val="none"/>
        <c:tickLblPos val="nextTo"/>
        <c:crossAx val="2420115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'P-fylke 1 + 2'!$W$17</c:f>
          <c:strCache>
            <c:ptCount val="1"/>
            <c:pt idx="0">
              <c:v>Slakteleveranser ulike kjøttslag i Trøndelag 2015 - 2024 i tonn</c:v>
            </c:pt>
          </c:strCache>
        </c:strRef>
      </c:tx>
      <c:layout>
        <c:manualLayout>
          <c:xMode val="edge"/>
          <c:yMode val="edge"/>
          <c:x val="0.13969444444444445"/>
          <c:y val="3.7037144550479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lineChart>
        <c:grouping val="standard"/>
        <c:varyColors val="0"/>
        <c:ser>
          <c:idx val="0"/>
          <c:order val="0"/>
          <c:tx>
            <c:strRef>
              <c:f>'P-fylke 1 + 2'!$K$64</c:f>
              <c:strCache>
                <c:ptCount val="1"/>
                <c:pt idx="0">
                  <c:v>fjørfe</c:v>
                </c:pt>
              </c:strCache>
            </c:strRef>
          </c:tx>
          <c:spPr>
            <a:ln w="44450" cap="rnd">
              <a:solidFill>
                <a:schemeClr val="accent1"/>
              </a:solidFill>
              <a:round/>
            </a:ln>
            <a:effectLst/>
          </c:spPr>
          <c:marker>
            <c:symbol val="none"/>
          </c:marker>
          <c:cat>
            <c:numRef>
              <c:f>'P-fylke 1 + 2'!$J$65:$J$74</c:f>
              <c:numCache>
                <c:formatCode>@</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+ 2'!$K$65:$K$74</c:f>
              <c:numCache>
                <c:formatCode>_-* #\ ##0_-;\-* #\ ##0_-;_-* "-"??_-;_-@_-</c:formatCode>
                <c:ptCount val="10"/>
                <c:pt idx="0">
                  <c:v>270127.69500000007</c:v>
                </c:pt>
                <c:pt idx="1">
                  <c:v>283961.348</c:v>
                </c:pt>
                <c:pt idx="2">
                  <c:v>278585.897</c:v>
                </c:pt>
                <c:pt idx="3">
                  <c:v>281925.12500000006</c:v>
                </c:pt>
                <c:pt idx="4">
                  <c:v>290109.766</c:v>
                </c:pt>
                <c:pt idx="5">
                  <c:v>292603.27699999994</c:v>
                </c:pt>
                <c:pt idx="6">
                  <c:v>318165.64500000002</c:v>
                </c:pt>
                <c:pt idx="7">
                  <c:v>320524.96829999995</c:v>
                </c:pt>
                <c:pt idx="8">
                  <c:v>348251.44409999996</c:v>
                </c:pt>
                <c:pt idx="9">
                  <c:v>353896.8832000001</c:v>
                </c:pt>
              </c:numCache>
            </c:numRef>
          </c:val>
          <c:smooth val="0"/>
          <c:extLst>
            <c:ext xmlns:c16="http://schemas.microsoft.com/office/drawing/2014/chart" uri="{C3380CC4-5D6E-409C-BE32-E72D297353CC}">
              <c16:uniqueId val="{00000000-3B15-4C8C-891F-C73F6686622E}"/>
            </c:ext>
          </c:extLst>
        </c:ser>
        <c:ser>
          <c:idx val="1"/>
          <c:order val="1"/>
          <c:tx>
            <c:strRef>
              <c:f>'P-fylke 1 + 2'!$L$64</c:f>
              <c:strCache>
                <c:ptCount val="1"/>
                <c:pt idx="0">
                  <c:v>gris</c:v>
                </c:pt>
              </c:strCache>
            </c:strRef>
          </c:tx>
          <c:spPr>
            <a:ln w="44450" cap="rnd">
              <a:solidFill>
                <a:schemeClr val="accent2"/>
              </a:solidFill>
              <a:round/>
            </a:ln>
            <a:effectLst/>
          </c:spPr>
          <c:marker>
            <c:symbol val="none"/>
          </c:marker>
          <c:cat>
            <c:numRef>
              <c:f>'P-fylke 1 + 2'!$J$65:$J$74</c:f>
              <c:numCache>
                <c:formatCode>@</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+ 2'!$L$65:$L$74</c:f>
              <c:numCache>
                <c:formatCode>_-* #\ ##0_-;\-* #\ ##0_-;_-* "-"??_-;_-@_-</c:formatCode>
                <c:ptCount val="10"/>
                <c:pt idx="0">
                  <c:v>207446.97699999996</c:v>
                </c:pt>
                <c:pt idx="1">
                  <c:v>219524.25799999997</c:v>
                </c:pt>
                <c:pt idx="2">
                  <c:v>223501.71899999995</c:v>
                </c:pt>
                <c:pt idx="3">
                  <c:v>231063.86900000006</c:v>
                </c:pt>
                <c:pt idx="4">
                  <c:v>222824.52099999998</c:v>
                </c:pt>
                <c:pt idx="5">
                  <c:v>227426.87299999996</c:v>
                </c:pt>
                <c:pt idx="6">
                  <c:v>234271.42099999997</c:v>
                </c:pt>
                <c:pt idx="7">
                  <c:v>228048.63699999999</c:v>
                </c:pt>
                <c:pt idx="8">
                  <c:v>228246.86200000008</c:v>
                </c:pt>
                <c:pt idx="9">
                  <c:v>221850.19500000004</c:v>
                </c:pt>
              </c:numCache>
            </c:numRef>
          </c:val>
          <c:smooth val="0"/>
          <c:extLst>
            <c:ext xmlns:c16="http://schemas.microsoft.com/office/drawing/2014/chart" uri="{C3380CC4-5D6E-409C-BE32-E72D297353CC}">
              <c16:uniqueId val="{00000001-3B15-4C8C-891F-C73F6686622E}"/>
            </c:ext>
          </c:extLst>
        </c:ser>
        <c:ser>
          <c:idx val="2"/>
          <c:order val="2"/>
          <c:tx>
            <c:strRef>
              <c:f>'P-fylke 1 + 2'!$M$64</c:f>
              <c:strCache>
                <c:ptCount val="1"/>
                <c:pt idx="0">
                  <c:v>småfe</c:v>
                </c:pt>
              </c:strCache>
            </c:strRef>
          </c:tx>
          <c:spPr>
            <a:ln w="44450" cap="rnd">
              <a:solidFill>
                <a:schemeClr val="accent3"/>
              </a:solidFill>
              <a:round/>
            </a:ln>
            <a:effectLst/>
          </c:spPr>
          <c:marker>
            <c:symbol val="none"/>
          </c:marker>
          <c:cat>
            <c:numRef>
              <c:f>'P-fylke 1 + 2'!$J$65:$J$74</c:f>
              <c:numCache>
                <c:formatCode>@</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+ 2'!$M$65:$M$74</c:f>
              <c:numCache>
                <c:formatCode>_-* #\ ##0_-;\-* #\ ##0_-;_-* "-"??_-;_-@_-</c:formatCode>
                <c:ptCount val="10"/>
                <c:pt idx="0">
                  <c:v>25564.366000000002</c:v>
                </c:pt>
                <c:pt idx="1">
                  <c:v>26847.704000000005</c:v>
                </c:pt>
                <c:pt idx="2">
                  <c:v>28833.07</c:v>
                </c:pt>
                <c:pt idx="3">
                  <c:v>28534.764000000014</c:v>
                </c:pt>
                <c:pt idx="4">
                  <c:v>26606.912000000008</c:v>
                </c:pt>
                <c:pt idx="5">
                  <c:v>26597.648999999998</c:v>
                </c:pt>
                <c:pt idx="6">
                  <c:v>25267.728000000003</c:v>
                </c:pt>
                <c:pt idx="7">
                  <c:v>23917.32799999999</c:v>
                </c:pt>
                <c:pt idx="8">
                  <c:v>21765.953999999991</c:v>
                </c:pt>
                <c:pt idx="9">
                  <c:v>21192.081000000002</c:v>
                </c:pt>
              </c:numCache>
            </c:numRef>
          </c:val>
          <c:smooth val="0"/>
          <c:extLst>
            <c:ext xmlns:c16="http://schemas.microsoft.com/office/drawing/2014/chart" uri="{C3380CC4-5D6E-409C-BE32-E72D297353CC}">
              <c16:uniqueId val="{00000002-3B15-4C8C-891F-C73F6686622E}"/>
            </c:ext>
          </c:extLst>
        </c:ser>
        <c:ser>
          <c:idx val="3"/>
          <c:order val="3"/>
          <c:tx>
            <c:strRef>
              <c:f>'P-fylke 1 + 2'!$N$64</c:f>
              <c:strCache>
                <c:ptCount val="1"/>
                <c:pt idx="0">
                  <c:v>storfe</c:v>
                </c:pt>
              </c:strCache>
            </c:strRef>
          </c:tx>
          <c:spPr>
            <a:ln w="44450" cap="rnd">
              <a:solidFill>
                <a:schemeClr val="accent4"/>
              </a:solidFill>
              <a:round/>
            </a:ln>
            <a:effectLst/>
          </c:spPr>
          <c:marker>
            <c:symbol val="none"/>
          </c:marker>
          <c:cat>
            <c:numRef>
              <c:f>'P-fylke 1 + 2'!$J$65:$J$74</c:f>
              <c:numCache>
                <c:formatCode>@</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+ 2'!$N$65:$N$74</c:f>
              <c:numCache>
                <c:formatCode>_-* #\ ##0_-;\-* #\ ##0_-;_-* "-"??_-;_-@_-</c:formatCode>
                <c:ptCount val="10"/>
                <c:pt idx="0">
                  <c:v>163745.93099999998</c:v>
                </c:pt>
                <c:pt idx="1">
                  <c:v>169615.52399999998</c:v>
                </c:pt>
                <c:pt idx="2">
                  <c:v>175103.15200000003</c:v>
                </c:pt>
                <c:pt idx="3">
                  <c:v>173763.18600000002</c:v>
                </c:pt>
                <c:pt idx="4">
                  <c:v>183584.022</c:v>
                </c:pt>
                <c:pt idx="5">
                  <c:v>176537.61899999998</c:v>
                </c:pt>
                <c:pt idx="6">
                  <c:v>171627.45800000001</c:v>
                </c:pt>
                <c:pt idx="7">
                  <c:v>181571.46699999995</c:v>
                </c:pt>
                <c:pt idx="8">
                  <c:v>175989.71300000005</c:v>
                </c:pt>
                <c:pt idx="9">
                  <c:v>170787.38100000002</c:v>
                </c:pt>
              </c:numCache>
            </c:numRef>
          </c:val>
          <c:smooth val="0"/>
          <c:extLst>
            <c:ext xmlns:c16="http://schemas.microsoft.com/office/drawing/2014/chart" uri="{C3380CC4-5D6E-409C-BE32-E72D297353CC}">
              <c16:uniqueId val="{00000003-3B15-4C8C-891F-C73F6686622E}"/>
            </c:ext>
          </c:extLst>
        </c:ser>
        <c:dLbls>
          <c:showLegendKey val="0"/>
          <c:showVal val="0"/>
          <c:showCatName val="0"/>
          <c:showSerName val="0"/>
          <c:showPercent val="0"/>
          <c:showBubbleSize val="0"/>
        </c:dLbls>
        <c:smooth val="0"/>
        <c:axId val="1393143376"/>
        <c:axId val="1393130416"/>
      </c:lineChart>
      <c:catAx>
        <c:axId val="1393143376"/>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93130416"/>
        <c:crosses val="autoZero"/>
        <c:auto val="1"/>
        <c:lblAlgn val="ctr"/>
        <c:lblOffset val="100"/>
        <c:noMultiLvlLbl val="0"/>
      </c:catAx>
      <c:valAx>
        <c:axId val="1393130416"/>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tonn</a:t>
                </a:r>
              </a:p>
            </c:rich>
          </c:tx>
          <c:layout>
            <c:manualLayout>
              <c:xMode val="edge"/>
              <c:yMode val="edge"/>
              <c:x val="1.4814814814814815E-2"/>
              <c:y val="0.4501039065032125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93143376"/>
        <c:crosses val="autoZero"/>
        <c:crossBetween val="between"/>
      </c:valAx>
      <c:spPr>
        <a:noFill/>
        <a:ln>
          <a:noFill/>
        </a:ln>
        <a:effectLst/>
      </c:spPr>
    </c:plotArea>
    <c:legend>
      <c:legendPos val="b"/>
      <c:layout>
        <c:manualLayout>
          <c:xMode val="edge"/>
          <c:yMode val="edge"/>
          <c:x val="0.28046927467399907"/>
          <c:y val="0.92614973975710668"/>
          <c:w val="0.47292371786859966"/>
          <c:h val="5.447980019446721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'P-fylke 1 + 2'!$W$19</c:f>
          <c:strCache>
            <c:ptCount val="1"/>
            <c:pt idx="0">
              <c:v>Trøndelag sin andel leveranser ulike kjøttslag 2015 - 2024 i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lineChart>
        <c:grouping val="standard"/>
        <c:varyColors val="0"/>
        <c:ser>
          <c:idx val="0"/>
          <c:order val="0"/>
          <c:tx>
            <c:strRef>
              <c:f>'P-fylke 1 + 2'!$C$64</c:f>
              <c:strCache>
                <c:ptCount val="1"/>
                <c:pt idx="0">
                  <c:v>fjørfe</c:v>
                </c:pt>
              </c:strCache>
            </c:strRef>
          </c:tx>
          <c:spPr>
            <a:ln w="44450" cap="rnd">
              <a:solidFill>
                <a:schemeClr val="accent1"/>
              </a:solidFill>
              <a:round/>
            </a:ln>
            <a:effectLst/>
          </c:spPr>
          <c:marker>
            <c:symbol val="none"/>
          </c:marker>
          <c:cat>
            <c:numRef>
              <c:f>'P-fylke 1 + 2'!$B$65:$B$74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+ 2'!$C$65:$C$74</c:f>
              <c:numCache>
                <c:formatCode>0.0\ %</c:formatCode>
                <c:ptCount val="10"/>
                <c:pt idx="0">
                  <c:v>0.29212783083967853</c:v>
                </c:pt>
                <c:pt idx="1">
                  <c:v>0.28895555261425243</c:v>
                </c:pt>
                <c:pt idx="2">
                  <c:v>0.27591230620108692</c:v>
                </c:pt>
                <c:pt idx="3">
                  <c:v>0.28731969536569935</c:v>
                </c:pt>
                <c:pt idx="4">
                  <c:v>0.27200566720340891</c:v>
                </c:pt>
                <c:pt idx="5">
                  <c:v>0.27382613552400564</c:v>
                </c:pt>
                <c:pt idx="6">
                  <c:v>0.27517647103573656</c:v>
                </c:pt>
                <c:pt idx="7">
                  <c:v>0.27918750865754616</c:v>
                </c:pt>
                <c:pt idx="8">
                  <c:v>0.29716717002075288</c:v>
                </c:pt>
                <c:pt idx="9">
                  <c:v>0.29362270069324709</c:v>
                </c:pt>
              </c:numCache>
            </c:numRef>
          </c:val>
          <c:smooth val="0"/>
          <c:extLst>
            <c:ext xmlns:c16="http://schemas.microsoft.com/office/drawing/2014/chart" uri="{C3380CC4-5D6E-409C-BE32-E72D297353CC}">
              <c16:uniqueId val="{00000000-A36C-4FCA-A461-B8366F55FE9A}"/>
            </c:ext>
          </c:extLst>
        </c:ser>
        <c:ser>
          <c:idx val="1"/>
          <c:order val="1"/>
          <c:tx>
            <c:strRef>
              <c:f>'P-fylke 1 + 2'!$D$64</c:f>
              <c:strCache>
                <c:ptCount val="1"/>
                <c:pt idx="0">
                  <c:v>gris</c:v>
                </c:pt>
              </c:strCache>
            </c:strRef>
          </c:tx>
          <c:spPr>
            <a:ln w="28575" cap="rnd">
              <a:solidFill>
                <a:schemeClr val="accent2"/>
              </a:solidFill>
              <a:round/>
            </a:ln>
            <a:effectLst/>
          </c:spPr>
          <c:marker>
            <c:symbol val="none"/>
          </c:marker>
          <c:cat>
            <c:numRef>
              <c:f>'P-fylke 1 + 2'!$B$65:$B$74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+ 2'!$D$65:$D$74</c:f>
              <c:numCache>
                <c:formatCode>0.0\ %</c:formatCode>
                <c:ptCount val="10"/>
                <c:pt idx="0">
                  <c:v>0.15462240621643217</c:v>
                </c:pt>
                <c:pt idx="1">
                  <c:v>0.16088430907388165</c:v>
                </c:pt>
                <c:pt idx="2">
                  <c:v>0.16355060007764735</c:v>
                </c:pt>
                <c:pt idx="3">
                  <c:v>0.16877584919891236</c:v>
                </c:pt>
                <c:pt idx="4">
                  <c:v>0.16887818144895611</c:v>
                </c:pt>
                <c:pt idx="5">
                  <c:v>0.17310726533479134</c:v>
                </c:pt>
                <c:pt idx="6">
                  <c:v>0.17430339157313954</c:v>
                </c:pt>
                <c:pt idx="7">
                  <c:v>0.17160158708751341</c:v>
                </c:pt>
                <c:pt idx="8">
                  <c:v>0.17361896033793681</c:v>
                </c:pt>
                <c:pt idx="9">
                  <c:v>0.17281911954826915</c:v>
                </c:pt>
              </c:numCache>
            </c:numRef>
          </c:val>
          <c:smooth val="0"/>
          <c:extLst>
            <c:ext xmlns:c16="http://schemas.microsoft.com/office/drawing/2014/chart" uri="{C3380CC4-5D6E-409C-BE32-E72D297353CC}">
              <c16:uniqueId val="{00000001-A36C-4FCA-A461-B8366F55FE9A}"/>
            </c:ext>
          </c:extLst>
        </c:ser>
        <c:ser>
          <c:idx val="2"/>
          <c:order val="2"/>
          <c:tx>
            <c:strRef>
              <c:f>'P-fylke 1 + 2'!$E$64</c:f>
              <c:strCache>
                <c:ptCount val="1"/>
                <c:pt idx="0">
                  <c:v>småfe</c:v>
                </c:pt>
              </c:strCache>
            </c:strRef>
          </c:tx>
          <c:spPr>
            <a:ln w="44450" cap="rnd">
              <a:solidFill>
                <a:schemeClr val="accent3"/>
              </a:solidFill>
              <a:round/>
            </a:ln>
            <a:effectLst/>
          </c:spPr>
          <c:marker>
            <c:symbol val="none"/>
          </c:marker>
          <c:cat>
            <c:numRef>
              <c:f>'P-fylke 1 + 2'!$B$65:$B$74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+ 2'!$E$65:$E$74</c:f>
              <c:numCache>
                <c:formatCode>0.0\ %</c:formatCode>
                <c:ptCount val="10"/>
                <c:pt idx="0">
                  <c:v>0.10184353155771107</c:v>
                </c:pt>
                <c:pt idx="1">
                  <c:v>0.10560467720593927</c:v>
                </c:pt>
                <c:pt idx="2">
                  <c:v>0.1067562759138263</c:v>
                </c:pt>
                <c:pt idx="3">
                  <c:v>0.10740537160330106</c:v>
                </c:pt>
                <c:pt idx="4">
                  <c:v>0.11084435205185837</c:v>
                </c:pt>
                <c:pt idx="5">
                  <c:v>0.10878903611277987</c:v>
                </c:pt>
                <c:pt idx="6">
                  <c:v>0.10385331683148778</c:v>
                </c:pt>
                <c:pt idx="7">
                  <c:v>0.101952249029717</c:v>
                </c:pt>
                <c:pt idx="8">
                  <c:v>9.7290769035230276E-2</c:v>
                </c:pt>
                <c:pt idx="9">
                  <c:v>9.8045555921728797E-2</c:v>
                </c:pt>
              </c:numCache>
            </c:numRef>
          </c:val>
          <c:smooth val="0"/>
          <c:extLst>
            <c:ext xmlns:c16="http://schemas.microsoft.com/office/drawing/2014/chart" uri="{C3380CC4-5D6E-409C-BE32-E72D297353CC}">
              <c16:uniqueId val="{00000002-A36C-4FCA-A461-B8366F55FE9A}"/>
            </c:ext>
          </c:extLst>
        </c:ser>
        <c:ser>
          <c:idx val="3"/>
          <c:order val="3"/>
          <c:tx>
            <c:strRef>
              <c:f>'P-fylke 1 + 2'!$F$64</c:f>
              <c:strCache>
                <c:ptCount val="1"/>
                <c:pt idx="0">
                  <c:v>storfe</c:v>
                </c:pt>
              </c:strCache>
            </c:strRef>
          </c:tx>
          <c:spPr>
            <a:ln w="44450" cap="rnd">
              <a:solidFill>
                <a:schemeClr val="accent4"/>
              </a:solidFill>
              <a:round/>
            </a:ln>
            <a:effectLst/>
          </c:spPr>
          <c:marker>
            <c:symbol val="none"/>
          </c:marker>
          <c:cat>
            <c:numRef>
              <c:f>'P-fylke 1 + 2'!$B$65:$B$74</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'P-fylke 1 + 2'!$F$65:$F$74</c:f>
              <c:numCache>
                <c:formatCode>0.0\ %</c:formatCode>
                <c:ptCount val="10"/>
                <c:pt idx="0">
                  <c:v>0.20648340042604929</c:v>
                </c:pt>
                <c:pt idx="1">
                  <c:v>0.20891262359203813</c:v>
                </c:pt>
                <c:pt idx="2">
                  <c:v>0.20637104262142386</c:v>
                </c:pt>
                <c:pt idx="3">
                  <c:v>0.19513368401643755</c:v>
                </c:pt>
                <c:pt idx="4">
                  <c:v>0.21174838135617313</c:v>
                </c:pt>
                <c:pt idx="5">
                  <c:v>0.2078076305575639</c:v>
                </c:pt>
                <c:pt idx="6">
                  <c:v>0.19640974648508266</c:v>
                </c:pt>
                <c:pt idx="7">
                  <c:v>0.19792489816104164</c:v>
                </c:pt>
                <c:pt idx="8">
                  <c:v>0.19508652431799439</c:v>
                </c:pt>
                <c:pt idx="9">
                  <c:v>0.19944556901739932</c:v>
                </c:pt>
              </c:numCache>
            </c:numRef>
          </c:val>
          <c:smooth val="0"/>
          <c:extLst>
            <c:ext xmlns:c16="http://schemas.microsoft.com/office/drawing/2014/chart" uri="{C3380CC4-5D6E-409C-BE32-E72D297353CC}">
              <c16:uniqueId val="{00000003-A36C-4FCA-A461-B8366F55FE9A}"/>
            </c:ext>
          </c:extLst>
        </c:ser>
        <c:dLbls>
          <c:showLegendKey val="0"/>
          <c:showVal val="0"/>
          <c:showCatName val="0"/>
          <c:showSerName val="0"/>
          <c:showPercent val="0"/>
          <c:showBubbleSize val="0"/>
        </c:dLbls>
        <c:smooth val="0"/>
        <c:axId val="1393144816"/>
        <c:axId val="1393129936"/>
      </c:lineChart>
      <c:catAx>
        <c:axId val="139314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93129936"/>
        <c:crosses val="autoZero"/>
        <c:auto val="1"/>
        <c:lblAlgn val="ctr"/>
        <c:lblOffset val="100"/>
        <c:noMultiLvlLbl val="0"/>
      </c:catAx>
      <c:valAx>
        <c:axId val="1393129936"/>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prosent</a:t>
                </a:r>
              </a:p>
            </c:rich>
          </c:tx>
          <c:layout>
            <c:manualLayout>
              <c:xMode val="edge"/>
              <c:yMode val="edge"/>
              <c:x val="2.1680216802168022E-3"/>
              <c:y val="0.4371679909874279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9314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[Slakteleveranser_2015_2024.xlsx]P_ranger!Pivottabell1</c:name>
    <c:fmtId val="1066"/>
  </c:pivotSource>
  <c:chart>
    <c:title>
      <c:tx>
        <c:strRef>
          <c:f>P_ranger!$O$2</c:f>
          <c:strCache>
            <c:ptCount val="1"/>
            <c:pt idx="0">
              <c:v>Slakteleveranser av alle dyreslag i Trøndelag for 2024 i tonn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329343518812055"/>
          <c:y val="6.2511161468758181E-2"/>
          <c:w val="0.75225154710377706"/>
          <c:h val="0.90008835121813591"/>
        </c:manualLayout>
      </c:layout>
      <c:barChart>
        <c:barDir val="bar"/>
        <c:grouping val="stacked"/>
        <c:varyColors val="0"/>
        <c:ser>
          <c:idx val="0"/>
          <c:order val="0"/>
          <c:tx>
            <c:strRef>
              <c:f>P_ranger!$O$2</c:f>
              <c:strCache>
                <c:ptCount val="1"/>
                <c:pt idx="0">
                  <c:v>fjørfe</c:v>
                </c:pt>
              </c:strCache>
            </c:strRef>
          </c:tx>
          <c:spPr>
            <a:solidFill>
              <a:schemeClr val="accent1"/>
            </a:solidFill>
            <a:ln>
              <a:noFill/>
            </a:ln>
            <a:effectLst/>
          </c:spPr>
          <c:invertIfNegative val="0"/>
          <c:cat>
            <c:strRef>
              <c:f>P_ranger!$O$2</c:f>
              <c:strCache>
                <c:ptCount val="38"/>
                <c:pt idx="0">
                  <c:v>Røyrvik</c:v>
                </c:pt>
                <c:pt idx="1">
                  <c:v>Frøya</c:v>
                </c:pt>
                <c:pt idx="2">
                  <c:v>Tydal</c:v>
                </c:pt>
                <c:pt idx="3">
                  <c:v>Namsskogan</c:v>
                </c:pt>
                <c:pt idx="4">
                  <c:v>Meråker</c:v>
                </c:pt>
                <c:pt idx="5">
                  <c:v>Flatanger</c:v>
                </c:pt>
                <c:pt idx="6">
                  <c:v>Osen</c:v>
                </c:pt>
                <c:pt idx="7">
                  <c:v>Leka</c:v>
                </c:pt>
                <c:pt idx="8">
                  <c:v>Hitra</c:v>
                </c:pt>
                <c:pt idx="9">
                  <c:v>Lierne</c:v>
                </c:pt>
                <c:pt idx="10">
                  <c:v>Røros</c:v>
                </c:pt>
                <c:pt idx="11">
                  <c:v>Høylandet</c:v>
                </c:pt>
                <c:pt idx="12">
                  <c:v>Malvik</c:v>
                </c:pt>
                <c:pt idx="13">
                  <c:v>Rindal</c:v>
                </c:pt>
                <c:pt idx="14">
                  <c:v>Heim</c:v>
                </c:pt>
                <c:pt idx="15">
                  <c:v>Selbu</c:v>
                </c:pt>
                <c:pt idx="16">
                  <c:v>Grong</c:v>
                </c:pt>
                <c:pt idx="17">
                  <c:v>Trondheim</c:v>
                </c:pt>
                <c:pt idx="18">
                  <c:v>Åfjord</c:v>
                </c:pt>
                <c:pt idx="19">
                  <c:v>Nærøysund</c:v>
                </c:pt>
                <c:pt idx="20">
                  <c:v>Oppdal</c:v>
                </c:pt>
                <c:pt idx="21">
                  <c:v>Rennebu</c:v>
                </c:pt>
                <c:pt idx="22">
                  <c:v>Skaun</c:v>
                </c:pt>
                <c:pt idx="23">
                  <c:v>Snåsa</c:v>
                </c:pt>
                <c:pt idx="24">
                  <c:v>Ørland</c:v>
                </c:pt>
                <c:pt idx="25">
                  <c:v>Holtålen</c:v>
                </c:pt>
                <c:pt idx="26">
                  <c:v>Stjørdal</c:v>
                </c:pt>
                <c:pt idx="27">
                  <c:v>Namsos</c:v>
                </c:pt>
                <c:pt idx="28">
                  <c:v>Indre Fosen</c:v>
                </c:pt>
                <c:pt idx="29">
                  <c:v>Overhalla</c:v>
                </c:pt>
                <c:pt idx="30">
                  <c:v>Frosta</c:v>
                </c:pt>
                <c:pt idx="31">
                  <c:v>Inderøy</c:v>
                </c:pt>
                <c:pt idx="32">
                  <c:v>Orkland</c:v>
                </c:pt>
                <c:pt idx="33">
                  <c:v>Melhus</c:v>
                </c:pt>
                <c:pt idx="34">
                  <c:v>Midtre Gauldal</c:v>
                </c:pt>
                <c:pt idx="35">
                  <c:v>Verdal</c:v>
                </c:pt>
                <c:pt idx="36">
                  <c:v>Steinkjer</c:v>
                </c:pt>
                <c:pt idx="37">
                  <c:v>Levanger</c:v>
                </c:pt>
              </c:strCache>
            </c:strRef>
          </c:cat>
          <c:val>
            <c:numRef>
              <c:f>P_ranger!$O$2</c:f>
              <c:numCache>
                <c:formatCode>#,##0</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507007.68999999994</c:v>
                </c:pt>
                <c:pt idx="18">
                  <c:v>167340.85</c:v>
                </c:pt>
                <c:pt idx="19">
                  <c:v>0</c:v>
                </c:pt>
                <c:pt idx="20">
                  <c:v>0</c:v>
                </c:pt>
                <c:pt idx="21">
                  <c:v>604327.65</c:v>
                </c:pt>
                <c:pt idx="22">
                  <c:v>845540.06</c:v>
                </c:pt>
                <c:pt idx="23">
                  <c:v>383680.19</c:v>
                </c:pt>
                <c:pt idx="24">
                  <c:v>247257.08</c:v>
                </c:pt>
                <c:pt idx="25">
                  <c:v>1340205.26</c:v>
                </c:pt>
                <c:pt idx="26">
                  <c:v>504441.76999999996</c:v>
                </c:pt>
                <c:pt idx="27">
                  <c:v>717162.27</c:v>
                </c:pt>
                <c:pt idx="28">
                  <c:v>1175013.8500000001</c:v>
                </c:pt>
                <c:pt idx="29">
                  <c:v>183357</c:v>
                </c:pt>
                <c:pt idx="30">
                  <c:v>80465.3</c:v>
                </c:pt>
                <c:pt idx="31">
                  <c:v>738343.42999999993</c:v>
                </c:pt>
                <c:pt idx="32">
                  <c:v>2922744.34</c:v>
                </c:pt>
                <c:pt idx="33">
                  <c:v>4305987.0600000005</c:v>
                </c:pt>
                <c:pt idx="34">
                  <c:v>5253648.9399999995</c:v>
                </c:pt>
                <c:pt idx="35">
                  <c:v>1998842.2000000002</c:v>
                </c:pt>
                <c:pt idx="36">
                  <c:v>6549022.0300000003</c:v>
                </c:pt>
                <c:pt idx="37">
                  <c:v>6865301.3500000006</c:v>
                </c:pt>
              </c:numCache>
            </c:numRef>
          </c:val>
          <c:extLst>
            <c:ext xmlns:c16="http://schemas.microsoft.com/office/drawing/2014/chart" uri="{C3380CC4-5D6E-409C-BE32-E72D297353CC}">
              <c16:uniqueId val="{00000000-D339-45E3-B908-57048BEC9A73}"/>
            </c:ext>
          </c:extLst>
        </c:ser>
        <c:ser>
          <c:idx val="1"/>
          <c:order val="1"/>
          <c:tx>
            <c:strRef>
              <c:f>P_ranger!$O$2</c:f>
              <c:strCache>
                <c:ptCount val="1"/>
                <c:pt idx="0">
                  <c:v>gris</c:v>
                </c:pt>
              </c:strCache>
            </c:strRef>
          </c:tx>
          <c:spPr>
            <a:solidFill>
              <a:schemeClr val="accent2"/>
            </a:solidFill>
            <a:ln>
              <a:noFill/>
            </a:ln>
            <a:effectLst/>
          </c:spPr>
          <c:invertIfNegative val="0"/>
          <c:cat>
            <c:strRef>
              <c:f>P_ranger!$O$2</c:f>
              <c:strCache>
                <c:ptCount val="38"/>
                <c:pt idx="0">
                  <c:v>Røyrvik</c:v>
                </c:pt>
                <c:pt idx="1">
                  <c:v>Frøya</c:v>
                </c:pt>
                <c:pt idx="2">
                  <c:v>Tydal</c:v>
                </c:pt>
                <c:pt idx="3">
                  <c:v>Namsskogan</c:v>
                </c:pt>
                <c:pt idx="4">
                  <c:v>Meråker</c:v>
                </c:pt>
                <c:pt idx="5">
                  <c:v>Flatanger</c:v>
                </c:pt>
                <c:pt idx="6">
                  <c:v>Osen</c:v>
                </c:pt>
                <c:pt idx="7">
                  <c:v>Leka</c:v>
                </c:pt>
                <c:pt idx="8">
                  <c:v>Hitra</c:v>
                </c:pt>
                <c:pt idx="9">
                  <c:v>Lierne</c:v>
                </c:pt>
                <c:pt idx="10">
                  <c:v>Røros</c:v>
                </c:pt>
                <c:pt idx="11">
                  <c:v>Høylandet</c:v>
                </c:pt>
                <c:pt idx="12">
                  <c:v>Malvik</c:v>
                </c:pt>
                <c:pt idx="13">
                  <c:v>Rindal</c:v>
                </c:pt>
                <c:pt idx="14">
                  <c:v>Heim</c:v>
                </c:pt>
                <c:pt idx="15">
                  <c:v>Selbu</c:v>
                </c:pt>
                <c:pt idx="16">
                  <c:v>Grong</c:v>
                </c:pt>
                <c:pt idx="17">
                  <c:v>Trondheim</c:v>
                </c:pt>
                <c:pt idx="18">
                  <c:v>Åfjord</c:v>
                </c:pt>
                <c:pt idx="19">
                  <c:v>Nærøysund</c:v>
                </c:pt>
                <c:pt idx="20">
                  <c:v>Oppdal</c:v>
                </c:pt>
                <c:pt idx="21">
                  <c:v>Rennebu</c:v>
                </c:pt>
                <c:pt idx="22">
                  <c:v>Skaun</c:v>
                </c:pt>
                <c:pt idx="23">
                  <c:v>Snåsa</c:v>
                </c:pt>
                <c:pt idx="24">
                  <c:v>Ørland</c:v>
                </c:pt>
                <c:pt idx="25">
                  <c:v>Holtålen</c:v>
                </c:pt>
                <c:pt idx="26">
                  <c:v>Stjørdal</c:v>
                </c:pt>
                <c:pt idx="27">
                  <c:v>Namsos</c:v>
                </c:pt>
                <c:pt idx="28">
                  <c:v>Indre Fosen</c:v>
                </c:pt>
                <c:pt idx="29">
                  <c:v>Overhalla</c:v>
                </c:pt>
                <c:pt idx="30">
                  <c:v>Frosta</c:v>
                </c:pt>
                <c:pt idx="31">
                  <c:v>Inderøy</c:v>
                </c:pt>
                <c:pt idx="32">
                  <c:v>Orkland</c:v>
                </c:pt>
                <c:pt idx="33">
                  <c:v>Melhus</c:v>
                </c:pt>
                <c:pt idx="34">
                  <c:v>Midtre Gauldal</c:v>
                </c:pt>
                <c:pt idx="35">
                  <c:v>Verdal</c:v>
                </c:pt>
                <c:pt idx="36">
                  <c:v>Steinkjer</c:v>
                </c:pt>
                <c:pt idx="37">
                  <c:v>Levanger</c:v>
                </c:pt>
              </c:strCache>
            </c:strRef>
          </c:cat>
          <c:val>
            <c:numRef>
              <c:f>P_ranger!$O$2</c:f>
              <c:numCache>
                <c:formatCode>#,##0</c:formatCode>
                <c:ptCount val="38"/>
                <c:pt idx="0">
                  <c:v>0</c:v>
                </c:pt>
                <c:pt idx="1">
                  <c:v>0</c:v>
                </c:pt>
                <c:pt idx="2">
                  <c:v>1099.6999999999998</c:v>
                </c:pt>
                <c:pt idx="3">
                  <c:v>0</c:v>
                </c:pt>
                <c:pt idx="4">
                  <c:v>235.10000000000002</c:v>
                </c:pt>
                <c:pt idx="5">
                  <c:v>0</c:v>
                </c:pt>
                <c:pt idx="6">
                  <c:v>631.9</c:v>
                </c:pt>
                <c:pt idx="7">
                  <c:v>0</c:v>
                </c:pt>
                <c:pt idx="8">
                  <c:v>596.20000000000005</c:v>
                </c:pt>
                <c:pt idx="9">
                  <c:v>0</c:v>
                </c:pt>
                <c:pt idx="10">
                  <c:v>9429.1</c:v>
                </c:pt>
                <c:pt idx="11">
                  <c:v>138516.5</c:v>
                </c:pt>
                <c:pt idx="12">
                  <c:v>267190.5</c:v>
                </c:pt>
                <c:pt idx="13">
                  <c:v>49881.4</c:v>
                </c:pt>
                <c:pt idx="14">
                  <c:v>66952.5</c:v>
                </c:pt>
                <c:pt idx="15">
                  <c:v>180122.1</c:v>
                </c:pt>
                <c:pt idx="16">
                  <c:v>399574.60000000003</c:v>
                </c:pt>
                <c:pt idx="17">
                  <c:v>42908</c:v>
                </c:pt>
                <c:pt idx="18">
                  <c:v>80062.3</c:v>
                </c:pt>
                <c:pt idx="19">
                  <c:v>105776.5</c:v>
                </c:pt>
                <c:pt idx="20">
                  <c:v>207.1</c:v>
                </c:pt>
                <c:pt idx="21">
                  <c:v>566.79999999999995</c:v>
                </c:pt>
                <c:pt idx="22">
                  <c:v>181446.3</c:v>
                </c:pt>
                <c:pt idx="23">
                  <c:v>580307.4</c:v>
                </c:pt>
                <c:pt idx="24">
                  <c:v>196702.5</c:v>
                </c:pt>
                <c:pt idx="25">
                  <c:v>0</c:v>
                </c:pt>
                <c:pt idx="26">
                  <c:v>583823.30000000005</c:v>
                </c:pt>
                <c:pt idx="27">
                  <c:v>359212.9</c:v>
                </c:pt>
                <c:pt idx="28">
                  <c:v>166229.19999999998</c:v>
                </c:pt>
                <c:pt idx="29">
                  <c:v>1335216.7</c:v>
                </c:pt>
                <c:pt idx="30">
                  <c:v>2487362.1000000006</c:v>
                </c:pt>
                <c:pt idx="31">
                  <c:v>2564765.4999999995</c:v>
                </c:pt>
                <c:pt idx="32">
                  <c:v>216199.2</c:v>
                </c:pt>
                <c:pt idx="33">
                  <c:v>2017.5000000000002</c:v>
                </c:pt>
                <c:pt idx="34">
                  <c:v>252576.7</c:v>
                </c:pt>
                <c:pt idx="35">
                  <c:v>4279332.0999999996</c:v>
                </c:pt>
                <c:pt idx="36">
                  <c:v>1760005.4</c:v>
                </c:pt>
                <c:pt idx="37">
                  <c:v>5876072.3999999994</c:v>
                </c:pt>
              </c:numCache>
            </c:numRef>
          </c:val>
          <c:extLst>
            <c:ext xmlns:c16="http://schemas.microsoft.com/office/drawing/2014/chart" uri="{C3380CC4-5D6E-409C-BE32-E72D297353CC}">
              <c16:uniqueId val="{00000008-D339-45E3-B908-57048BEC9A73}"/>
            </c:ext>
          </c:extLst>
        </c:ser>
        <c:ser>
          <c:idx val="2"/>
          <c:order val="2"/>
          <c:tx>
            <c:strRef>
              <c:f>P_ranger!$O$2</c:f>
              <c:strCache>
                <c:ptCount val="1"/>
                <c:pt idx="0">
                  <c:v>småfe</c:v>
                </c:pt>
              </c:strCache>
            </c:strRef>
          </c:tx>
          <c:spPr>
            <a:solidFill>
              <a:schemeClr val="accent3"/>
            </a:solidFill>
            <a:ln>
              <a:noFill/>
            </a:ln>
            <a:effectLst/>
          </c:spPr>
          <c:invertIfNegative val="0"/>
          <c:cat>
            <c:strRef>
              <c:f>P_ranger!$O$2</c:f>
              <c:strCache>
                <c:ptCount val="38"/>
                <c:pt idx="0">
                  <c:v>Røyrvik</c:v>
                </c:pt>
                <c:pt idx="1">
                  <c:v>Frøya</c:v>
                </c:pt>
                <c:pt idx="2">
                  <c:v>Tydal</c:v>
                </c:pt>
                <c:pt idx="3">
                  <c:v>Namsskogan</c:v>
                </c:pt>
                <c:pt idx="4">
                  <c:v>Meråker</c:v>
                </c:pt>
                <c:pt idx="5">
                  <c:v>Flatanger</c:v>
                </c:pt>
                <c:pt idx="6">
                  <c:v>Osen</c:v>
                </c:pt>
                <c:pt idx="7">
                  <c:v>Leka</c:v>
                </c:pt>
                <c:pt idx="8">
                  <c:v>Hitra</c:v>
                </c:pt>
                <c:pt idx="9">
                  <c:v>Lierne</c:v>
                </c:pt>
                <c:pt idx="10">
                  <c:v>Røros</c:v>
                </c:pt>
                <c:pt idx="11">
                  <c:v>Høylandet</c:v>
                </c:pt>
                <c:pt idx="12">
                  <c:v>Malvik</c:v>
                </c:pt>
                <c:pt idx="13">
                  <c:v>Rindal</c:v>
                </c:pt>
                <c:pt idx="14">
                  <c:v>Heim</c:v>
                </c:pt>
                <c:pt idx="15">
                  <c:v>Selbu</c:v>
                </c:pt>
                <c:pt idx="16">
                  <c:v>Grong</c:v>
                </c:pt>
                <c:pt idx="17">
                  <c:v>Trondheim</c:v>
                </c:pt>
                <c:pt idx="18">
                  <c:v>Åfjord</c:v>
                </c:pt>
                <c:pt idx="19">
                  <c:v>Nærøysund</c:v>
                </c:pt>
                <c:pt idx="20">
                  <c:v>Oppdal</c:v>
                </c:pt>
                <c:pt idx="21">
                  <c:v>Rennebu</c:v>
                </c:pt>
                <c:pt idx="22">
                  <c:v>Skaun</c:v>
                </c:pt>
                <c:pt idx="23">
                  <c:v>Snåsa</c:v>
                </c:pt>
                <c:pt idx="24">
                  <c:v>Ørland</c:v>
                </c:pt>
                <c:pt idx="25">
                  <c:v>Holtålen</c:v>
                </c:pt>
                <c:pt idx="26">
                  <c:v>Stjørdal</c:v>
                </c:pt>
                <c:pt idx="27">
                  <c:v>Namsos</c:v>
                </c:pt>
                <c:pt idx="28">
                  <c:v>Indre Fosen</c:v>
                </c:pt>
                <c:pt idx="29">
                  <c:v>Overhalla</c:v>
                </c:pt>
                <c:pt idx="30">
                  <c:v>Frosta</c:v>
                </c:pt>
                <c:pt idx="31">
                  <c:v>Inderøy</c:v>
                </c:pt>
                <c:pt idx="32">
                  <c:v>Orkland</c:v>
                </c:pt>
                <c:pt idx="33">
                  <c:v>Melhus</c:v>
                </c:pt>
                <c:pt idx="34">
                  <c:v>Midtre Gauldal</c:v>
                </c:pt>
                <c:pt idx="35">
                  <c:v>Verdal</c:v>
                </c:pt>
                <c:pt idx="36">
                  <c:v>Steinkjer</c:v>
                </c:pt>
                <c:pt idx="37">
                  <c:v>Levanger</c:v>
                </c:pt>
              </c:strCache>
            </c:strRef>
          </c:cat>
          <c:val>
            <c:numRef>
              <c:f>P_ranger!$O$2</c:f>
              <c:numCache>
                <c:formatCode>#,##0</c:formatCode>
                <c:ptCount val="38"/>
                <c:pt idx="0">
                  <c:v>1058.7</c:v>
                </c:pt>
                <c:pt idx="1">
                  <c:v>33856.300000000003</c:v>
                </c:pt>
                <c:pt idx="2">
                  <c:v>6144.5999999999995</c:v>
                </c:pt>
                <c:pt idx="3">
                  <c:v>11059.800000000001</c:v>
                </c:pt>
                <c:pt idx="4">
                  <c:v>48143.199999999997</c:v>
                </c:pt>
                <c:pt idx="5">
                  <c:v>31208.300000000007</c:v>
                </c:pt>
                <c:pt idx="6">
                  <c:v>15238.100000000002</c:v>
                </c:pt>
                <c:pt idx="7">
                  <c:v>5790</c:v>
                </c:pt>
                <c:pt idx="8">
                  <c:v>45227.700000000004</c:v>
                </c:pt>
                <c:pt idx="9">
                  <c:v>9996.5</c:v>
                </c:pt>
                <c:pt idx="10">
                  <c:v>23536.799999999999</c:v>
                </c:pt>
                <c:pt idx="11">
                  <c:v>24532.799999999996</c:v>
                </c:pt>
                <c:pt idx="12">
                  <c:v>13142.8</c:v>
                </c:pt>
                <c:pt idx="13">
                  <c:v>25647.399999999998</c:v>
                </c:pt>
                <c:pt idx="14">
                  <c:v>45248.6</c:v>
                </c:pt>
                <c:pt idx="15">
                  <c:v>37901.199999999997</c:v>
                </c:pt>
                <c:pt idx="16">
                  <c:v>20922.8</c:v>
                </c:pt>
                <c:pt idx="17">
                  <c:v>19880.3</c:v>
                </c:pt>
                <c:pt idx="18">
                  <c:v>46633.200000000004</c:v>
                </c:pt>
                <c:pt idx="19">
                  <c:v>30698.899999999998</c:v>
                </c:pt>
                <c:pt idx="20">
                  <c:v>480822.99999999983</c:v>
                </c:pt>
                <c:pt idx="21">
                  <c:v>166285.9</c:v>
                </c:pt>
                <c:pt idx="22">
                  <c:v>3723.2000000000003</c:v>
                </c:pt>
                <c:pt idx="23">
                  <c:v>30500.6</c:v>
                </c:pt>
                <c:pt idx="24">
                  <c:v>41110.200000000012</c:v>
                </c:pt>
                <c:pt idx="25">
                  <c:v>59384.9</c:v>
                </c:pt>
                <c:pt idx="26">
                  <c:v>39405.599999999999</c:v>
                </c:pt>
                <c:pt idx="27">
                  <c:v>35751.299999999988</c:v>
                </c:pt>
                <c:pt idx="28">
                  <c:v>67774.8</c:v>
                </c:pt>
                <c:pt idx="29">
                  <c:v>17936.300000000003</c:v>
                </c:pt>
                <c:pt idx="30">
                  <c:v>5839.7</c:v>
                </c:pt>
                <c:pt idx="31">
                  <c:v>48387</c:v>
                </c:pt>
                <c:pt idx="32">
                  <c:v>50219.000000000015</c:v>
                </c:pt>
                <c:pt idx="33">
                  <c:v>33484.199999999997</c:v>
                </c:pt>
                <c:pt idx="34">
                  <c:v>174240.3</c:v>
                </c:pt>
                <c:pt idx="35">
                  <c:v>146839.19999999998</c:v>
                </c:pt>
                <c:pt idx="36">
                  <c:v>122835.7</c:v>
                </c:pt>
                <c:pt idx="37">
                  <c:v>98799.2</c:v>
                </c:pt>
              </c:numCache>
            </c:numRef>
          </c:val>
          <c:extLst>
            <c:ext xmlns:c16="http://schemas.microsoft.com/office/drawing/2014/chart" uri="{C3380CC4-5D6E-409C-BE32-E72D297353CC}">
              <c16:uniqueId val="{00000009-D339-45E3-B908-57048BEC9A73}"/>
            </c:ext>
          </c:extLst>
        </c:ser>
        <c:ser>
          <c:idx val="3"/>
          <c:order val="3"/>
          <c:tx>
            <c:strRef>
              <c:f>P_ranger!$O$2</c:f>
              <c:strCache>
                <c:ptCount val="1"/>
                <c:pt idx="0">
                  <c:v>storfe</c:v>
                </c:pt>
              </c:strCache>
            </c:strRef>
          </c:tx>
          <c:spPr>
            <a:solidFill>
              <a:schemeClr val="accent4"/>
            </a:solidFill>
            <a:ln>
              <a:noFill/>
            </a:ln>
            <a:effectLst/>
          </c:spPr>
          <c:invertIfNegative val="0"/>
          <c:cat>
            <c:strRef>
              <c:f>P_ranger!$O$2</c:f>
              <c:strCache>
                <c:ptCount val="38"/>
                <c:pt idx="0">
                  <c:v>Røyrvik</c:v>
                </c:pt>
                <c:pt idx="1">
                  <c:v>Frøya</c:v>
                </c:pt>
                <c:pt idx="2">
                  <c:v>Tydal</c:v>
                </c:pt>
                <c:pt idx="3">
                  <c:v>Namsskogan</c:v>
                </c:pt>
                <c:pt idx="4">
                  <c:v>Meråker</c:v>
                </c:pt>
                <c:pt idx="5">
                  <c:v>Flatanger</c:v>
                </c:pt>
                <c:pt idx="6">
                  <c:v>Osen</c:v>
                </c:pt>
                <c:pt idx="7">
                  <c:v>Leka</c:v>
                </c:pt>
                <c:pt idx="8">
                  <c:v>Hitra</c:v>
                </c:pt>
                <c:pt idx="9">
                  <c:v>Lierne</c:v>
                </c:pt>
                <c:pt idx="10">
                  <c:v>Røros</c:v>
                </c:pt>
                <c:pt idx="11">
                  <c:v>Høylandet</c:v>
                </c:pt>
                <c:pt idx="12">
                  <c:v>Malvik</c:v>
                </c:pt>
                <c:pt idx="13">
                  <c:v>Rindal</c:v>
                </c:pt>
                <c:pt idx="14">
                  <c:v>Heim</c:v>
                </c:pt>
                <c:pt idx="15">
                  <c:v>Selbu</c:v>
                </c:pt>
                <c:pt idx="16">
                  <c:v>Grong</c:v>
                </c:pt>
                <c:pt idx="17">
                  <c:v>Trondheim</c:v>
                </c:pt>
                <c:pt idx="18">
                  <c:v>Åfjord</c:v>
                </c:pt>
                <c:pt idx="19">
                  <c:v>Nærøysund</c:v>
                </c:pt>
                <c:pt idx="20">
                  <c:v>Oppdal</c:v>
                </c:pt>
                <c:pt idx="21">
                  <c:v>Rennebu</c:v>
                </c:pt>
                <c:pt idx="22">
                  <c:v>Skaun</c:v>
                </c:pt>
                <c:pt idx="23">
                  <c:v>Snåsa</c:v>
                </c:pt>
                <c:pt idx="24">
                  <c:v>Ørland</c:v>
                </c:pt>
                <c:pt idx="25">
                  <c:v>Holtålen</c:v>
                </c:pt>
                <c:pt idx="26">
                  <c:v>Stjørdal</c:v>
                </c:pt>
                <c:pt idx="27">
                  <c:v>Namsos</c:v>
                </c:pt>
                <c:pt idx="28">
                  <c:v>Indre Fosen</c:v>
                </c:pt>
                <c:pt idx="29">
                  <c:v>Overhalla</c:v>
                </c:pt>
                <c:pt idx="30">
                  <c:v>Frosta</c:v>
                </c:pt>
                <c:pt idx="31">
                  <c:v>Inderøy</c:v>
                </c:pt>
                <c:pt idx="32">
                  <c:v>Orkland</c:v>
                </c:pt>
                <c:pt idx="33">
                  <c:v>Melhus</c:v>
                </c:pt>
                <c:pt idx="34">
                  <c:v>Midtre Gauldal</c:v>
                </c:pt>
                <c:pt idx="35">
                  <c:v>Verdal</c:v>
                </c:pt>
                <c:pt idx="36">
                  <c:v>Steinkjer</c:v>
                </c:pt>
                <c:pt idx="37">
                  <c:v>Levanger</c:v>
                </c:pt>
              </c:strCache>
            </c:strRef>
          </c:cat>
          <c:val>
            <c:numRef>
              <c:f>P_ranger!$O$2</c:f>
              <c:numCache>
                <c:formatCode>#,##0</c:formatCode>
                <c:ptCount val="38"/>
                <c:pt idx="0">
                  <c:v>13310.2</c:v>
                </c:pt>
                <c:pt idx="1">
                  <c:v>15765.7</c:v>
                </c:pt>
                <c:pt idx="2">
                  <c:v>78595.7</c:v>
                </c:pt>
                <c:pt idx="3">
                  <c:v>93883.799999999988</c:v>
                </c:pt>
                <c:pt idx="4">
                  <c:v>66810</c:v>
                </c:pt>
                <c:pt idx="5">
                  <c:v>85816.900000000009</c:v>
                </c:pt>
                <c:pt idx="6">
                  <c:v>110923.89999999998</c:v>
                </c:pt>
                <c:pt idx="7">
                  <c:v>125520.69999999997</c:v>
                </c:pt>
                <c:pt idx="8">
                  <c:v>88378.4</c:v>
                </c:pt>
                <c:pt idx="9">
                  <c:v>152778.6</c:v>
                </c:pt>
                <c:pt idx="10">
                  <c:v>264655.29999999993</c:v>
                </c:pt>
                <c:pt idx="11">
                  <c:v>183031.90000000002</c:v>
                </c:pt>
                <c:pt idx="12">
                  <c:v>119076.9</c:v>
                </c:pt>
                <c:pt idx="13">
                  <c:v>345872.50000000012</c:v>
                </c:pt>
                <c:pt idx="14">
                  <c:v>470741.10000000009</c:v>
                </c:pt>
                <c:pt idx="15">
                  <c:v>372934.10000000015</c:v>
                </c:pt>
                <c:pt idx="16">
                  <c:v>250108.59999999998</c:v>
                </c:pt>
                <c:pt idx="17">
                  <c:v>153130.19999999998</c:v>
                </c:pt>
                <c:pt idx="18">
                  <c:v>552909.3000000004</c:v>
                </c:pt>
                <c:pt idx="19">
                  <c:v>841808.7</c:v>
                </c:pt>
                <c:pt idx="20">
                  <c:v>506804.50000000012</c:v>
                </c:pt>
                <c:pt idx="21">
                  <c:v>278368.59999999992</c:v>
                </c:pt>
                <c:pt idx="22">
                  <c:v>117872.49999999997</c:v>
                </c:pt>
                <c:pt idx="23">
                  <c:v>364837.7</c:v>
                </c:pt>
                <c:pt idx="24">
                  <c:v>921022.40000000014</c:v>
                </c:pt>
                <c:pt idx="25">
                  <c:v>93781.39999999998</c:v>
                </c:pt>
                <c:pt idx="26">
                  <c:v>569435.00000000023</c:v>
                </c:pt>
                <c:pt idx="27">
                  <c:v>793836.49999999977</c:v>
                </c:pt>
                <c:pt idx="28">
                  <c:v>927337.9</c:v>
                </c:pt>
                <c:pt idx="29">
                  <c:v>883211.80000000028</c:v>
                </c:pt>
                <c:pt idx="30">
                  <c:v>114474.69999999998</c:v>
                </c:pt>
                <c:pt idx="31">
                  <c:v>653199.80000000016</c:v>
                </c:pt>
                <c:pt idx="32">
                  <c:v>1164434.6000000001</c:v>
                </c:pt>
                <c:pt idx="33">
                  <c:v>335697.10000000009</c:v>
                </c:pt>
                <c:pt idx="34">
                  <c:v>690545.89999999991</c:v>
                </c:pt>
                <c:pt idx="35">
                  <c:v>678071.79999999981</c:v>
                </c:pt>
                <c:pt idx="36">
                  <c:v>2151521.9999999995</c:v>
                </c:pt>
                <c:pt idx="37">
                  <c:v>1448231.4000000004</c:v>
                </c:pt>
              </c:numCache>
            </c:numRef>
          </c:val>
          <c:extLst>
            <c:ext xmlns:c16="http://schemas.microsoft.com/office/drawing/2014/chart" uri="{C3380CC4-5D6E-409C-BE32-E72D297353CC}">
              <c16:uniqueId val="{0000000A-D339-45E3-B908-57048BEC9A73}"/>
            </c:ext>
          </c:extLst>
        </c:ser>
        <c:dLbls>
          <c:showLegendKey val="0"/>
          <c:showVal val="0"/>
          <c:showCatName val="0"/>
          <c:showSerName val="0"/>
          <c:showPercent val="0"/>
          <c:showBubbleSize val="0"/>
        </c:dLbls>
        <c:gapWidth val="57"/>
        <c:overlap val="100"/>
        <c:axId val="712472655"/>
        <c:axId val="712474575"/>
      </c:barChart>
      <c:catAx>
        <c:axId val="7124726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12474575"/>
        <c:crosses val="autoZero"/>
        <c:auto val="1"/>
        <c:lblAlgn val="ctr"/>
        <c:lblOffset val="100"/>
        <c:noMultiLvlLbl val="0"/>
      </c:catAx>
      <c:valAx>
        <c:axId val="712474575"/>
        <c:scaling>
          <c:orientation val="minMax"/>
        </c:scaling>
        <c:delete val="0"/>
        <c:axPos val="b"/>
        <c:majorGridlines>
          <c:spPr>
            <a:ln w="6350"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9.5836163448849519E-3"/>
              <c:y val="0.432559099205544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712472655"/>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nb-NO"/>
          </a:p>
        </c:txPr>
      </c:legendEntry>
      <c:layout>
        <c:manualLayout>
          <c:xMode val="edge"/>
          <c:yMode val="edge"/>
          <c:x val="0.53514014532061216"/>
          <c:y val="0.93549232437770591"/>
          <c:w val="0.40860431357411214"/>
          <c:h val="2.612985806785350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[Slakteleveranser_2015_2024.xlsx]P_kommun 2!Pivottabell3</c:name>
    <c:fmtId val="28"/>
  </c:pivotSource>
  <c:chart>
    <c:title>
      <c:tx>
        <c:strRef>
          <c:f>'P_kommun 2'!$I$16</c:f>
          <c:strCache>
            <c:ptCount val="1"/>
            <c:pt idx="0">
              <c:v>Slaktemengde av alle dyreslag i hele landet kommunevis i 2024 i kg</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solidFill>
              <a:schemeClr val="accent1"/>
            </a:solidFill>
            <a:ln>
              <a:noFill/>
            </a:ln>
            <a:effectLst/>
          </c:spPr>
          <c:txPr>
            <a:bodyPr rot="0" spcFirstLastPara="1" vertOverflow="clip" horzOverflow="clip" vert="horz" wrap="none" lIns="0" tIns="0" rIns="0" bIns="0" anchor="ctr" anchorCtr="1">
              <a:noAutofit/>
            </a:bodyPr>
            <a:lstStyle/>
            <a:p>
              <a:pPr>
                <a:defRPr sz="75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3"/>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4"/>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5"/>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6"/>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7"/>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9"/>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10"/>
        <c:dLbl>
          <c:idx val="0"/>
          <c:dLblPos val="inEnd"/>
          <c:showLegendKey val="0"/>
          <c:showVal val="1"/>
          <c:showCatName val="0"/>
          <c:showSerName val="0"/>
          <c:showPercent val="0"/>
          <c:showBubbleSize val="0"/>
          <c:extLst>
            <c:ext xmlns:c15="http://schemas.microsoft.com/office/drawing/2012/chart" uri="{CE6537A1-D6FC-4f65-9D91-7224C49458BB}">
              <c15:layout>
                <c:manualLayout>
                  <c:w val="4.3471013491734586E-2"/>
                  <c:h val="1.266588786228311E-2"/>
                </c:manualLayout>
              </c15:layout>
            </c:ext>
          </c:extLst>
        </c:dLbl>
      </c:pivotFmt>
      <c:pivotFmt>
        <c:idx val="11"/>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2"/>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3"/>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4"/>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5"/>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6"/>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7"/>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8"/>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19"/>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0"/>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1"/>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2"/>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3"/>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4"/>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5"/>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6"/>
        <c:dLbl>
          <c:idx val="0"/>
          <c:dLblPos val="inEnd"/>
          <c:showLegendKey val="0"/>
          <c:showVal val="1"/>
          <c:showCatName val="0"/>
          <c:showSerName val="0"/>
          <c:showPercent val="0"/>
          <c:showBubbleSize val="0"/>
          <c:extLst>
            <c:ext xmlns:c15="http://schemas.microsoft.com/office/drawing/2012/chart" uri="{CE6537A1-D6FC-4f65-9D91-7224C49458BB}">
              <c15:layout>
                <c:manualLayout>
                  <c:w val="5.1452778928949672E-2"/>
                  <c:h val="1.266588786228311E-2"/>
                </c:manualLayout>
              </c15:layout>
            </c:ext>
          </c:extLst>
        </c:dLbl>
      </c:pivotFmt>
      <c:pivotFmt>
        <c:idx val="27"/>
        <c:dLbl>
          <c:idx val="0"/>
          <c:dLblPos val="inEnd"/>
          <c:showLegendKey val="0"/>
          <c:showVal val="1"/>
          <c:showCatName val="0"/>
          <c:showSerName val="0"/>
          <c:showPercent val="0"/>
          <c:showBubbleSize val="0"/>
          <c:extLst>
            <c:ext xmlns:c15="http://schemas.microsoft.com/office/drawing/2012/chart" uri="{CE6537A1-D6FC-4f65-9D91-7224C49458BB}">
              <c15:layout>
                <c:manualLayout>
                  <c:w val="6.2997037650995374E-2"/>
                  <c:h val="1.266588786228311E-2"/>
                </c:manualLayout>
              </c15:layout>
            </c:ext>
          </c:extLst>
        </c:dLbl>
      </c:pivotFmt>
    </c:pivotFmts>
    <c:plotArea>
      <c:layout>
        <c:manualLayout>
          <c:layoutTarget val="inner"/>
          <c:xMode val="edge"/>
          <c:yMode val="edge"/>
          <c:x val="0.17932909702076713"/>
          <c:y val="4.0575242618261988E-2"/>
          <c:w val="0.7547360746573345"/>
          <c:h val="0.94469755572875314"/>
        </c:manualLayout>
      </c:layout>
      <c:barChart>
        <c:barDir val="bar"/>
        <c:grouping val="clustered"/>
        <c:varyColors val="0"/>
        <c:ser>
          <c:idx val="0"/>
          <c:order val="0"/>
          <c:tx>
            <c:strRef>
              <c:f>'P_kommun 2'!$I$16</c:f>
              <c:strCache>
                <c:ptCount val="1"/>
                <c:pt idx="0">
                  <c:v>Totalt</c:v>
                </c:pt>
              </c:strCache>
            </c:strRef>
          </c:tx>
          <c:spPr>
            <a:solidFill>
              <a:schemeClr val="accent1"/>
            </a:solidFill>
            <a:ln>
              <a:noFill/>
            </a:ln>
            <a:effectLst/>
          </c:spPr>
          <c:invertIfNegative val="0"/>
          <c:dLbls>
            <c:numFmt formatCode="#,##0" sourceLinked="0"/>
            <c:spPr>
              <a:solidFill>
                <a:schemeClr val="accent1"/>
              </a:solidFill>
              <a:ln>
                <a:noFill/>
              </a:ln>
              <a:effectLst/>
            </c:spPr>
            <c:txPr>
              <a:bodyPr rot="0" spcFirstLastPara="1" vertOverflow="clip" horzOverflow="clip" vert="horz" wrap="none" lIns="0" tIns="0" rIns="0" bIns="0" anchor="ctr" anchorCtr="1">
                <a:noAutofit/>
              </a:bodyPr>
              <a:lstStyle/>
              <a:p>
                <a:pPr>
                  <a:defRPr sz="75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'P_kommun 2'!$I$16</c:f>
              <c:strCache>
                <c:ptCount val="50"/>
                <c:pt idx="0">
                  <c:v>Strand</c:v>
                </c:pt>
                <c:pt idx="1">
                  <c:v>Ringebu</c:v>
                </c:pt>
                <c:pt idx="2">
                  <c:v>Etne</c:v>
                </c:pt>
                <c:pt idx="3">
                  <c:v>Larvik</c:v>
                </c:pt>
                <c:pt idx="4">
                  <c:v>Gjøvik</c:v>
                </c:pt>
                <c:pt idx="5">
                  <c:v>Åsnes</c:v>
                </c:pt>
                <c:pt idx="6">
                  <c:v>Stjørdal</c:v>
                </c:pt>
                <c:pt idx="7">
                  <c:v>Tysvær</c:v>
                </c:pt>
                <c:pt idx="8">
                  <c:v>Namsos</c:v>
                </c:pt>
                <c:pt idx="9">
                  <c:v>Sunnfjord</c:v>
                </c:pt>
                <c:pt idx="10">
                  <c:v>Våler (Inn)</c:v>
                </c:pt>
                <c:pt idx="11">
                  <c:v>Randaberg</c:v>
                </c:pt>
                <c:pt idx="12">
                  <c:v>Vestre Toten</c:v>
                </c:pt>
                <c:pt idx="13">
                  <c:v>Elverum</c:v>
                </c:pt>
                <c:pt idx="14">
                  <c:v>Indre Fosen</c:v>
                </c:pt>
                <c:pt idx="15">
                  <c:v>Halden</c:v>
                </c:pt>
                <c:pt idx="16">
                  <c:v>Hjelmeland</c:v>
                </c:pt>
                <c:pt idx="17">
                  <c:v>Overhalla</c:v>
                </c:pt>
                <c:pt idx="18">
                  <c:v>Nes</c:v>
                </c:pt>
                <c:pt idx="19">
                  <c:v>Sarpsborg</c:v>
                </c:pt>
                <c:pt idx="20">
                  <c:v>Gausdal</c:v>
                </c:pt>
                <c:pt idx="21">
                  <c:v>Frosta</c:v>
                </c:pt>
                <c:pt idx="22">
                  <c:v>Eigersund</c:v>
                </c:pt>
                <c:pt idx="23">
                  <c:v>Hamar</c:v>
                </c:pt>
                <c:pt idx="24">
                  <c:v>Gran</c:v>
                </c:pt>
                <c:pt idx="25">
                  <c:v>Østre Toten</c:v>
                </c:pt>
                <c:pt idx="26">
                  <c:v>Inderøy</c:v>
                </c:pt>
                <c:pt idx="27">
                  <c:v>Løten</c:v>
                </c:pt>
                <c:pt idx="28">
                  <c:v>Gjesdal</c:v>
                </c:pt>
                <c:pt idx="29">
                  <c:v>Orkland</c:v>
                </c:pt>
                <c:pt idx="30">
                  <c:v>Melhus</c:v>
                </c:pt>
                <c:pt idx="31">
                  <c:v>Bjerkreim</c:v>
                </c:pt>
                <c:pt idx="32">
                  <c:v>Stange</c:v>
                </c:pt>
                <c:pt idx="33">
                  <c:v>Tønsberg</c:v>
                </c:pt>
                <c:pt idx="34">
                  <c:v>Vindafjord</c:v>
                </c:pt>
                <c:pt idx="35">
                  <c:v>Marker</c:v>
                </c:pt>
                <c:pt idx="36">
                  <c:v>Sandefjord</c:v>
                </c:pt>
                <c:pt idx="37">
                  <c:v>Sola</c:v>
                </c:pt>
                <c:pt idx="38">
                  <c:v>Midtre Gauldal</c:v>
                </c:pt>
                <c:pt idx="39">
                  <c:v>Verdal</c:v>
                </c:pt>
                <c:pt idx="40">
                  <c:v>Sandnes</c:v>
                </c:pt>
                <c:pt idx="41">
                  <c:v>Indre Østfold</c:v>
                </c:pt>
                <c:pt idx="42">
                  <c:v>Time</c:v>
                </c:pt>
                <c:pt idx="43">
                  <c:v>Rakkestad</c:v>
                </c:pt>
                <c:pt idx="44">
                  <c:v>Stavanger</c:v>
                </c:pt>
                <c:pt idx="45">
                  <c:v>Steinkjer</c:v>
                </c:pt>
                <c:pt idx="46">
                  <c:v>Klepp</c:v>
                </c:pt>
                <c:pt idx="47">
                  <c:v>Levanger</c:v>
                </c:pt>
                <c:pt idx="48">
                  <c:v>Ringsaker</c:v>
                </c:pt>
                <c:pt idx="49">
                  <c:v>Hå</c:v>
                </c:pt>
              </c:strCache>
            </c:strRef>
          </c:cat>
          <c:val>
            <c:numRef>
              <c:f>'P_kommun 2'!$I$16</c:f>
              <c:numCache>
                <c:formatCode>_-* #\ ##0_-;\-* #\ ##0_-;_-* "-"??_-;_-@_-</c:formatCode>
                <c:ptCount val="50"/>
                <c:pt idx="0">
                  <c:v>1519147.5999999999</c:v>
                </c:pt>
                <c:pt idx="1">
                  <c:v>1539420.4000000006</c:v>
                </c:pt>
                <c:pt idx="2">
                  <c:v>1574055.5999999996</c:v>
                </c:pt>
                <c:pt idx="3">
                  <c:v>1623785.55</c:v>
                </c:pt>
                <c:pt idx="4">
                  <c:v>1661103.5999999999</c:v>
                </c:pt>
                <c:pt idx="5">
                  <c:v>1695836.3000000007</c:v>
                </c:pt>
                <c:pt idx="6">
                  <c:v>1697105.6699999997</c:v>
                </c:pt>
                <c:pt idx="7">
                  <c:v>1708086.0999999985</c:v>
                </c:pt>
                <c:pt idx="8">
                  <c:v>1905962.97</c:v>
                </c:pt>
                <c:pt idx="9">
                  <c:v>1913104.2</c:v>
                </c:pt>
                <c:pt idx="10">
                  <c:v>1958820.5999999996</c:v>
                </c:pt>
                <c:pt idx="11">
                  <c:v>1984519.3999999992</c:v>
                </c:pt>
                <c:pt idx="12">
                  <c:v>2058770.3999999987</c:v>
                </c:pt>
                <c:pt idx="13">
                  <c:v>2164896.799999998</c:v>
                </c:pt>
                <c:pt idx="14">
                  <c:v>2336355.7499999981</c:v>
                </c:pt>
                <c:pt idx="15">
                  <c:v>2360328.7000000002</c:v>
                </c:pt>
                <c:pt idx="16">
                  <c:v>2377533.0999999987</c:v>
                </c:pt>
                <c:pt idx="17">
                  <c:v>2419721.7999999998</c:v>
                </c:pt>
                <c:pt idx="18">
                  <c:v>2556399.5000000023</c:v>
                </c:pt>
                <c:pt idx="19">
                  <c:v>2608130.700000002</c:v>
                </c:pt>
                <c:pt idx="20">
                  <c:v>2622535.2999999998</c:v>
                </c:pt>
                <c:pt idx="21">
                  <c:v>2688141.8000000012</c:v>
                </c:pt>
                <c:pt idx="22">
                  <c:v>2790390.1000000024</c:v>
                </c:pt>
                <c:pt idx="23">
                  <c:v>2899437.7999999975</c:v>
                </c:pt>
                <c:pt idx="24">
                  <c:v>2956143.3000000017</c:v>
                </c:pt>
                <c:pt idx="25">
                  <c:v>3755388.7</c:v>
                </c:pt>
                <c:pt idx="26">
                  <c:v>4004695.73</c:v>
                </c:pt>
                <c:pt idx="27">
                  <c:v>4144691.2000000002</c:v>
                </c:pt>
                <c:pt idx="28">
                  <c:v>4200605.8000000073</c:v>
                </c:pt>
                <c:pt idx="29">
                  <c:v>4353597.1400000015</c:v>
                </c:pt>
                <c:pt idx="30">
                  <c:v>4677185.8599999985</c:v>
                </c:pt>
                <c:pt idx="31">
                  <c:v>4939826.8000000017</c:v>
                </c:pt>
                <c:pt idx="32">
                  <c:v>5033066.6000000052</c:v>
                </c:pt>
                <c:pt idx="33">
                  <c:v>5277696.6100000031</c:v>
                </c:pt>
                <c:pt idx="34">
                  <c:v>5321992.200000002</c:v>
                </c:pt>
                <c:pt idx="35">
                  <c:v>5566435.0000000028</c:v>
                </c:pt>
                <c:pt idx="36">
                  <c:v>5742626.120000002</c:v>
                </c:pt>
                <c:pt idx="37">
                  <c:v>5842574.2999999952</c:v>
                </c:pt>
                <c:pt idx="38">
                  <c:v>6371011.8399999961</c:v>
                </c:pt>
                <c:pt idx="39">
                  <c:v>7103085.2999999924</c:v>
                </c:pt>
                <c:pt idx="40">
                  <c:v>7272501.8000000035</c:v>
                </c:pt>
                <c:pt idx="41">
                  <c:v>7699536.7999999933</c:v>
                </c:pt>
                <c:pt idx="42">
                  <c:v>8659600.599999994</c:v>
                </c:pt>
                <c:pt idx="43">
                  <c:v>9435738.5000000037</c:v>
                </c:pt>
                <c:pt idx="44">
                  <c:v>9519055.6000000015</c:v>
                </c:pt>
                <c:pt idx="45">
                  <c:v>10583385.129999997</c:v>
                </c:pt>
                <c:pt idx="46">
                  <c:v>13863499.999999996</c:v>
                </c:pt>
                <c:pt idx="47">
                  <c:v>14288404.350000007</c:v>
                </c:pt>
                <c:pt idx="48">
                  <c:v>16920567.299999993</c:v>
                </c:pt>
                <c:pt idx="49">
                  <c:v>20520452.699999973</c:v>
                </c:pt>
              </c:numCache>
            </c:numRef>
          </c:val>
          <c:extLst>
            <c:ext xmlns:c16="http://schemas.microsoft.com/office/drawing/2014/chart" uri="{C3380CC4-5D6E-409C-BE32-E72D297353CC}">
              <c16:uniqueId val="{00000000-6D70-47A0-8FC6-A872713BC157}"/>
            </c:ext>
          </c:extLst>
        </c:ser>
        <c:dLbls>
          <c:showLegendKey val="0"/>
          <c:showVal val="0"/>
          <c:showCatName val="0"/>
          <c:showSerName val="0"/>
          <c:showPercent val="0"/>
          <c:showBubbleSize val="0"/>
        </c:dLbls>
        <c:gapWidth val="44"/>
        <c:axId val="1355248704"/>
        <c:axId val="1355244128"/>
      </c:barChart>
      <c:catAx>
        <c:axId val="13552487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55244128"/>
        <c:crosses val="autoZero"/>
        <c:auto val="1"/>
        <c:lblAlgn val="ctr"/>
        <c:lblOffset val="100"/>
        <c:noMultiLvlLbl val="0"/>
      </c:catAx>
      <c:valAx>
        <c:axId val="1355244128"/>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5.8552906733584272E-3"/>
              <c:y val="0.4733619024894615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crossAx val="1355248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[Slakteleveranser_2015_2024.xlsx]P_endring!Pivottabell2</c:name>
    <c:fmtId val="9"/>
  </c:pivotSource>
  <c:chart>
    <c:title>
      <c:tx>
        <c:strRef>
          <c:f>P_endring!$AA$5</c:f>
          <c:strCache>
            <c:ptCount val="1"/>
            <c:pt idx="0">
              <c:v>Endring av slakteleveranser av gris i Vestfold fra 2015 til 2024 i ton</c:v>
            </c:pt>
          </c:strCache>
        </c:strRef>
      </c:tx>
      <c:layout>
        <c:manualLayout>
          <c:xMode val="edge"/>
          <c:yMode val="edge"/>
          <c:x val="0.12281307189542484"/>
          <c:y val="2.6624737945492661E-3"/>
        </c:manualLayout>
      </c:layout>
      <c:overlay val="0"/>
      <c:spPr>
        <a:noFill/>
        <a:ln>
          <a:noFill/>
        </a:ln>
        <a:effectLst/>
      </c:spPr>
      <c:txPr>
        <a:bodyPr rot="0" spcFirstLastPara="1" vertOverflow="ellipsis" vert="horz" wrap="square" anchor="ctr" anchorCtr="1"/>
        <a:lstStyle/>
        <a:p>
          <a:pPr>
            <a:defRPr sz="131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4"/>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5"/>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6"/>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7"/>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8"/>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9"/>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0"/>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1"/>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2"/>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3"/>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4"/>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5"/>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6"/>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7"/>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8"/>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9"/>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0"/>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1"/>
        <c:dLbl>
          <c:idx val="0"/>
          <c:showLegendKey val="0"/>
          <c:showVal val="1"/>
          <c:showCatName val="0"/>
          <c:showSerName val="0"/>
          <c:showPercent val="0"/>
          <c:showBubbleSize val="0"/>
          <c:extLst>
            <c:ext xmlns:c15="http://schemas.microsoft.com/office/drawing/2012/chart" uri="{CE6537A1-D6FC-4f65-9D91-7224C49458BB}"/>
          </c:extLst>
        </c:dLbl>
      </c:pivotFmt>
      <c:pivotFmt>
        <c:idx val="22"/>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3"/>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4"/>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5"/>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6"/>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7"/>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8"/>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9"/>
        <c:dLbl>
          <c:idx val="0"/>
          <c:showLegendKey val="0"/>
          <c:showVal val="1"/>
          <c:showCatName val="0"/>
          <c:showSerName val="0"/>
          <c:showPercent val="0"/>
          <c:showBubbleSize val="0"/>
          <c:extLst>
            <c:ext xmlns:c15="http://schemas.microsoft.com/office/drawing/2012/chart" uri="{CE6537A1-D6FC-4f65-9D91-7224C49458BB}"/>
          </c:extLst>
        </c:dLbl>
      </c:pivotFmt>
      <c:pivotFmt>
        <c:idx val="30"/>
        <c:dLbl>
          <c:idx val="0"/>
          <c:showLegendKey val="0"/>
          <c:showVal val="1"/>
          <c:showCatName val="0"/>
          <c:showSerName val="0"/>
          <c:showPercent val="0"/>
          <c:showBubbleSize val="0"/>
          <c:extLst>
            <c:ext xmlns:c15="http://schemas.microsoft.com/office/drawing/2012/chart" uri="{CE6537A1-D6FC-4f65-9D91-7224C49458BB}"/>
          </c:extLst>
        </c:dLbl>
      </c:pivotFmt>
      <c:pivotFmt>
        <c:idx val="31"/>
        <c:dLbl>
          <c:idx val="0"/>
          <c:showLegendKey val="0"/>
          <c:showVal val="1"/>
          <c:showCatName val="0"/>
          <c:showSerName val="0"/>
          <c:showPercent val="0"/>
          <c:showBubbleSize val="0"/>
          <c:extLst>
            <c:ext xmlns:c15="http://schemas.microsoft.com/office/drawing/2012/chart" uri="{CE6537A1-D6FC-4f65-9D91-7224C49458BB}"/>
          </c:extLst>
        </c:dLbl>
      </c:pivotFmt>
      <c:pivotFmt>
        <c:idx val="32"/>
        <c:dLbl>
          <c:idx val="0"/>
          <c:showLegendKey val="0"/>
          <c:showVal val="1"/>
          <c:showCatName val="0"/>
          <c:showSerName val="0"/>
          <c:showPercent val="0"/>
          <c:showBubbleSize val="0"/>
          <c:extLst>
            <c:ext xmlns:c15="http://schemas.microsoft.com/office/drawing/2012/chart" uri="{CE6537A1-D6FC-4f65-9D91-7224C49458BB}"/>
          </c:extLst>
        </c:dLbl>
      </c:pivotFmt>
      <c:pivotFmt>
        <c:idx val="33"/>
        <c:dLbl>
          <c:idx val="0"/>
          <c:showLegendKey val="0"/>
          <c:showVal val="1"/>
          <c:showCatName val="0"/>
          <c:showSerName val="0"/>
          <c:showPercent val="0"/>
          <c:showBubbleSize val="0"/>
          <c:extLst>
            <c:ext xmlns:c15="http://schemas.microsoft.com/office/drawing/2012/chart" uri="{CE6537A1-D6FC-4f65-9D91-7224C49458BB}"/>
          </c:extLst>
        </c:dLbl>
      </c:pivotFmt>
      <c:pivotFmt>
        <c:idx val="34"/>
        <c:dLbl>
          <c:idx val="0"/>
          <c:showLegendKey val="0"/>
          <c:showVal val="1"/>
          <c:showCatName val="0"/>
          <c:showSerName val="0"/>
          <c:showPercent val="0"/>
          <c:showBubbleSize val="0"/>
          <c:extLst>
            <c:ext xmlns:c15="http://schemas.microsoft.com/office/drawing/2012/chart" uri="{CE6537A1-D6FC-4f65-9D91-7224C49458BB}"/>
          </c:extLst>
        </c:dLbl>
      </c:pivotFmt>
      <c:pivotFmt>
        <c:idx val="35"/>
        <c:dLbl>
          <c:idx val="0"/>
          <c:showLegendKey val="0"/>
          <c:showVal val="1"/>
          <c:showCatName val="0"/>
          <c:showSerName val="0"/>
          <c:showPercent val="0"/>
          <c:showBubbleSize val="0"/>
          <c:extLst>
            <c:ext xmlns:c15="http://schemas.microsoft.com/office/drawing/2012/chart" uri="{CE6537A1-D6FC-4f65-9D91-7224C49458BB}"/>
          </c:extLst>
        </c:dLbl>
      </c:pivotFmt>
      <c:pivotFmt>
        <c:idx val="36"/>
        <c:dLbl>
          <c:idx val="0"/>
          <c:showLegendKey val="0"/>
          <c:showVal val="1"/>
          <c:showCatName val="0"/>
          <c:showSerName val="0"/>
          <c:showPercent val="0"/>
          <c:showBubbleSize val="0"/>
          <c:extLst>
            <c:ext xmlns:c15="http://schemas.microsoft.com/office/drawing/2012/chart" uri="{CE6537A1-D6FC-4f65-9D91-7224C49458BB}"/>
          </c:extLst>
        </c:dLbl>
      </c:pivotFmt>
      <c:pivotFmt>
        <c:idx val="37"/>
        <c:dLbl>
          <c:idx val="0"/>
          <c:showLegendKey val="0"/>
          <c:showVal val="1"/>
          <c:showCatName val="0"/>
          <c:showSerName val="0"/>
          <c:showPercent val="0"/>
          <c:showBubbleSize val="0"/>
          <c:extLst>
            <c:ext xmlns:c15="http://schemas.microsoft.com/office/drawing/2012/chart" uri="{CE6537A1-D6FC-4f65-9D91-7224C49458BB}"/>
          </c:extLst>
        </c:dLbl>
      </c:pivotFmt>
      <c:pivotFmt>
        <c:idx val="38"/>
        <c:dLbl>
          <c:idx val="0"/>
          <c:showLegendKey val="0"/>
          <c:showVal val="1"/>
          <c:showCatName val="0"/>
          <c:showSerName val="0"/>
          <c:showPercent val="0"/>
          <c:showBubbleSize val="0"/>
          <c:extLst>
            <c:ext xmlns:c15="http://schemas.microsoft.com/office/drawing/2012/chart" uri="{CE6537A1-D6FC-4f65-9D91-7224C49458BB}"/>
          </c:extLst>
        </c:dLbl>
      </c:pivotFmt>
      <c:pivotFmt>
        <c:idx val="39"/>
        <c:dLbl>
          <c:idx val="0"/>
          <c:showLegendKey val="0"/>
          <c:showVal val="1"/>
          <c:showCatName val="0"/>
          <c:showSerName val="0"/>
          <c:showPercent val="0"/>
          <c:showBubbleSize val="0"/>
          <c:extLst>
            <c:ext xmlns:c15="http://schemas.microsoft.com/office/drawing/2012/chart" uri="{CE6537A1-D6FC-4f65-9D91-7224C49458BB}"/>
          </c:extLst>
        </c:dLbl>
      </c:pivotFmt>
      <c:pivotFmt>
        <c:idx val="40"/>
        <c:dLbl>
          <c:idx val="0"/>
          <c:showLegendKey val="0"/>
          <c:showVal val="1"/>
          <c:showCatName val="0"/>
          <c:showSerName val="0"/>
          <c:showPercent val="0"/>
          <c:showBubbleSize val="0"/>
          <c:extLst>
            <c:ext xmlns:c15="http://schemas.microsoft.com/office/drawing/2012/chart" uri="{CE6537A1-D6FC-4f65-9D91-7224C49458BB}"/>
          </c:extLst>
        </c:dLbl>
      </c:pivotFmt>
      <c:pivotFmt>
        <c:idx val="41"/>
        <c:dLbl>
          <c:idx val="0"/>
          <c:showLegendKey val="0"/>
          <c:showVal val="1"/>
          <c:showCatName val="0"/>
          <c:showSerName val="0"/>
          <c:showPercent val="0"/>
          <c:showBubbleSize val="0"/>
          <c:extLst>
            <c:ext xmlns:c15="http://schemas.microsoft.com/office/drawing/2012/chart" uri="{CE6537A1-D6FC-4f65-9D91-7224C49458BB}"/>
          </c:extLst>
        </c:dLbl>
      </c:pivotFmt>
      <c:pivotFmt>
        <c:idx val="42"/>
        <c:dLbl>
          <c:idx val="0"/>
          <c:showLegendKey val="0"/>
          <c:showVal val="1"/>
          <c:showCatName val="0"/>
          <c:showSerName val="0"/>
          <c:showPercent val="0"/>
          <c:showBubbleSize val="0"/>
          <c:extLst>
            <c:ext xmlns:c15="http://schemas.microsoft.com/office/drawing/2012/chart" uri="{CE6537A1-D6FC-4f65-9D91-7224C49458BB}"/>
          </c:extLst>
        </c:dLbl>
      </c:pivotFmt>
      <c:pivotFmt>
        <c:idx val="43"/>
        <c:dLbl>
          <c:idx val="0"/>
          <c:showLegendKey val="0"/>
          <c:showVal val="1"/>
          <c:showCatName val="0"/>
          <c:showSerName val="0"/>
          <c:showPercent val="0"/>
          <c:showBubbleSize val="0"/>
          <c:extLst>
            <c:ext xmlns:c15="http://schemas.microsoft.com/office/drawing/2012/chart" uri="{CE6537A1-D6FC-4f65-9D91-7224C49458BB}"/>
          </c:extLst>
        </c:dLbl>
      </c:pivotFmt>
      <c:pivotFmt>
        <c:idx val="44"/>
        <c:dLbl>
          <c:idx val="0"/>
          <c:showLegendKey val="0"/>
          <c:showVal val="1"/>
          <c:showCatName val="0"/>
          <c:showSerName val="0"/>
          <c:showPercent val="0"/>
          <c:showBubbleSize val="0"/>
          <c:extLst>
            <c:ext xmlns:c15="http://schemas.microsoft.com/office/drawing/2012/chart" uri="{CE6537A1-D6FC-4f65-9D91-7224C49458BB}"/>
          </c:extLst>
        </c:dLbl>
      </c:pivotFmt>
      <c:pivotFmt>
        <c:idx val="45"/>
        <c:dLbl>
          <c:idx val="0"/>
          <c:showLegendKey val="0"/>
          <c:showVal val="1"/>
          <c:showCatName val="0"/>
          <c:showSerName val="0"/>
          <c:showPercent val="0"/>
          <c:showBubbleSize val="0"/>
          <c:extLst>
            <c:ext xmlns:c15="http://schemas.microsoft.com/office/drawing/2012/chart" uri="{CE6537A1-D6FC-4f65-9D91-7224C49458BB}"/>
          </c:extLst>
        </c:dLbl>
      </c:pivotFmt>
      <c:pivotFmt>
        <c:idx val="46"/>
        <c:dLbl>
          <c:idx val="0"/>
          <c:showLegendKey val="0"/>
          <c:showVal val="1"/>
          <c:showCatName val="0"/>
          <c:showSerName val="0"/>
          <c:showPercent val="0"/>
          <c:showBubbleSize val="0"/>
          <c:extLst>
            <c:ext xmlns:c15="http://schemas.microsoft.com/office/drawing/2012/chart" uri="{CE6537A1-D6FC-4f65-9D91-7224C49458BB}"/>
          </c:extLst>
        </c:dLbl>
      </c:pivotFmt>
      <c:pivotFmt>
        <c:idx val="47"/>
        <c:dLbl>
          <c:idx val="0"/>
          <c:showLegendKey val="0"/>
          <c:showVal val="1"/>
          <c:showCatName val="0"/>
          <c:showSerName val="0"/>
          <c:showPercent val="0"/>
          <c:showBubbleSize val="0"/>
          <c:extLst>
            <c:ext xmlns:c15="http://schemas.microsoft.com/office/drawing/2012/chart" uri="{CE6537A1-D6FC-4f65-9D91-7224C49458BB}"/>
          </c:extLst>
        </c:dLbl>
      </c:pivotFmt>
      <c:pivotFmt>
        <c:idx val="48"/>
        <c:dLbl>
          <c:idx val="0"/>
          <c:showLegendKey val="0"/>
          <c:showVal val="1"/>
          <c:showCatName val="0"/>
          <c:showSerName val="0"/>
          <c:showPercent val="0"/>
          <c:showBubbleSize val="0"/>
          <c:extLst>
            <c:ext xmlns:c15="http://schemas.microsoft.com/office/drawing/2012/chart" uri="{CE6537A1-D6FC-4f65-9D91-7224C49458BB}"/>
          </c:extLst>
        </c:dLbl>
      </c:pivotFmt>
      <c:pivotFmt>
        <c:idx val="49"/>
        <c:dLbl>
          <c:idx val="0"/>
          <c:showLegendKey val="0"/>
          <c:showVal val="1"/>
          <c:showCatName val="0"/>
          <c:showSerName val="0"/>
          <c:showPercent val="0"/>
          <c:showBubbleSize val="0"/>
          <c:extLst>
            <c:ext xmlns:c15="http://schemas.microsoft.com/office/drawing/2012/chart" uri="{CE6537A1-D6FC-4f65-9D91-7224C49458BB}"/>
          </c:extLst>
        </c:dLbl>
      </c:pivotFmt>
      <c:pivotFmt>
        <c:idx val="50"/>
        <c:dLbl>
          <c:idx val="0"/>
          <c:showLegendKey val="0"/>
          <c:showVal val="1"/>
          <c:showCatName val="0"/>
          <c:showSerName val="0"/>
          <c:showPercent val="0"/>
          <c:showBubbleSize val="0"/>
          <c:extLst>
            <c:ext xmlns:c15="http://schemas.microsoft.com/office/drawing/2012/chart" uri="{CE6537A1-D6FC-4f65-9D91-7224C49458BB}"/>
          </c:extLst>
        </c:dLbl>
      </c:pivotFmt>
      <c:pivotFmt>
        <c:idx val="51"/>
        <c:dLbl>
          <c:idx val="0"/>
          <c:showLegendKey val="0"/>
          <c:showVal val="1"/>
          <c:showCatName val="0"/>
          <c:showSerName val="0"/>
          <c:showPercent val="0"/>
          <c:showBubbleSize val="0"/>
          <c:extLst>
            <c:ext xmlns:c15="http://schemas.microsoft.com/office/drawing/2012/chart" uri="{CE6537A1-D6FC-4f65-9D91-7224C49458BB}"/>
          </c:extLst>
        </c:dLbl>
      </c:pivotFmt>
      <c:pivotFmt>
        <c:idx val="52"/>
        <c:dLbl>
          <c:idx val="0"/>
          <c:showLegendKey val="0"/>
          <c:showVal val="1"/>
          <c:showCatName val="0"/>
          <c:showSerName val="0"/>
          <c:showPercent val="0"/>
          <c:showBubbleSize val="0"/>
          <c:extLst>
            <c:ext xmlns:c15="http://schemas.microsoft.com/office/drawing/2012/chart" uri="{CE6537A1-D6FC-4f65-9D91-7224C49458BB}"/>
          </c:extLst>
        </c:dLbl>
      </c:pivotFmt>
      <c:pivotFmt>
        <c:idx val="53"/>
        <c:dLbl>
          <c:idx val="0"/>
          <c:showLegendKey val="0"/>
          <c:showVal val="1"/>
          <c:showCatName val="0"/>
          <c:showSerName val="0"/>
          <c:showPercent val="0"/>
          <c:showBubbleSize val="0"/>
          <c:extLst>
            <c:ext xmlns:c15="http://schemas.microsoft.com/office/drawing/2012/chart" uri="{CE6537A1-D6FC-4f65-9D91-7224C49458BB}"/>
          </c:extLst>
        </c:dLbl>
      </c:pivotFmt>
      <c:pivotFmt>
        <c:idx val="54"/>
        <c:dLbl>
          <c:idx val="0"/>
          <c:showLegendKey val="0"/>
          <c:showVal val="1"/>
          <c:showCatName val="0"/>
          <c:showSerName val="0"/>
          <c:showPercent val="0"/>
          <c:showBubbleSize val="0"/>
          <c:extLst>
            <c:ext xmlns:c15="http://schemas.microsoft.com/office/drawing/2012/chart" uri="{CE6537A1-D6FC-4f65-9D91-7224C49458BB}"/>
          </c:extLst>
        </c:dLbl>
      </c:pivotFmt>
      <c:pivotFmt>
        <c:idx val="55"/>
        <c:dLbl>
          <c:idx val="0"/>
          <c:showLegendKey val="0"/>
          <c:showVal val="1"/>
          <c:showCatName val="0"/>
          <c:showSerName val="0"/>
          <c:showPercent val="0"/>
          <c:showBubbleSize val="0"/>
          <c:extLst>
            <c:ext xmlns:c15="http://schemas.microsoft.com/office/drawing/2012/chart" uri="{CE6537A1-D6FC-4f65-9D91-7224C49458BB}"/>
          </c:extLst>
        </c:dLbl>
      </c:pivotFmt>
      <c:pivotFmt>
        <c:idx val="56"/>
        <c:dLbl>
          <c:idx val="0"/>
          <c:showLegendKey val="0"/>
          <c:showVal val="1"/>
          <c:showCatName val="0"/>
          <c:showSerName val="0"/>
          <c:showPercent val="0"/>
          <c:showBubbleSize val="0"/>
          <c:extLst>
            <c:ext xmlns:c15="http://schemas.microsoft.com/office/drawing/2012/chart" uri="{CE6537A1-D6FC-4f65-9D91-7224C49458BB}"/>
          </c:extLst>
        </c:dLbl>
      </c:pivotFmt>
      <c:pivotFmt>
        <c:idx val="57"/>
        <c:dLbl>
          <c:idx val="0"/>
          <c:showLegendKey val="0"/>
          <c:showVal val="1"/>
          <c:showCatName val="0"/>
          <c:showSerName val="0"/>
          <c:showPercent val="0"/>
          <c:showBubbleSize val="0"/>
          <c:extLst>
            <c:ext xmlns:c15="http://schemas.microsoft.com/office/drawing/2012/chart" uri="{CE6537A1-D6FC-4f65-9D91-7224C49458BB}"/>
          </c:extLst>
        </c:dLbl>
      </c:pivotFmt>
      <c:pivotFmt>
        <c:idx val="58"/>
        <c:dLbl>
          <c:idx val="0"/>
          <c:showLegendKey val="0"/>
          <c:showVal val="1"/>
          <c:showCatName val="0"/>
          <c:showSerName val="0"/>
          <c:showPercent val="0"/>
          <c:showBubbleSize val="0"/>
          <c:extLst>
            <c:ext xmlns:c15="http://schemas.microsoft.com/office/drawing/2012/chart" uri="{CE6537A1-D6FC-4f65-9D91-7224C49458BB}"/>
          </c:extLst>
        </c:dLbl>
      </c:pivotFmt>
      <c:pivotFmt>
        <c:idx val="59"/>
        <c:dLbl>
          <c:idx val="0"/>
          <c:showLegendKey val="0"/>
          <c:showVal val="1"/>
          <c:showCatName val="0"/>
          <c:showSerName val="0"/>
          <c:showPercent val="0"/>
          <c:showBubbleSize val="0"/>
          <c:extLst>
            <c:ext xmlns:c15="http://schemas.microsoft.com/office/drawing/2012/chart" uri="{CE6537A1-D6FC-4f65-9D91-7224C49458BB}"/>
          </c:extLst>
        </c:dLbl>
      </c:pivotFmt>
      <c:pivotFmt>
        <c:idx val="60"/>
        <c:dLbl>
          <c:idx val="0"/>
          <c:showLegendKey val="0"/>
          <c:showVal val="1"/>
          <c:showCatName val="0"/>
          <c:showSerName val="0"/>
          <c:showPercent val="0"/>
          <c:showBubbleSize val="0"/>
          <c:extLst>
            <c:ext xmlns:c15="http://schemas.microsoft.com/office/drawing/2012/chart" uri="{CE6537A1-D6FC-4f65-9D91-7224C49458BB}"/>
          </c:extLst>
        </c:dLbl>
      </c:pivotFmt>
      <c:pivotFmt>
        <c:idx val="61"/>
        <c:dLbl>
          <c:idx val="0"/>
          <c:showLegendKey val="0"/>
          <c:showVal val="1"/>
          <c:showCatName val="0"/>
          <c:showSerName val="0"/>
          <c:showPercent val="0"/>
          <c:showBubbleSize val="0"/>
          <c:extLst>
            <c:ext xmlns:c15="http://schemas.microsoft.com/office/drawing/2012/chart" uri="{CE6537A1-D6FC-4f65-9D91-7224C49458BB}"/>
          </c:extLst>
        </c:dLbl>
      </c:pivotFmt>
      <c:pivotFmt>
        <c:idx val="62"/>
        <c:dLbl>
          <c:idx val="0"/>
          <c:showLegendKey val="0"/>
          <c:showVal val="1"/>
          <c:showCatName val="0"/>
          <c:showSerName val="0"/>
          <c:showPercent val="0"/>
          <c:showBubbleSize val="0"/>
          <c:extLst>
            <c:ext xmlns:c15="http://schemas.microsoft.com/office/drawing/2012/chart" uri="{CE6537A1-D6FC-4f65-9D91-7224C49458BB}"/>
          </c:extLst>
        </c:dLbl>
      </c:pivotFmt>
      <c:pivotFmt>
        <c:idx val="63"/>
        <c:dLbl>
          <c:idx val="0"/>
          <c:showLegendKey val="0"/>
          <c:showVal val="1"/>
          <c:showCatName val="0"/>
          <c:showSerName val="0"/>
          <c:showPercent val="0"/>
          <c:showBubbleSize val="0"/>
          <c:extLst>
            <c:ext xmlns:c15="http://schemas.microsoft.com/office/drawing/2012/chart" uri="{CE6537A1-D6FC-4f65-9D91-7224C49458BB}"/>
          </c:extLst>
        </c:dLbl>
      </c:pivotFmt>
      <c:pivotFmt>
        <c:idx val="64"/>
        <c:dLbl>
          <c:idx val="0"/>
          <c:showLegendKey val="0"/>
          <c:showVal val="1"/>
          <c:showCatName val="0"/>
          <c:showSerName val="0"/>
          <c:showPercent val="0"/>
          <c:showBubbleSize val="0"/>
          <c:extLst>
            <c:ext xmlns:c15="http://schemas.microsoft.com/office/drawing/2012/chart" uri="{CE6537A1-D6FC-4f65-9D91-7224C49458BB}"/>
          </c:extLst>
        </c:dLbl>
      </c:pivotFmt>
      <c:pivotFmt>
        <c:idx val="65"/>
        <c:dLbl>
          <c:idx val="0"/>
          <c:showLegendKey val="0"/>
          <c:showVal val="1"/>
          <c:showCatName val="0"/>
          <c:showSerName val="0"/>
          <c:showPercent val="0"/>
          <c:showBubbleSize val="0"/>
          <c:extLst>
            <c:ext xmlns:c15="http://schemas.microsoft.com/office/drawing/2012/chart" uri="{CE6537A1-D6FC-4f65-9D91-7224C49458BB}"/>
          </c:extLst>
        </c:dLbl>
      </c:pivotFmt>
      <c:pivotFmt>
        <c:idx val="66"/>
        <c:dLbl>
          <c:idx val="0"/>
          <c:showLegendKey val="0"/>
          <c:showVal val="1"/>
          <c:showCatName val="0"/>
          <c:showSerName val="0"/>
          <c:showPercent val="0"/>
          <c:showBubbleSize val="0"/>
          <c:extLst>
            <c:ext xmlns:c15="http://schemas.microsoft.com/office/drawing/2012/chart" uri="{CE6537A1-D6FC-4f65-9D91-7224C49458BB}"/>
          </c:extLst>
        </c:dLbl>
      </c:pivotFmt>
      <c:pivotFmt>
        <c:idx val="67"/>
        <c:dLbl>
          <c:idx val="0"/>
          <c:showLegendKey val="0"/>
          <c:showVal val="1"/>
          <c:showCatName val="0"/>
          <c:showSerName val="0"/>
          <c:showPercent val="0"/>
          <c:showBubbleSize val="0"/>
          <c:extLst>
            <c:ext xmlns:c15="http://schemas.microsoft.com/office/drawing/2012/chart" uri="{CE6537A1-D6FC-4f65-9D91-7224C49458BB}"/>
          </c:extLst>
        </c:dLbl>
      </c:pivotFmt>
      <c:pivotFmt>
        <c:idx val="68"/>
        <c:dLbl>
          <c:idx val="0"/>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419616152632081"/>
          <c:y val="4.3849629976528519E-2"/>
          <c:w val="0.80955799129759942"/>
          <c:h val="0.91534524285101082"/>
        </c:manualLayout>
      </c:layout>
      <c:barChart>
        <c:barDir val="bar"/>
        <c:grouping val="clustered"/>
        <c:varyColors val="0"/>
        <c:ser>
          <c:idx val="0"/>
          <c:order val="0"/>
          <c:tx>
            <c:strRef>
              <c:f>P_endring!$AA$5</c:f>
              <c:strCache>
                <c:ptCount val="1"/>
                <c:pt idx="0">
                  <c:v>2015</c:v>
                </c:pt>
              </c:strCache>
            </c:strRef>
          </c:tx>
          <c:spPr>
            <a:solidFill>
              <a:schemeClr val="accent1"/>
            </a:solidFill>
            <a:ln>
              <a:noFill/>
            </a:ln>
            <a:effectLst/>
          </c:spPr>
          <c:invertIfNegative val="0"/>
          <c:cat>
            <c:strRef>
              <c:f>P_endring!$AA$5</c:f>
              <c:strCache>
                <c:ptCount val="6"/>
                <c:pt idx="0">
                  <c:v>Tønsberg</c:v>
                </c:pt>
                <c:pt idx="1">
                  <c:v>Sandefjord</c:v>
                </c:pt>
                <c:pt idx="2">
                  <c:v>Larvik</c:v>
                </c:pt>
                <c:pt idx="3">
                  <c:v>Horten</c:v>
                </c:pt>
                <c:pt idx="4">
                  <c:v>Holmestrand</c:v>
                </c:pt>
                <c:pt idx="5">
                  <c:v>Færder</c:v>
                </c:pt>
              </c:strCache>
            </c:strRef>
          </c:cat>
          <c:val>
            <c:numRef>
              <c:f>P_endring!$AA$5</c:f>
              <c:numCache>
                <c:formatCode>#\ ##0_ ;[Red]\-#\ ##0\ </c:formatCode>
                <c:ptCount val="6"/>
              </c:numCache>
            </c:numRef>
          </c:val>
          <c:extLst>
            <c:ext xmlns:c16="http://schemas.microsoft.com/office/drawing/2014/chart" uri="{C3380CC4-5D6E-409C-BE32-E72D297353CC}">
              <c16:uniqueId val="{00000000-2D0A-4674-9016-A08BA52866FA}"/>
            </c:ext>
          </c:extLst>
        </c:ser>
        <c:ser>
          <c:idx val="1"/>
          <c:order val="1"/>
          <c:tx>
            <c:strRef>
              <c:f>P_endring!$AA$5</c:f>
              <c:strCache>
                <c:ptCount val="1"/>
                <c:pt idx="0">
                  <c:v>2024</c:v>
                </c:pt>
              </c:strCache>
            </c:strRef>
          </c:tx>
          <c:spPr>
            <a:solidFill>
              <a:schemeClr val="accent2"/>
            </a:solidFill>
            <a:ln>
              <a:noFill/>
            </a:ln>
            <a:effectLst/>
          </c:spPr>
          <c:invertIfNegative val="0"/>
          <c:cat>
            <c:strRef>
              <c:f>P_endring!$AA$5</c:f>
              <c:strCache>
                <c:ptCount val="6"/>
                <c:pt idx="0">
                  <c:v>Tønsberg</c:v>
                </c:pt>
                <c:pt idx="1">
                  <c:v>Sandefjord</c:v>
                </c:pt>
                <c:pt idx="2">
                  <c:v>Larvik</c:v>
                </c:pt>
                <c:pt idx="3">
                  <c:v>Horten</c:v>
                </c:pt>
                <c:pt idx="4">
                  <c:v>Holmestrand</c:v>
                </c:pt>
                <c:pt idx="5">
                  <c:v>Færder</c:v>
                </c:pt>
              </c:strCache>
            </c:strRef>
          </c:cat>
          <c:val>
            <c:numRef>
              <c:f>P_endring!$AA$5</c:f>
              <c:numCache>
                <c:formatCode>_-* #\ ##0_-;\-* #\ ##0_-;_-* "-"??_-;_-@_-</c:formatCode>
                <c:ptCount val="6"/>
                <c:pt idx="0">
                  <c:v>-675955.80000000075</c:v>
                </c:pt>
                <c:pt idx="1">
                  <c:v>-748604.19999999925</c:v>
                </c:pt>
                <c:pt idx="2">
                  <c:v>-228810.90000000002</c:v>
                </c:pt>
                <c:pt idx="3">
                  <c:v>-71034</c:v>
                </c:pt>
                <c:pt idx="4">
                  <c:v>-268772.69999999984</c:v>
                </c:pt>
                <c:pt idx="5">
                  <c:v>0</c:v>
                </c:pt>
              </c:numCache>
            </c:numRef>
          </c:val>
          <c:extLst>
            <c:ext xmlns:c16="http://schemas.microsoft.com/office/drawing/2014/chart" uri="{C3380CC4-5D6E-409C-BE32-E72D297353CC}">
              <c16:uniqueId val="{00000001-753B-48A5-AFF3-5AB9DE7F62AC}"/>
            </c:ext>
          </c:extLst>
        </c:ser>
        <c:dLbls>
          <c:showLegendKey val="0"/>
          <c:showVal val="0"/>
          <c:showCatName val="0"/>
          <c:showSerName val="0"/>
          <c:showPercent val="0"/>
          <c:showBubbleSize val="0"/>
        </c:dLbls>
        <c:gapWidth val="1"/>
        <c:overlap val="77"/>
        <c:axId val="2112893536"/>
        <c:axId val="2112901024"/>
      </c:barChart>
      <c:catAx>
        <c:axId val="2112893536"/>
        <c:scaling>
          <c:orientation val="minMax"/>
        </c:scaling>
        <c:delete val="0"/>
        <c:axPos val="l"/>
        <c:numFmt formatCode="#,##0.00_ ;[Red]\-#,##0.00\ "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crossAx val="2112901024"/>
        <c:crosses val="autoZero"/>
        <c:auto val="1"/>
        <c:lblAlgn val="ctr"/>
        <c:lblOffset val="100"/>
        <c:tickLblSkip val="1"/>
        <c:noMultiLvlLbl val="0"/>
      </c:catAx>
      <c:valAx>
        <c:axId val="2112901024"/>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860" b="0" i="0" u="none" strike="noStrike" kern="1200" baseline="0">
                <a:solidFill>
                  <a:schemeClr val="tx1">
                    <a:lumMod val="65000"/>
                    <a:lumOff val="35000"/>
                  </a:schemeClr>
                </a:solidFill>
                <a:latin typeface="+mn-lt"/>
                <a:ea typeface="+mn-ea"/>
                <a:cs typeface="+mn-cs"/>
              </a:defRPr>
            </a:pPr>
            <a:endParaRPr lang="nb-NO"/>
          </a:p>
        </c:txPr>
        <c:crossAx val="21128935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[Slakteleveranser_2015_2024.xlsx]P_endring!Pivottabell5</c:name>
    <c:fmtId val="12"/>
  </c:pivotSource>
  <c:chart>
    <c:title>
      <c:tx>
        <c:strRef>
          <c:f>P_endring!$AA$8</c:f>
          <c:strCache>
            <c:ptCount val="1"/>
            <c:pt idx="0">
              <c:v>Slakteleveranser av gris i Vestfold i 2015 og 2024 i kg</c:v>
            </c:pt>
          </c:strCache>
        </c:strRef>
      </c:tx>
      <c:layout>
        <c:manualLayout>
          <c:xMode val="edge"/>
          <c:yMode val="edge"/>
          <c:x val="0.23478682539682535"/>
          <c:y val="4.0062893081760998E-3"/>
        </c:manualLayout>
      </c:layout>
      <c:overlay val="0"/>
      <c:spPr>
        <a:noFill/>
        <a:ln>
          <a:noFill/>
        </a:ln>
        <a:effectLst/>
      </c:spPr>
      <c:txPr>
        <a:bodyPr rot="0" spcFirstLastPara="1" vertOverflow="ellipsis" vert="horz" wrap="square" anchor="ctr" anchorCtr="1"/>
        <a:lstStyle/>
        <a:p>
          <a:pPr>
            <a:defRPr sz="125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346183999727309"/>
          <c:y val="4.5161844863731655E-2"/>
          <c:w val="0.79212462078603807"/>
          <c:h val="0.91199433962264154"/>
        </c:manualLayout>
      </c:layout>
      <c:barChart>
        <c:barDir val="bar"/>
        <c:grouping val="clustered"/>
        <c:varyColors val="0"/>
        <c:ser>
          <c:idx val="0"/>
          <c:order val="0"/>
          <c:tx>
            <c:strRef>
              <c:f>P_endring!$AA$8</c:f>
              <c:strCache>
                <c:ptCount val="1"/>
                <c:pt idx="0">
                  <c:v>2015</c:v>
                </c:pt>
              </c:strCache>
            </c:strRef>
          </c:tx>
          <c:spPr>
            <a:solidFill>
              <a:schemeClr val="accent1"/>
            </a:solidFill>
            <a:ln>
              <a:noFill/>
            </a:ln>
            <a:effectLst/>
          </c:spPr>
          <c:invertIfNegative val="0"/>
          <c:cat>
            <c:strRef>
              <c:f>P_endring!$AA$8</c:f>
              <c:strCache>
                <c:ptCount val="6"/>
                <c:pt idx="0">
                  <c:v>Tønsberg</c:v>
                </c:pt>
                <c:pt idx="1">
                  <c:v>Sandefjord</c:v>
                </c:pt>
                <c:pt idx="2">
                  <c:v>Larvik</c:v>
                </c:pt>
                <c:pt idx="3">
                  <c:v>Horten</c:v>
                </c:pt>
                <c:pt idx="4">
                  <c:v>Holmestrand</c:v>
                </c:pt>
                <c:pt idx="5">
                  <c:v>Færder</c:v>
                </c:pt>
              </c:strCache>
            </c:strRef>
          </c:cat>
          <c:val>
            <c:numRef>
              <c:f>P_endring!$AA$8</c:f>
              <c:numCache>
                <c:formatCode>#\ ##0_ ;[Red]\-#\ ##0\ </c:formatCode>
                <c:ptCount val="6"/>
                <c:pt idx="0">
                  <c:v>4272993.5</c:v>
                </c:pt>
                <c:pt idx="1">
                  <c:v>3763796.4000000004</c:v>
                </c:pt>
                <c:pt idx="2">
                  <c:v>832593.1</c:v>
                </c:pt>
                <c:pt idx="3">
                  <c:v>125837.3</c:v>
                </c:pt>
                <c:pt idx="4">
                  <c:v>1112686.8999999999</c:v>
                </c:pt>
                <c:pt idx="5">
                  <c:v>0</c:v>
                </c:pt>
              </c:numCache>
            </c:numRef>
          </c:val>
          <c:extLst>
            <c:ext xmlns:c16="http://schemas.microsoft.com/office/drawing/2014/chart" uri="{C3380CC4-5D6E-409C-BE32-E72D297353CC}">
              <c16:uniqueId val="{00000000-CA83-46D0-8192-529B952A5B4D}"/>
            </c:ext>
          </c:extLst>
        </c:ser>
        <c:ser>
          <c:idx val="1"/>
          <c:order val="1"/>
          <c:tx>
            <c:strRef>
              <c:f>P_endring!$AA$8</c:f>
              <c:strCache>
                <c:ptCount val="1"/>
                <c:pt idx="0">
                  <c:v>2024</c:v>
                </c:pt>
              </c:strCache>
            </c:strRef>
          </c:tx>
          <c:spPr>
            <a:solidFill>
              <a:schemeClr val="accent2"/>
            </a:solidFill>
            <a:ln>
              <a:noFill/>
            </a:ln>
            <a:effectLst/>
          </c:spPr>
          <c:invertIfNegative val="0"/>
          <c:cat>
            <c:strRef>
              <c:f>P_endring!$AA$8</c:f>
              <c:strCache>
                <c:ptCount val="6"/>
                <c:pt idx="0">
                  <c:v>Tønsberg</c:v>
                </c:pt>
                <c:pt idx="1">
                  <c:v>Sandefjord</c:v>
                </c:pt>
                <c:pt idx="2">
                  <c:v>Larvik</c:v>
                </c:pt>
                <c:pt idx="3">
                  <c:v>Horten</c:v>
                </c:pt>
                <c:pt idx="4">
                  <c:v>Holmestrand</c:v>
                </c:pt>
                <c:pt idx="5">
                  <c:v>Færder</c:v>
                </c:pt>
              </c:strCache>
            </c:strRef>
          </c:cat>
          <c:val>
            <c:numRef>
              <c:f>P_endring!$AA$8</c:f>
              <c:numCache>
                <c:formatCode>_-* #\ ##0_-;\-* #\ ##0_-;_-* "-"??_-;_-@_-</c:formatCode>
                <c:ptCount val="6"/>
                <c:pt idx="0">
                  <c:v>3597037.6999999993</c:v>
                </c:pt>
                <c:pt idx="1">
                  <c:v>3015192.2000000011</c:v>
                </c:pt>
                <c:pt idx="2">
                  <c:v>603782.19999999995</c:v>
                </c:pt>
                <c:pt idx="3">
                  <c:v>54803.299999999996</c:v>
                </c:pt>
                <c:pt idx="4">
                  <c:v>843914.20000000007</c:v>
                </c:pt>
                <c:pt idx="5">
                  <c:v>0</c:v>
                </c:pt>
              </c:numCache>
            </c:numRef>
          </c:val>
          <c:extLst>
            <c:ext xmlns:c16="http://schemas.microsoft.com/office/drawing/2014/chart" uri="{C3380CC4-5D6E-409C-BE32-E72D297353CC}">
              <c16:uniqueId val="{00000001-49BC-4889-BAAC-FBD00038926B}"/>
            </c:ext>
          </c:extLst>
        </c:ser>
        <c:dLbls>
          <c:showLegendKey val="0"/>
          <c:showVal val="0"/>
          <c:showCatName val="0"/>
          <c:showSerName val="0"/>
          <c:showPercent val="0"/>
          <c:showBubbleSize val="0"/>
        </c:dLbls>
        <c:gapWidth val="62"/>
        <c:axId val="1272566880"/>
        <c:axId val="1272564384"/>
      </c:barChart>
      <c:catAx>
        <c:axId val="12725668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272564384"/>
        <c:crosses val="autoZero"/>
        <c:auto val="1"/>
        <c:lblAlgn val="ctr"/>
        <c:lblOffset val="100"/>
        <c:noMultiLvlLbl val="0"/>
      </c:catAx>
      <c:valAx>
        <c:axId val="1272564384"/>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manualLayout>
              <c:xMode val="edge"/>
              <c:yMode val="edge"/>
              <c:x val="0.4702491733987797"/>
              <c:y val="0.9774205774278215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272566880"/>
        <c:crosses val="autoZero"/>
        <c:crossBetween val="between"/>
      </c:valAx>
      <c:spPr>
        <a:noFill/>
        <a:ln>
          <a:noFill/>
        </a:ln>
        <a:effectLst/>
      </c:spPr>
    </c:plotArea>
    <c:legend>
      <c:legendPos val="r"/>
      <c:layout>
        <c:manualLayout>
          <c:xMode val="edge"/>
          <c:yMode val="edge"/>
          <c:x val="0.8244476190476191"/>
          <c:y val="6.1477987421383648E-2"/>
          <c:w val="0.11377492063492063"/>
          <c:h val="4.0106079664570228E-2"/>
        </c:manualLayout>
      </c:layout>
      <c:overlay val="0"/>
      <c:spPr>
        <a:noFill/>
        <a:ln>
          <a:noFill/>
        </a:ln>
        <a:effectLst/>
      </c:spPr>
      <c:txPr>
        <a:bodyPr rot="0" spcFirstLastPara="1" vertOverflow="ellipsis" vert="horz" wrap="square" anchor="ctr" anchorCtr="1"/>
        <a:lstStyle/>
        <a:p>
          <a:pPr>
            <a:defRPr sz="75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[Slakteleveranser_2015_2024.xlsx]P_endring!Pivottabell2</c:name>
    <c:fmtId val="7"/>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numFmt formatCode="#,##0_ ;[Red]\-#,##0\ " sourceLinked="0"/>
          <c:spPr>
            <a:noFill/>
            <a:ln>
              <a:noFill/>
            </a:ln>
            <a:effectLst/>
          </c:spPr>
          <c:txPr>
            <a:bodyPr rot="0" spcFirstLastPara="1" vertOverflow="clip" horzOverflow="clip" vert="horz" wrap="square" lIns="0" tIns="0" rIns="0" bIns="0" anchor="ctr" anchorCtr="1">
              <a:spAutoFit/>
            </a:bodyPr>
            <a:lstStyle/>
            <a:p>
              <a:pPr>
                <a:defRPr sz="750" b="1" i="0" u="none" strike="noStrike" kern="1200" baseline="0">
                  <a:solidFill>
                    <a:schemeClr val="dk1">
                      <a:lumMod val="65000"/>
                      <a:lumOff val="3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4"/>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5"/>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6"/>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7"/>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8"/>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9"/>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0"/>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1"/>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2"/>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3"/>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4"/>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5"/>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6"/>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7"/>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8"/>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9"/>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0"/>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1"/>
        <c:dLbl>
          <c:idx val="0"/>
          <c:showLegendKey val="0"/>
          <c:showVal val="1"/>
          <c:showCatName val="0"/>
          <c:showSerName val="0"/>
          <c:showPercent val="0"/>
          <c:showBubbleSize val="0"/>
          <c:extLst>
            <c:ext xmlns:c15="http://schemas.microsoft.com/office/drawing/2012/chart" uri="{CE6537A1-D6FC-4f65-9D91-7224C49458BB}"/>
          </c:extLst>
        </c:dLbl>
      </c:pivotFmt>
      <c:pivotFmt>
        <c:idx val="22"/>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3"/>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4"/>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5"/>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6"/>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7"/>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8"/>
        <c:dLbl>
          <c:idx val="0"/>
          <c:numFmt formatCode="#,##0_ ;[Red]\-#,##0\ " sourceLinked="0"/>
          <c:spPr>
            <a:noFill/>
            <a:ln>
              <a:noFill/>
            </a:ln>
            <a:effectLst/>
          </c:spPr>
          <c:txPr>
            <a:bodyPr rot="0" spcFirstLastPara="1" vertOverflow="ellipsis" horzOverflow="clip" vert="horz" wrap="square" lIns="0" tIns="0" rIns="0" bIns="0" spcCol="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29"/>
        <c:dLbl>
          <c:idx val="0"/>
          <c:showLegendKey val="0"/>
          <c:showVal val="1"/>
          <c:showCatName val="0"/>
          <c:showSerName val="0"/>
          <c:showPercent val="0"/>
          <c:showBubbleSize val="0"/>
          <c:extLst>
            <c:ext xmlns:c15="http://schemas.microsoft.com/office/drawing/2012/chart" uri="{CE6537A1-D6FC-4f65-9D91-7224C49458BB}"/>
          </c:extLst>
        </c:dLbl>
      </c:pivotFmt>
      <c:pivotFmt>
        <c:idx val="30"/>
        <c:dLbl>
          <c:idx val="0"/>
          <c:showLegendKey val="0"/>
          <c:showVal val="1"/>
          <c:showCatName val="0"/>
          <c:showSerName val="0"/>
          <c:showPercent val="0"/>
          <c:showBubbleSize val="0"/>
          <c:extLst>
            <c:ext xmlns:c15="http://schemas.microsoft.com/office/drawing/2012/chart" uri="{CE6537A1-D6FC-4f65-9D91-7224C49458BB}"/>
          </c:extLst>
        </c:dLbl>
      </c:pivotFmt>
      <c:pivotFmt>
        <c:idx val="31"/>
        <c:dLbl>
          <c:idx val="0"/>
          <c:showLegendKey val="0"/>
          <c:showVal val="1"/>
          <c:showCatName val="0"/>
          <c:showSerName val="0"/>
          <c:showPercent val="0"/>
          <c:showBubbleSize val="0"/>
          <c:extLst>
            <c:ext xmlns:c15="http://schemas.microsoft.com/office/drawing/2012/chart" uri="{CE6537A1-D6FC-4f65-9D91-7224C49458BB}"/>
          </c:extLst>
        </c:dLbl>
      </c:pivotFmt>
      <c:pivotFmt>
        <c:idx val="32"/>
        <c:dLbl>
          <c:idx val="0"/>
          <c:showLegendKey val="0"/>
          <c:showVal val="1"/>
          <c:showCatName val="0"/>
          <c:showSerName val="0"/>
          <c:showPercent val="0"/>
          <c:showBubbleSize val="0"/>
          <c:extLst>
            <c:ext xmlns:c15="http://schemas.microsoft.com/office/drawing/2012/chart" uri="{CE6537A1-D6FC-4f65-9D91-7224C49458BB}"/>
          </c:extLst>
        </c:dLbl>
      </c:pivotFmt>
      <c:pivotFmt>
        <c:idx val="33"/>
        <c:dLbl>
          <c:idx val="0"/>
          <c:showLegendKey val="0"/>
          <c:showVal val="1"/>
          <c:showCatName val="0"/>
          <c:showSerName val="0"/>
          <c:showPercent val="0"/>
          <c:showBubbleSize val="0"/>
          <c:extLst>
            <c:ext xmlns:c15="http://schemas.microsoft.com/office/drawing/2012/chart" uri="{CE6537A1-D6FC-4f65-9D91-7224C49458BB}"/>
          </c:extLst>
        </c:dLbl>
      </c:pivotFmt>
      <c:pivotFmt>
        <c:idx val="34"/>
        <c:dLbl>
          <c:idx val="0"/>
          <c:showLegendKey val="0"/>
          <c:showVal val="1"/>
          <c:showCatName val="0"/>
          <c:showSerName val="0"/>
          <c:showPercent val="0"/>
          <c:showBubbleSize val="0"/>
          <c:extLst>
            <c:ext xmlns:c15="http://schemas.microsoft.com/office/drawing/2012/chart" uri="{CE6537A1-D6FC-4f65-9D91-7224C49458BB}"/>
          </c:extLst>
        </c:dLbl>
      </c:pivotFmt>
      <c:pivotFmt>
        <c:idx val="35"/>
        <c:dLbl>
          <c:idx val="0"/>
          <c:showLegendKey val="0"/>
          <c:showVal val="1"/>
          <c:showCatName val="0"/>
          <c:showSerName val="0"/>
          <c:showPercent val="0"/>
          <c:showBubbleSize val="0"/>
          <c:extLst>
            <c:ext xmlns:c15="http://schemas.microsoft.com/office/drawing/2012/chart" uri="{CE6537A1-D6FC-4f65-9D91-7224C49458BB}"/>
          </c:extLst>
        </c:dLbl>
      </c:pivotFmt>
      <c:pivotFmt>
        <c:idx val="36"/>
        <c:dLbl>
          <c:idx val="0"/>
          <c:showLegendKey val="0"/>
          <c:showVal val="1"/>
          <c:showCatName val="0"/>
          <c:showSerName val="0"/>
          <c:showPercent val="0"/>
          <c:showBubbleSize val="0"/>
          <c:extLst>
            <c:ext xmlns:c15="http://schemas.microsoft.com/office/drawing/2012/chart" uri="{CE6537A1-D6FC-4f65-9D91-7224C49458BB}"/>
          </c:extLst>
        </c:dLbl>
      </c:pivotFmt>
      <c:pivotFmt>
        <c:idx val="37"/>
        <c:dLbl>
          <c:idx val="0"/>
          <c:showLegendKey val="0"/>
          <c:showVal val="1"/>
          <c:showCatName val="0"/>
          <c:showSerName val="0"/>
          <c:showPercent val="0"/>
          <c:showBubbleSize val="0"/>
          <c:extLst>
            <c:ext xmlns:c15="http://schemas.microsoft.com/office/drawing/2012/chart" uri="{CE6537A1-D6FC-4f65-9D91-7224C49458BB}"/>
          </c:extLst>
        </c:dLbl>
      </c:pivotFmt>
      <c:pivotFmt>
        <c:idx val="38"/>
        <c:dLbl>
          <c:idx val="0"/>
          <c:showLegendKey val="0"/>
          <c:showVal val="1"/>
          <c:showCatName val="0"/>
          <c:showSerName val="0"/>
          <c:showPercent val="0"/>
          <c:showBubbleSize val="0"/>
          <c:extLst>
            <c:ext xmlns:c15="http://schemas.microsoft.com/office/drawing/2012/chart" uri="{CE6537A1-D6FC-4f65-9D91-7224C49458BB}"/>
          </c:extLst>
        </c:dLbl>
      </c:pivotFmt>
      <c:pivotFmt>
        <c:idx val="39"/>
        <c:dLbl>
          <c:idx val="0"/>
          <c:showLegendKey val="0"/>
          <c:showVal val="1"/>
          <c:showCatName val="0"/>
          <c:showSerName val="0"/>
          <c:showPercent val="0"/>
          <c:showBubbleSize val="0"/>
          <c:extLst>
            <c:ext xmlns:c15="http://schemas.microsoft.com/office/drawing/2012/chart" uri="{CE6537A1-D6FC-4f65-9D91-7224C49458BB}"/>
          </c:extLst>
        </c:dLbl>
      </c:pivotFmt>
      <c:pivotFmt>
        <c:idx val="40"/>
        <c:dLbl>
          <c:idx val="0"/>
          <c:showLegendKey val="0"/>
          <c:showVal val="1"/>
          <c:showCatName val="0"/>
          <c:showSerName val="0"/>
          <c:showPercent val="0"/>
          <c:showBubbleSize val="0"/>
          <c:extLst>
            <c:ext xmlns:c15="http://schemas.microsoft.com/office/drawing/2012/chart" uri="{CE6537A1-D6FC-4f65-9D91-7224C49458BB}"/>
          </c:extLst>
        </c:dLbl>
      </c:pivotFmt>
      <c:pivotFmt>
        <c:idx val="41"/>
        <c:dLbl>
          <c:idx val="0"/>
          <c:showLegendKey val="0"/>
          <c:showVal val="1"/>
          <c:showCatName val="0"/>
          <c:showSerName val="0"/>
          <c:showPercent val="0"/>
          <c:showBubbleSize val="0"/>
          <c:extLst>
            <c:ext xmlns:c15="http://schemas.microsoft.com/office/drawing/2012/chart" uri="{CE6537A1-D6FC-4f65-9D91-7224C49458BB}"/>
          </c:extLst>
        </c:dLbl>
      </c:pivotFmt>
      <c:pivotFmt>
        <c:idx val="42"/>
        <c:dLbl>
          <c:idx val="0"/>
          <c:showLegendKey val="0"/>
          <c:showVal val="1"/>
          <c:showCatName val="0"/>
          <c:showSerName val="0"/>
          <c:showPercent val="0"/>
          <c:showBubbleSize val="0"/>
          <c:extLst>
            <c:ext xmlns:c15="http://schemas.microsoft.com/office/drawing/2012/chart" uri="{CE6537A1-D6FC-4f65-9D91-7224C49458BB}"/>
          </c:extLst>
        </c:dLbl>
      </c:pivotFmt>
      <c:pivotFmt>
        <c:idx val="43"/>
        <c:dLbl>
          <c:idx val="0"/>
          <c:showLegendKey val="0"/>
          <c:showVal val="1"/>
          <c:showCatName val="0"/>
          <c:showSerName val="0"/>
          <c:showPercent val="0"/>
          <c:showBubbleSize val="0"/>
          <c:extLst>
            <c:ext xmlns:c15="http://schemas.microsoft.com/office/drawing/2012/chart" uri="{CE6537A1-D6FC-4f65-9D91-7224C49458BB}"/>
          </c:extLst>
        </c:dLbl>
      </c:pivotFmt>
      <c:pivotFmt>
        <c:idx val="44"/>
        <c:dLbl>
          <c:idx val="0"/>
          <c:showLegendKey val="0"/>
          <c:showVal val="1"/>
          <c:showCatName val="0"/>
          <c:showSerName val="0"/>
          <c:showPercent val="0"/>
          <c:showBubbleSize val="0"/>
          <c:extLst>
            <c:ext xmlns:c15="http://schemas.microsoft.com/office/drawing/2012/chart" uri="{CE6537A1-D6FC-4f65-9D91-7224C49458BB}"/>
          </c:extLst>
        </c:dLbl>
      </c:pivotFmt>
      <c:pivotFmt>
        <c:idx val="45"/>
        <c:dLbl>
          <c:idx val="0"/>
          <c:showLegendKey val="0"/>
          <c:showVal val="1"/>
          <c:showCatName val="0"/>
          <c:showSerName val="0"/>
          <c:showPercent val="0"/>
          <c:showBubbleSize val="0"/>
          <c:extLst>
            <c:ext xmlns:c15="http://schemas.microsoft.com/office/drawing/2012/chart" uri="{CE6537A1-D6FC-4f65-9D91-7224C49458BB}"/>
          </c:extLst>
        </c:dLbl>
      </c:pivotFmt>
      <c:pivotFmt>
        <c:idx val="46"/>
        <c:dLbl>
          <c:idx val="0"/>
          <c:showLegendKey val="0"/>
          <c:showVal val="1"/>
          <c:showCatName val="0"/>
          <c:showSerName val="0"/>
          <c:showPercent val="0"/>
          <c:showBubbleSize val="0"/>
          <c:extLst>
            <c:ext xmlns:c15="http://schemas.microsoft.com/office/drawing/2012/chart" uri="{CE6537A1-D6FC-4f65-9D91-7224C49458BB}"/>
          </c:extLst>
        </c:dLbl>
      </c:pivotFmt>
      <c:pivotFmt>
        <c:idx val="47"/>
        <c:dLbl>
          <c:idx val="0"/>
          <c:showLegendKey val="0"/>
          <c:showVal val="1"/>
          <c:showCatName val="0"/>
          <c:showSerName val="0"/>
          <c:showPercent val="0"/>
          <c:showBubbleSize val="0"/>
          <c:extLst>
            <c:ext xmlns:c15="http://schemas.microsoft.com/office/drawing/2012/chart" uri="{CE6537A1-D6FC-4f65-9D91-7224C49458BB}"/>
          </c:extLst>
        </c:dLbl>
      </c:pivotFmt>
      <c:pivotFmt>
        <c:idx val="48"/>
        <c:dLbl>
          <c:idx val="0"/>
          <c:showLegendKey val="0"/>
          <c:showVal val="1"/>
          <c:showCatName val="0"/>
          <c:showSerName val="0"/>
          <c:showPercent val="0"/>
          <c:showBubbleSize val="0"/>
          <c:extLst>
            <c:ext xmlns:c15="http://schemas.microsoft.com/office/drawing/2012/chart" uri="{CE6537A1-D6FC-4f65-9D91-7224C49458BB}"/>
          </c:extLst>
        </c:dLbl>
      </c:pivotFmt>
      <c:pivotFmt>
        <c:idx val="49"/>
        <c:dLbl>
          <c:idx val="0"/>
          <c:showLegendKey val="0"/>
          <c:showVal val="1"/>
          <c:showCatName val="0"/>
          <c:showSerName val="0"/>
          <c:showPercent val="0"/>
          <c:showBubbleSize val="0"/>
          <c:extLst>
            <c:ext xmlns:c15="http://schemas.microsoft.com/office/drawing/2012/chart" uri="{CE6537A1-D6FC-4f65-9D91-7224C49458BB}"/>
          </c:extLst>
        </c:dLbl>
      </c:pivotFmt>
      <c:pivotFmt>
        <c:idx val="50"/>
        <c:dLbl>
          <c:idx val="0"/>
          <c:showLegendKey val="0"/>
          <c:showVal val="1"/>
          <c:showCatName val="0"/>
          <c:showSerName val="0"/>
          <c:showPercent val="0"/>
          <c:showBubbleSize val="0"/>
          <c:extLst>
            <c:ext xmlns:c15="http://schemas.microsoft.com/office/drawing/2012/chart" uri="{CE6537A1-D6FC-4f65-9D91-7224C49458BB}"/>
          </c:extLst>
        </c:dLbl>
      </c:pivotFmt>
      <c:pivotFmt>
        <c:idx val="51"/>
        <c:dLbl>
          <c:idx val="0"/>
          <c:showLegendKey val="0"/>
          <c:showVal val="1"/>
          <c:showCatName val="0"/>
          <c:showSerName val="0"/>
          <c:showPercent val="0"/>
          <c:showBubbleSize val="0"/>
          <c:extLst>
            <c:ext xmlns:c15="http://schemas.microsoft.com/office/drawing/2012/chart" uri="{CE6537A1-D6FC-4f65-9D91-7224C49458BB}"/>
          </c:extLst>
        </c:dLbl>
      </c:pivotFmt>
      <c:pivotFmt>
        <c:idx val="52"/>
        <c:dLbl>
          <c:idx val="0"/>
          <c:showLegendKey val="0"/>
          <c:showVal val="1"/>
          <c:showCatName val="0"/>
          <c:showSerName val="0"/>
          <c:showPercent val="0"/>
          <c:showBubbleSize val="0"/>
          <c:extLst>
            <c:ext xmlns:c15="http://schemas.microsoft.com/office/drawing/2012/chart" uri="{CE6537A1-D6FC-4f65-9D91-7224C49458BB}"/>
          </c:extLst>
        </c:dLbl>
      </c:pivotFmt>
      <c:pivotFmt>
        <c:idx val="53"/>
        <c:dLbl>
          <c:idx val="0"/>
          <c:showLegendKey val="0"/>
          <c:showVal val="1"/>
          <c:showCatName val="0"/>
          <c:showSerName val="0"/>
          <c:showPercent val="0"/>
          <c:showBubbleSize val="0"/>
          <c:extLst>
            <c:ext xmlns:c15="http://schemas.microsoft.com/office/drawing/2012/chart" uri="{CE6537A1-D6FC-4f65-9D91-7224C49458BB}"/>
          </c:extLst>
        </c:dLbl>
      </c:pivotFmt>
      <c:pivotFmt>
        <c:idx val="54"/>
        <c:dLbl>
          <c:idx val="0"/>
          <c:showLegendKey val="0"/>
          <c:showVal val="1"/>
          <c:showCatName val="0"/>
          <c:showSerName val="0"/>
          <c:showPercent val="0"/>
          <c:showBubbleSize val="0"/>
          <c:extLst>
            <c:ext xmlns:c15="http://schemas.microsoft.com/office/drawing/2012/chart" uri="{CE6537A1-D6FC-4f65-9D91-7224C49458BB}"/>
          </c:extLst>
        </c:dLbl>
      </c:pivotFmt>
      <c:pivotFmt>
        <c:idx val="55"/>
        <c:dLbl>
          <c:idx val="0"/>
          <c:showLegendKey val="0"/>
          <c:showVal val="1"/>
          <c:showCatName val="0"/>
          <c:showSerName val="0"/>
          <c:showPercent val="0"/>
          <c:showBubbleSize val="0"/>
          <c:extLst>
            <c:ext xmlns:c15="http://schemas.microsoft.com/office/drawing/2012/chart" uri="{CE6537A1-D6FC-4f65-9D91-7224C49458BB}"/>
          </c:extLst>
        </c:dLbl>
      </c:pivotFmt>
      <c:pivotFmt>
        <c:idx val="56"/>
        <c:dLbl>
          <c:idx val="0"/>
          <c:showLegendKey val="0"/>
          <c:showVal val="1"/>
          <c:showCatName val="0"/>
          <c:showSerName val="0"/>
          <c:showPercent val="0"/>
          <c:showBubbleSize val="0"/>
          <c:extLst>
            <c:ext xmlns:c15="http://schemas.microsoft.com/office/drawing/2012/chart" uri="{CE6537A1-D6FC-4f65-9D91-7224C49458BB}"/>
          </c:extLst>
        </c:dLbl>
      </c:pivotFmt>
      <c:pivotFmt>
        <c:idx val="57"/>
        <c:dLbl>
          <c:idx val="0"/>
          <c:showLegendKey val="0"/>
          <c:showVal val="1"/>
          <c:showCatName val="0"/>
          <c:showSerName val="0"/>
          <c:showPercent val="0"/>
          <c:showBubbleSize val="0"/>
          <c:extLst>
            <c:ext xmlns:c15="http://schemas.microsoft.com/office/drawing/2012/chart" uri="{CE6537A1-D6FC-4f65-9D91-7224C49458BB}"/>
          </c:extLst>
        </c:dLbl>
      </c:pivotFmt>
      <c:pivotFmt>
        <c:idx val="58"/>
        <c:dLbl>
          <c:idx val="0"/>
          <c:showLegendKey val="0"/>
          <c:showVal val="1"/>
          <c:showCatName val="0"/>
          <c:showSerName val="0"/>
          <c:showPercent val="0"/>
          <c:showBubbleSize val="0"/>
          <c:extLst>
            <c:ext xmlns:c15="http://schemas.microsoft.com/office/drawing/2012/chart" uri="{CE6537A1-D6FC-4f65-9D91-7224C49458BB}"/>
          </c:extLst>
        </c:dLbl>
      </c:pivotFmt>
      <c:pivotFmt>
        <c:idx val="59"/>
        <c:dLbl>
          <c:idx val="0"/>
          <c:showLegendKey val="0"/>
          <c:showVal val="1"/>
          <c:showCatName val="0"/>
          <c:showSerName val="0"/>
          <c:showPercent val="0"/>
          <c:showBubbleSize val="0"/>
          <c:extLst>
            <c:ext xmlns:c15="http://schemas.microsoft.com/office/drawing/2012/chart" uri="{CE6537A1-D6FC-4f65-9D91-7224C49458BB}"/>
          </c:extLst>
        </c:dLbl>
      </c:pivotFmt>
      <c:pivotFmt>
        <c:idx val="60"/>
        <c:dLbl>
          <c:idx val="0"/>
          <c:showLegendKey val="0"/>
          <c:showVal val="1"/>
          <c:showCatName val="0"/>
          <c:showSerName val="0"/>
          <c:showPercent val="0"/>
          <c:showBubbleSize val="0"/>
          <c:extLst>
            <c:ext xmlns:c15="http://schemas.microsoft.com/office/drawing/2012/chart" uri="{CE6537A1-D6FC-4f65-9D91-7224C49458BB}"/>
          </c:extLst>
        </c:dLbl>
      </c:pivotFmt>
      <c:pivotFmt>
        <c:idx val="61"/>
        <c:dLbl>
          <c:idx val="0"/>
          <c:showLegendKey val="0"/>
          <c:showVal val="1"/>
          <c:showCatName val="0"/>
          <c:showSerName val="0"/>
          <c:showPercent val="0"/>
          <c:showBubbleSize val="0"/>
          <c:extLst>
            <c:ext xmlns:c15="http://schemas.microsoft.com/office/drawing/2012/chart" uri="{CE6537A1-D6FC-4f65-9D91-7224C49458BB}"/>
          </c:extLst>
        </c:dLbl>
      </c:pivotFmt>
      <c:pivotFmt>
        <c:idx val="62"/>
        <c:dLbl>
          <c:idx val="0"/>
          <c:showLegendKey val="0"/>
          <c:showVal val="1"/>
          <c:showCatName val="0"/>
          <c:showSerName val="0"/>
          <c:showPercent val="0"/>
          <c:showBubbleSize val="0"/>
          <c:extLst>
            <c:ext xmlns:c15="http://schemas.microsoft.com/office/drawing/2012/chart" uri="{CE6537A1-D6FC-4f65-9D91-7224C49458BB}"/>
          </c:extLst>
        </c:dLbl>
      </c:pivotFmt>
      <c:pivotFmt>
        <c:idx val="63"/>
        <c:dLbl>
          <c:idx val="0"/>
          <c:showLegendKey val="0"/>
          <c:showVal val="1"/>
          <c:showCatName val="0"/>
          <c:showSerName val="0"/>
          <c:showPercent val="0"/>
          <c:showBubbleSize val="0"/>
          <c:extLst>
            <c:ext xmlns:c15="http://schemas.microsoft.com/office/drawing/2012/chart" uri="{CE6537A1-D6FC-4f65-9D91-7224C49458BB}"/>
          </c:extLst>
        </c:dLbl>
      </c:pivotFmt>
      <c:pivotFmt>
        <c:idx val="64"/>
        <c:dLbl>
          <c:idx val="0"/>
          <c:showLegendKey val="0"/>
          <c:showVal val="1"/>
          <c:showCatName val="0"/>
          <c:showSerName val="0"/>
          <c:showPercent val="0"/>
          <c:showBubbleSize val="0"/>
          <c:extLst>
            <c:ext xmlns:c15="http://schemas.microsoft.com/office/drawing/2012/chart" uri="{CE6537A1-D6FC-4f65-9D91-7224C49458BB}"/>
          </c:extLst>
        </c:dLbl>
      </c:pivotFmt>
      <c:pivotFmt>
        <c:idx val="65"/>
        <c:dLbl>
          <c:idx val="0"/>
          <c:showLegendKey val="0"/>
          <c:showVal val="1"/>
          <c:showCatName val="0"/>
          <c:showSerName val="0"/>
          <c:showPercent val="0"/>
          <c:showBubbleSize val="0"/>
          <c:extLst>
            <c:ext xmlns:c15="http://schemas.microsoft.com/office/drawing/2012/chart" uri="{CE6537A1-D6FC-4f65-9D91-7224C49458BB}"/>
          </c:extLst>
        </c:dLbl>
      </c:pivotFmt>
      <c:pivotFmt>
        <c:idx val="66"/>
        <c:dLbl>
          <c:idx val="0"/>
          <c:showLegendKey val="0"/>
          <c:showVal val="1"/>
          <c:showCatName val="0"/>
          <c:showSerName val="0"/>
          <c:showPercent val="0"/>
          <c:showBubbleSize val="0"/>
          <c:extLst>
            <c:ext xmlns:c15="http://schemas.microsoft.com/office/drawing/2012/chart" uri="{CE6537A1-D6FC-4f65-9D91-7224C49458BB}"/>
          </c:extLst>
        </c:dLbl>
      </c:pivotFmt>
      <c:pivotFmt>
        <c:idx val="67"/>
        <c:dLbl>
          <c:idx val="0"/>
          <c:showLegendKey val="0"/>
          <c:showVal val="1"/>
          <c:showCatName val="0"/>
          <c:showSerName val="0"/>
          <c:showPercent val="0"/>
          <c:showBubbleSize val="0"/>
          <c:extLst>
            <c:ext xmlns:c15="http://schemas.microsoft.com/office/drawing/2012/chart" uri="{CE6537A1-D6FC-4f65-9D91-7224C49458BB}"/>
          </c:extLst>
        </c:dLbl>
      </c:pivotFmt>
      <c:pivotFmt>
        <c:idx val="68"/>
        <c:dLbl>
          <c:idx val="0"/>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2"/>
          </a:solidFill>
          <a:ln>
            <a:noFill/>
          </a:ln>
          <a:effectLst/>
        </c:spPr>
        <c:marker>
          <c:symbol val="none"/>
        </c:marker>
        <c:dLbl>
          <c:idx val="0"/>
          <c:numFmt formatCode="#,##0_ ;[Red]\-#,##0\ " sourceLinked="0"/>
          <c:spPr>
            <a:noFill/>
            <a:ln>
              <a:noFill/>
            </a:ln>
            <a:effectLst/>
          </c:spPr>
          <c:txPr>
            <a:bodyPr rot="0" spcFirstLastPara="1" vertOverflow="clip" horzOverflow="clip" vert="horz" wrap="square" lIns="0" tIns="0" rIns="0" bIns="0" anchor="ctr" anchorCtr="1">
              <a:spAutoFit/>
            </a:bodyPr>
            <a:lstStyle/>
            <a:p>
              <a:pPr>
                <a:defRPr sz="750" b="1" i="0" u="none" strike="noStrike" kern="1200" baseline="0">
                  <a:solidFill>
                    <a:schemeClr val="dk1">
                      <a:lumMod val="65000"/>
                      <a:lumOff val="3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numFmt formatCode="#,##0_ ;[Red]\-#,##0\ " sourceLinked="0"/>
          <c:spPr>
            <a:noFill/>
            <a:ln>
              <a:noFill/>
            </a:ln>
            <a:effectLst/>
          </c:spPr>
          <c:txPr>
            <a:bodyPr rot="-5400000" spcFirstLastPara="1" vertOverflow="clip" horzOverflow="clip" vert="horz" wrap="square" lIns="0" tIns="0" rIns="0" bIns="0" anchor="ctr" anchorCtr="1">
              <a:spAutoFit/>
            </a:bodyPr>
            <a:lstStyle/>
            <a:p>
              <a:pPr>
                <a:defRPr sz="750" b="1" i="0" u="none" strike="noStrike" kern="1200" baseline="0">
                  <a:solidFill>
                    <a:schemeClr val="dk1">
                      <a:lumMod val="65000"/>
                      <a:lumOff val="3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5"/>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2717499442452955E-2"/>
          <c:y val="1.0661689304919524E-2"/>
          <c:w val="0.98112908051647274"/>
          <c:h val="0.9631167077235453"/>
        </c:manualLayout>
      </c:layout>
      <c:barChart>
        <c:barDir val="col"/>
        <c:grouping val="clustered"/>
        <c:varyColors val="0"/>
        <c:ser>
          <c:idx val="0"/>
          <c:order val="0"/>
          <c:tx>
            <c:strRef>
              <c:f>P_endring!$T$8:$T$9</c:f>
              <c:strCache>
                <c:ptCount val="1"/>
                <c:pt idx="0">
                  <c:v>2015</c:v>
                </c:pt>
              </c:strCache>
            </c:strRef>
          </c:tx>
          <c:spPr>
            <a:solidFill>
              <a:schemeClr val="accent1"/>
            </a:solidFill>
            <a:ln>
              <a:noFill/>
            </a:ln>
            <a:effectLst/>
          </c:spPr>
          <c:invertIfNegative val="0"/>
          <c:cat>
            <c:strRef>
              <c:f>P_endring!$S$10:$S$16</c:f>
              <c:strCache>
                <c:ptCount val="6"/>
                <c:pt idx="0">
                  <c:v>Tønsberg</c:v>
                </c:pt>
                <c:pt idx="1">
                  <c:v>Sandefjord</c:v>
                </c:pt>
                <c:pt idx="2">
                  <c:v>Larvik</c:v>
                </c:pt>
                <c:pt idx="3">
                  <c:v>Horten</c:v>
                </c:pt>
                <c:pt idx="4">
                  <c:v>Holmestrand</c:v>
                </c:pt>
                <c:pt idx="5">
                  <c:v>Færder</c:v>
                </c:pt>
              </c:strCache>
            </c:strRef>
          </c:cat>
          <c:val>
            <c:numRef>
              <c:f>P_endring!$T$10:$T$16</c:f>
              <c:numCache>
                <c:formatCode>#\ ##0_ ;[Red]\-#\ ##0\ </c:formatCode>
                <c:ptCount val="6"/>
              </c:numCache>
            </c:numRef>
          </c:val>
          <c:extLst>
            <c:ext xmlns:c16="http://schemas.microsoft.com/office/drawing/2014/chart" uri="{C3380CC4-5D6E-409C-BE32-E72D297353CC}">
              <c16:uniqueId val="{00000000-5DBA-43F1-AA5C-18DF91ABCE5B}"/>
            </c:ext>
          </c:extLst>
        </c:ser>
        <c:ser>
          <c:idx val="1"/>
          <c:order val="1"/>
          <c:tx>
            <c:strRef>
              <c:f>P_endring!$U$8:$U$9</c:f>
              <c:strCache>
                <c:ptCount val="1"/>
                <c:pt idx="0">
                  <c:v>2024</c:v>
                </c:pt>
              </c:strCache>
            </c:strRef>
          </c:tx>
          <c:spPr>
            <a:solidFill>
              <a:schemeClr val="accent2"/>
            </a:solidFill>
            <a:ln>
              <a:noFill/>
            </a:ln>
            <a:effectLst/>
          </c:spPr>
          <c:invertIfNegative val="0"/>
          <c:cat>
            <c:strRef>
              <c:f>P_endring!$S$10:$S$16</c:f>
              <c:strCache>
                <c:ptCount val="6"/>
                <c:pt idx="0">
                  <c:v>Tønsberg</c:v>
                </c:pt>
                <c:pt idx="1">
                  <c:v>Sandefjord</c:v>
                </c:pt>
                <c:pt idx="2">
                  <c:v>Larvik</c:v>
                </c:pt>
                <c:pt idx="3">
                  <c:v>Horten</c:v>
                </c:pt>
                <c:pt idx="4">
                  <c:v>Holmestrand</c:v>
                </c:pt>
                <c:pt idx="5">
                  <c:v>Færder</c:v>
                </c:pt>
              </c:strCache>
            </c:strRef>
          </c:cat>
          <c:val>
            <c:numRef>
              <c:f>P_endring!$U$10:$U$16</c:f>
              <c:numCache>
                <c:formatCode>_-* #\ ##0_-;\-* #\ ##0_-;_-* "-"??_-;_-@_-</c:formatCode>
                <c:ptCount val="6"/>
                <c:pt idx="0">
                  <c:v>-675955.80000000075</c:v>
                </c:pt>
                <c:pt idx="1">
                  <c:v>-748604.19999999925</c:v>
                </c:pt>
                <c:pt idx="2">
                  <c:v>-228810.90000000002</c:v>
                </c:pt>
                <c:pt idx="3">
                  <c:v>-71034</c:v>
                </c:pt>
                <c:pt idx="4">
                  <c:v>-268772.69999999984</c:v>
                </c:pt>
                <c:pt idx="5">
                  <c:v>0</c:v>
                </c:pt>
              </c:numCache>
            </c:numRef>
          </c:val>
          <c:extLst>
            <c:ext xmlns:c16="http://schemas.microsoft.com/office/drawing/2014/chart" uri="{C3380CC4-5D6E-409C-BE32-E72D297353CC}">
              <c16:uniqueId val="{00000000-4F82-4457-A359-53BF6BB9F278}"/>
            </c:ext>
          </c:extLst>
        </c:ser>
        <c:dLbls>
          <c:showLegendKey val="0"/>
          <c:showVal val="0"/>
          <c:showCatName val="0"/>
          <c:showSerName val="0"/>
          <c:showPercent val="0"/>
          <c:showBubbleSize val="0"/>
        </c:dLbls>
        <c:gapWidth val="42"/>
        <c:overlap val="100"/>
        <c:axId val="2112893536"/>
        <c:axId val="2112901024"/>
      </c:barChart>
      <c:catAx>
        <c:axId val="2112893536"/>
        <c:scaling>
          <c:orientation val="minMax"/>
        </c:scaling>
        <c:delete val="0"/>
        <c:axPos val="b"/>
        <c:numFmt formatCode="#,##0.00_ ;[Red]\-#,##0.00\ " sourceLinked="0"/>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2112901024"/>
        <c:crosses val="autoZero"/>
        <c:auto val="1"/>
        <c:lblAlgn val="ctr"/>
        <c:lblOffset val="1000"/>
        <c:tickLblSkip val="1"/>
        <c:noMultiLvlLbl val="0"/>
      </c:catAx>
      <c:valAx>
        <c:axId val="2112901024"/>
        <c:scaling>
          <c:orientation val="minMax"/>
        </c:scaling>
        <c:delete val="1"/>
        <c:axPos val="l"/>
        <c:numFmt formatCode="#\ ##0_ ;[Red]\-#\ ##0\ " sourceLinked="1"/>
        <c:majorTickMark val="none"/>
        <c:minorTickMark val="none"/>
        <c:tickLblPos val="nextTo"/>
        <c:crossAx val="21128935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baseline="0"/>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xdr:col>
      <xdr:colOff>4032250</xdr:colOff>
      <xdr:row>26</xdr:row>
      <xdr:rowOff>82550</xdr:rowOff>
    </xdr:from>
    <xdr:to>
      <xdr:col>1</xdr:col>
      <xdr:colOff>4680095</xdr:colOff>
      <xdr:row>31</xdr:row>
      <xdr:rowOff>147916</xdr:rowOff>
    </xdr:to>
    <xdr:pic>
      <xdr:nvPicPr>
        <xdr:cNvPr id="2" name="Bilde 1">
          <a:extLst>
            <a:ext uri="{FF2B5EF4-FFF2-40B4-BE49-F238E27FC236}">
              <a16:creationId xmlns:a16="http://schemas.microsoft.com/office/drawing/2014/main" id="{0C33ABCE-A80B-47CE-9F94-DDABB516B420}"/>
            </a:ext>
          </a:extLst>
        </xdr:cNvPr>
        <xdr:cNvPicPr>
          <a:picLocks noChangeAspect="1"/>
        </xdr:cNvPicPr>
      </xdr:nvPicPr>
      <xdr:blipFill>
        <a:blip xmlns:r="http://schemas.openxmlformats.org/officeDocument/2006/relationships" r:embed="rId1"/>
        <a:stretch>
          <a:fillRect/>
        </a:stretch>
      </xdr:blipFill>
      <xdr:spPr>
        <a:xfrm>
          <a:off x="4794250" y="4378325"/>
          <a:ext cx="647845" cy="1027391"/>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0.79345</cdr:x>
      <cdr:y>0.98804</cdr:y>
    </cdr:from>
    <cdr:to>
      <cdr:x>0.97478</cdr:x>
      <cdr:y>1</cdr:y>
    </cdr:to>
    <cdr:sp macro="" textlink="">
      <cdr:nvSpPr>
        <cdr:cNvPr id="2" name="TekstSylinder 1">
          <a:extLst xmlns:a="http://schemas.openxmlformats.org/drawingml/2006/main">
            <a:ext uri="{FF2B5EF4-FFF2-40B4-BE49-F238E27FC236}">
              <a16:creationId xmlns:a16="http://schemas.microsoft.com/office/drawing/2014/main" id="{185CE4B5-B17E-F351-2824-C518AA86D342}"/>
            </a:ext>
          </a:extLst>
        </cdr:cNvPr>
        <cdr:cNvSpPr txBox="1"/>
      </cdr:nvSpPr>
      <cdr:spPr>
        <a:xfrm xmlns:a="http://schemas.openxmlformats.org/drawingml/2006/main">
          <a:off x="4232275" y="8404129"/>
          <a:ext cx="967176" cy="101696"/>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4</xdr:col>
      <xdr:colOff>741675</xdr:colOff>
      <xdr:row>0</xdr:row>
      <xdr:rowOff>152401</xdr:rowOff>
    </xdr:from>
    <xdr:to>
      <xdr:col>12</xdr:col>
      <xdr:colOff>542925</xdr:colOff>
      <xdr:row>1</xdr:row>
      <xdr:rowOff>1070476</xdr:rowOff>
    </xdr:to>
    <mc:AlternateContent xmlns:mc="http://schemas.openxmlformats.org/markup-compatibility/2006" xmlns:a14="http://schemas.microsoft.com/office/drawing/2010/main">
      <mc:Choice Requires="a14">
        <xdr:graphicFrame macro="">
          <xdr:nvGraphicFramePr>
            <xdr:cNvPr id="3" name="fylke 11">
              <a:extLst>
                <a:ext uri="{FF2B5EF4-FFF2-40B4-BE49-F238E27FC236}">
                  <a16:creationId xmlns:a16="http://schemas.microsoft.com/office/drawing/2014/main" id="{02DA2351-5918-4EC0-AFCD-DB6D02E2BB75}"/>
                </a:ext>
              </a:extLst>
            </xdr:cNvPr>
            <xdr:cNvGraphicFramePr/>
          </xdr:nvGraphicFramePr>
          <xdr:xfrm>
            <a:off x="0" y="0"/>
            <a:ext cx="0" cy="0"/>
          </xdr:xfrm>
          <a:graphic>
            <a:graphicData uri="http://schemas.microsoft.com/office/drawing/2010/slicer">
              <sle:slicer xmlns:sle="http://schemas.microsoft.com/office/drawing/2010/slicer" name="fylke 11"/>
            </a:graphicData>
          </a:graphic>
        </xdr:graphicFrame>
      </mc:Choice>
      <mc:Fallback xmlns="">
        <xdr:sp macro="" textlink="">
          <xdr:nvSpPr>
            <xdr:cNvPr id="0" name=""/>
            <xdr:cNvSpPr>
              <a:spLocks noTextEdit="1"/>
            </xdr:cNvSpPr>
          </xdr:nvSpPr>
          <xdr:spPr>
            <a:xfrm>
              <a:off x="4542150" y="152401"/>
              <a:ext cx="5373375" cy="1080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12</xdr:col>
      <xdr:colOff>742951</xdr:colOff>
      <xdr:row>0</xdr:row>
      <xdr:rowOff>96525</xdr:rowOff>
    </xdr:from>
    <xdr:to>
      <xdr:col>15</xdr:col>
      <xdr:colOff>285751</xdr:colOff>
      <xdr:row>1</xdr:row>
      <xdr:rowOff>1014600</xdr:rowOff>
    </xdr:to>
    <mc:AlternateContent xmlns:mc="http://schemas.openxmlformats.org/markup-compatibility/2006" xmlns:a14="http://schemas.microsoft.com/office/drawing/2010/main">
      <mc:Choice Requires="a14">
        <xdr:graphicFrame macro="">
          <xdr:nvGraphicFramePr>
            <xdr:cNvPr id="4" name="hovedgrupper 9">
              <a:extLst>
                <a:ext uri="{FF2B5EF4-FFF2-40B4-BE49-F238E27FC236}">
                  <a16:creationId xmlns:a16="http://schemas.microsoft.com/office/drawing/2014/main" id="{571659A4-0E14-426C-84BB-03CD43360472}"/>
                </a:ext>
              </a:extLst>
            </xdr:cNvPr>
            <xdr:cNvGraphicFramePr/>
          </xdr:nvGraphicFramePr>
          <xdr:xfrm>
            <a:off x="0" y="0"/>
            <a:ext cx="0" cy="0"/>
          </xdr:xfrm>
          <a:graphic>
            <a:graphicData uri="http://schemas.microsoft.com/office/drawing/2010/slicer">
              <sle:slicer xmlns:sle="http://schemas.microsoft.com/office/drawing/2010/slicer" name="hovedgrupper 9"/>
            </a:graphicData>
          </a:graphic>
        </xdr:graphicFrame>
      </mc:Choice>
      <mc:Fallback xmlns="">
        <xdr:sp macro="" textlink="">
          <xdr:nvSpPr>
            <xdr:cNvPr id="0" name=""/>
            <xdr:cNvSpPr>
              <a:spLocks noTextEdit="1"/>
            </xdr:cNvSpPr>
          </xdr:nvSpPr>
          <xdr:spPr>
            <a:xfrm>
              <a:off x="10639426" y="96525"/>
              <a:ext cx="1828800" cy="1080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581024</xdr:colOff>
      <xdr:row>0</xdr:row>
      <xdr:rowOff>85726</xdr:rowOff>
    </xdr:from>
    <xdr:to>
      <xdr:col>20</xdr:col>
      <xdr:colOff>323849</xdr:colOff>
      <xdr:row>1</xdr:row>
      <xdr:rowOff>1003801</xdr:rowOff>
    </xdr:to>
    <mc:AlternateContent xmlns:mc="http://schemas.openxmlformats.org/markup-compatibility/2006" xmlns:a14="http://schemas.microsoft.com/office/drawing/2010/main">
      <mc:Choice Requires="a14">
        <xdr:graphicFrame macro="">
          <xdr:nvGraphicFramePr>
            <xdr:cNvPr id="5" name="aar 4">
              <a:extLst>
                <a:ext uri="{FF2B5EF4-FFF2-40B4-BE49-F238E27FC236}">
                  <a16:creationId xmlns:a16="http://schemas.microsoft.com/office/drawing/2014/main" id="{55ECB556-BAA7-4814-B31B-02EA5CFE34E8}"/>
                </a:ext>
              </a:extLst>
            </xdr:cNvPr>
            <xdr:cNvGraphicFramePr/>
          </xdr:nvGraphicFramePr>
          <xdr:xfrm>
            <a:off x="0" y="0"/>
            <a:ext cx="0" cy="0"/>
          </xdr:xfrm>
          <a:graphic>
            <a:graphicData uri="http://schemas.microsoft.com/office/drawing/2010/slicer">
              <sle:slicer xmlns:sle="http://schemas.microsoft.com/office/drawing/2010/slicer" name="aar 4"/>
            </a:graphicData>
          </a:graphic>
        </xdr:graphicFrame>
      </mc:Choice>
      <mc:Fallback xmlns="">
        <xdr:sp macro="" textlink="">
          <xdr:nvSpPr>
            <xdr:cNvPr id="0" name=""/>
            <xdr:cNvSpPr>
              <a:spLocks noTextEdit="1"/>
            </xdr:cNvSpPr>
          </xdr:nvSpPr>
          <xdr:spPr>
            <a:xfrm>
              <a:off x="12763499" y="85726"/>
              <a:ext cx="3552825" cy="1080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4</xdr:col>
      <xdr:colOff>533400</xdr:colOff>
      <xdr:row>4</xdr:row>
      <xdr:rowOff>114300</xdr:rowOff>
    </xdr:from>
    <xdr:to>
      <xdr:col>13</xdr:col>
      <xdr:colOff>190500</xdr:colOff>
      <xdr:row>64</xdr:row>
      <xdr:rowOff>47625</xdr:rowOff>
    </xdr:to>
    <xdr:graphicFrame macro="">
      <xdr:nvGraphicFramePr>
        <xdr:cNvPr id="7" name="Diagram 6">
          <a:extLst>
            <a:ext uri="{FF2B5EF4-FFF2-40B4-BE49-F238E27FC236}">
              <a16:creationId xmlns:a16="http://schemas.microsoft.com/office/drawing/2014/main" id="{602FC755-35D0-4680-BB5F-BA9B4F748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0.8231</cdr:x>
      <cdr:y>0.97965</cdr:y>
    </cdr:from>
    <cdr:to>
      <cdr:x>0.8868</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5362575" y="10086975"/>
          <a:ext cx="415012" cy="209550"/>
        </a:xfrm>
        <a:prstGeom xmlns:a="http://schemas.openxmlformats.org/drawingml/2006/main" prst="rect">
          <a:avLst/>
        </a:prstGeom>
      </cdr:spPr>
      <cdr:txBody>
        <a:bodyPr xmlns:a="http://schemas.openxmlformats.org/drawingml/2006/main" wrap="none" lIns="0" tIns="0" rIns="0" b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75000"/>
                </a:schemeClr>
              </a:solidFill>
            </a:rPr>
            <a:t>Kilde: Landbruksdirektoratet</a:t>
          </a:r>
        </a:p>
      </cdr:txBody>
    </cdr:sp>
  </cdr:relSizeAnchor>
</c:userShapes>
</file>

<file path=xl/drawings/drawing13.xml><?xml version="1.0" encoding="utf-8"?>
<xdr:wsDr xmlns:xdr="http://schemas.openxmlformats.org/drawingml/2006/spreadsheetDrawing" xmlns:a="http://schemas.openxmlformats.org/drawingml/2006/main">
  <xdr:twoCellAnchor>
    <xdr:from>
      <xdr:col>15</xdr:col>
      <xdr:colOff>714374</xdr:colOff>
      <xdr:row>8</xdr:row>
      <xdr:rowOff>104773</xdr:rowOff>
    </xdr:from>
    <xdr:to>
      <xdr:col>23</xdr:col>
      <xdr:colOff>738374</xdr:colOff>
      <xdr:row>67</xdr:row>
      <xdr:rowOff>91198</xdr:rowOff>
    </xdr:to>
    <xdr:graphicFrame macro="">
      <xdr:nvGraphicFramePr>
        <xdr:cNvPr id="2" name="Diagram 1">
          <a:extLst>
            <a:ext uri="{FF2B5EF4-FFF2-40B4-BE49-F238E27FC236}">
              <a16:creationId xmlns:a16="http://schemas.microsoft.com/office/drawing/2014/main" id="{503DE01D-B58F-4C28-8E2E-E09FC6C07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180974</xdr:colOff>
      <xdr:row>1</xdr:row>
      <xdr:rowOff>142876</xdr:rowOff>
    </xdr:from>
    <xdr:to>
      <xdr:col>15</xdr:col>
      <xdr:colOff>285750</xdr:colOff>
      <xdr:row>6</xdr:row>
      <xdr:rowOff>161926</xdr:rowOff>
    </xdr:to>
    <mc:AlternateContent xmlns:mc="http://schemas.openxmlformats.org/markup-compatibility/2006" xmlns:a14="http://schemas.microsoft.com/office/drawing/2010/main">
      <mc:Choice Requires="a14">
        <xdr:graphicFrame macro="">
          <xdr:nvGraphicFramePr>
            <xdr:cNvPr id="3" name="fylke 12">
              <a:extLst>
                <a:ext uri="{FF2B5EF4-FFF2-40B4-BE49-F238E27FC236}">
                  <a16:creationId xmlns:a16="http://schemas.microsoft.com/office/drawing/2014/main" id="{209A28B5-6118-4157-AFFB-72B1DE23ACF9}"/>
                </a:ext>
              </a:extLst>
            </xdr:cNvPr>
            <xdr:cNvGraphicFramePr/>
          </xdr:nvGraphicFramePr>
          <xdr:xfrm>
            <a:off x="0" y="0"/>
            <a:ext cx="0" cy="0"/>
          </xdr:xfrm>
          <a:graphic>
            <a:graphicData uri="http://schemas.microsoft.com/office/drawing/2010/slicer">
              <sle:slicer xmlns:sle="http://schemas.microsoft.com/office/drawing/2010/slicer" name="fylke 12"/>
            </a:graphicData>
          </a:graphic>
        </xdr:graphicFrame>
      </mc:Choice>
      <mc:Fallback xmlns="">
        <xdr:sp macro="" textlink="">
          <xdr:nvSpPr>
            <xdr:cNvPr id="0" name=""/>
            <xdr:cNvSpPr>
              <a:spLocks noTextEdit="1"/>
            </xdr:cNvSpPr>
          </xdr:nvSpPr>
          <xdr:spPr>
            <a:xfrm>
              <a:off x="6191249" y="304801"/>
              <a:ext cx="6200776" cy="12763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723899</xdr:colOff>
      <xdr:row>1</xdr:row>
      <xdr:rowOff>142877</xdr:rowOff>
    </xdr:from>
    <xdr:to>
      <xdr:col>21</xdr:col>
      <xdr:colOff>542925</xdr:colOff>
      <xdr:row>3</xdr:row>
      <xdr:rowOff>190501</xdr:rowOff>
    </xdr:to>
    <mc:AlternateContent xmlns:mc="http://schemas.openxmlformats.org/markup-compatibility/2006" xmlns:a14="http://schemas.microsoft.com/office/drawing/2010/main">
      <mc:Choice Requires="a14">
        <xdr:graphicFrame macro="">
          <xdr:nvGraphicFramePr>
            <xdr:cNvPr id="4" name="hovedgrupper 10">
              <a:extLst>
                <a:ext uri="{FF2B5EF4-FFF2-40B4-BE49-F238E27FC236}">
                  <a16:creationId xmlns:a16="http://schemas.microsoft.com/office/drawing/2014/main" id="{BB579D63-0A40-4A13-A691-8443F1DFE681}"/>
                </a:ext>
              </a:extLst>
            </xdr:cNvPr>
            <xdr:cNvGraphicFramePr/>
          </xdr:nvGraphicFramePr>
          <xdr:xfrm>
            <a:off x="0" y="0"/>
            <a:ext cx="0" cy="0"/>
          </xdr:xfrm>
          <a:graphic>
            <a:graphicData uri="http://schemas.microsoft.com/office/drawing/2010/slicer">
              <sle:slicer xmlns:sle="http://schemas.microsoft.com/office/drawing/2010/slicer" name="hovedgrupper 10"/>
            </a:graphicData>
          </a:graphic>
        </xdr:graphicFrame>
      </mc:Choice>
      <mc:Fallback xmlns="">
        <xdr:sp macro="" textlink="">
          <xdr:nvSpPr>
            <xdr:cNvPr id="0" name=""/>
            <xdr:cNvSpPr>
              <a:spLocks noTextEdit="1"/>
            </xdr:cNvSpPr>
          </xdr:nvSpPr>
          <xdr:spPr>
            <a:xfrm>
              <a:off x="12830174" y="304802"/>
              <a:ext cx="4391026" cy="69532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7</xdr:col>
      <xdr:colOff>180975</xdr:colOff>
      <xdr:row>8</xdr:row>
      <xdr:rowOff>114300</xdr:rowOff>
    </xdr:from>
    <xdr:to>
      <xdr:col>15</xdr:col>
      <xdr:colOff>384975</xdr:colOff>
      <xdr:row>67</xdr:row>
      <xdr:rowOff>100725</xdr:rowOff>
    </xdr:to>
    <xdr:graphicFrame macro="">
      <xdr:nvGraphicFramePr>
        <xdr:cNvPr id="6" name="Diagram 5">
          <a:extLst>
            <a:ext uri="{FF2B5EF4-FFF2-40B4-BE49-F238E27FC236}">
              <a16:creationId xmlns:a16="http://schemas.microsoft.com/office/drawing/2014/main" id="{1AF14E1A-7B8B-40AB-AB2F-DF50573F5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0.02231</cdr:x>
      <cdr:y>0.98933</cdr:y>
    </cdr:from>
    <cdr:to>
      <cdr:x>0.18033</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136525" y="94382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15.xml><?xml version="1.0" encoding="utf-8"?>
<c:userShapes xmlns:c="http://schemas.openxmlformats.org/drawingml/2006/chart">
  <cdr:relSizeAnchor xmlns:cdr="http://schemas.openxmlformats.org/drawingml/2006/chartDrawing">
    <cdr:from>
      <cdr:x>0.43996</cdr:x>
      <cdr:y>0.05591</cdr:y>
    </cdr:from>
    <cdr:to>
      <cdr:x>0.86935</cdr:x>
      <cdr:y>0.13678</cdr:y>
    </cdr:to>
    <cdr:sp macro="" textlink="">
      <cdr:nvSpPr>
        <cdr:cNvPr id="2" name="TekstSylinder 1">
          <a:extLst xmlns:a="http://schemas.openxmlformats.org/drawingml/2006/main">
            <a:ext uri="{FF2B5EF4-FFF2-40B4-BE49-F238E27FC236}">
              <a16:creationId xmlns:a16="http://schemas.microsoft.com/office/drawing/2014/main" id="{9BE47F20-B7F9-BAE7-E89F-96A040605C34}"/>
            </a:ext>
          </a:extLst>
        </cdr:cNvPr>
        <cdr:cNvSpPr txBox="1"/>
      </cdr:nvSpPr>
      <cdr:spPr>
        <a:xfrm xmlns:a="http://schemas.openxmlformats.org/drawingml/2006/main">
          <a:off x="2771775" y="533400"/>
          <a:ext cx="2705100" cy="771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nb-NO" sz="1100"/>
        </a:p>
      </cdr:txBody>
    </cdr:sp>
  </cdr:relSizeAnchor>
  <cdr:relSizeAnchor xmlns:cdr="http://schemas.openxmlformats.org/drawingml/2006/chartDrawing">
    <cdr:from>
      <cdr:x>0.03477</cdr:x>
      <cdr:y>0.98545</cdr:y>
    </cdr:from>
    <cdr:to>
      <cdr:x>0.18829</cdr:x>
      <cdr:y>0.99611</cdr:y>
    </cdr:to>
    <cdr:sp macro="" textlink="">
      <cdr:nvSpPr>
        <cdr:cNvPr id="3" name="TekstSylinder 2">
          <a:extLst xmlns:a="http://schemas.openxmlformats.org/drawingml/2006/main">
            <a:ext uri="{FF2B5EF4-FFF2-40B4-BE49-F238E27FC236}">
              <a16:creationId xmlns:a16="http://schemas.microsoft.com/office/drawing/2014/main" id="{710E0715-34B0-ADFD-CA1F-0F9CE319ACD3}"/>
            </a:ext>
          </a:extLst>
        </cdr:cNvPr>
        <cdr:cNvSpPr txBox="1"/>
      </cdr:nvSpPr>
      <cdr:spPr>
        <a:xfrm xmlns:a="http://schemas.openxmlformats.org/drawingml/2006/main">
          <a:off x="219075" y="9401175"/>
          <a:ext cx="967124" cy="101759"/>
        </a:xfrm>
        <a:prstGeom xmlns:a="http://schemas.openxmlformats.org/drawingml/2006/main" prst="rect">
          <a:avLst/>
        </a:prstGeom>
      </cdr:spPr>
      <cdr:txBody>
        <a:bodyPr xmlns:a="http://schemas.openxmlformats.org/drawingml/2006/main" vertOverflow="clip" wrap="none" lIns="0" tIns="0" rIns="0" bIns="0" rtlCol="0">
          <a:spAutoFit/>
        </a:bodyPr>
        <a:lstStyle xmlns:a="http://schemas.openxmlformats.org/drawingml/2006/main"/>
        <a:p xmlns:a="http://schemas.openxmlformats.org/drawingml/2006/main">
          <a:r>
            <a:rPr lang="nb-NO" sz="650">
              <a:solidFill>
                <a:schemeClr val="bg2">
                  <a:lumMod val="50000"/>
                </a:schemeClr>
              </a:solidFill>
            </a:rPr>
            <a:t>Kilde: Landbruksdirektoratet</a:t>
          </a:r>
        </a:p>
      </cdr:txBody>
    </cdr:sp>
  </cdr:relSizeAnchor>
</c:userShapes>
</file>

<file path=xl/drawings/drawing16.xml><?xml version="1.0" encoding="utf-8"?>
<xdr:wsDr xmlns:xdr="http://schemas.openxmlformats.org/drawingml/2006/spreadsheetDrawing" xmlns:a="http://schemas.openxmlformats.org/drawingml/2006/main">
  <xdr:twoCellAnchor>
    <xdr:from>
      <xdr:col>16</xdr:col>
      <xdr:colOff>761999</xdr:colOff>
      <xdr:row>98</xdr:row>
      <xdr:rowOff>133350</xdr:rowOff>
    </xdr:from>
    <xdr:to>
      <xdr:col>29</xdr:col>
      <xdr:colOff>438150</xdr:colOff>
      <xdr:row>123</xdr:row>
      <xdr:rowOff>19051</xdr:rowOff>
    </xdr:to>
    <xdr:graphicFrame macro="">
      <xdr:nvGraphicFramePr>
        <xdr:cNvPr id="7" name="Diagram 6">
          <a:extLst>
            <a:ext uri="{FF2B5EF4-FFF2-40B4-BE49-F238E27FC236}">
              <a16:creationId xmlns:a16="http://schemas.microsoft.com/office/drawing/2014/main" id="{B06BB775-F760-4321-89A8-D1708BBC43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381000</xdr:colOff>
      <xdr:row>2</xdr:row>
      <xdr:rowOff>9525</xdr:rowOff>
    </xdr:from>
    <xdr:to>
      <xdr:col>20</xdr:col>
      <xdr:colOff>266700</xdr:colOff>
      <xdr:row>3</xdr:row>
      <xdr:rowOff>676275</xdr:rowOff>
    </xdr:to>
    <mc:AlternateContent xmlns:mc="http://schemas.openxmlformats.org/markup-compatibility/2006" xmlns:a14="http://schemas.microsoft.com/office/drawing/2010/main">
      <mc:Choice Requires="a14">
        <xdr:graphicFrame macro="">
          <xdr:nvGraphicFramePr>
            <xdr:cNvPr id="2" name="aar 3">
              <a:extLst>
                <a:ext uri="{FF2B5EF4-FFF2-40B4-BE49-F238E27FC236}">
                  <a16:creationId xmlns:a16="http://schemas.microsoft.com/office/drawing/2014/main" id="{2D11B07A-4B9A-4158-A920-757F2554B2CA}"/>
                </a:ext>
              </a:extLst>
            </xdr:cNvPr>
            <xdr:cNvGraphicFramePr/>
          </xdr:nvGraphicFramePr>
          <xdr:xfrm>
            <a:off x="0" y="0"/>
            <a:ext cx="0" cy="0"/>
          </xdr:xfrm>
          <a:graphic>
            <a:graphicData uri="http://schemas.microsoft.com/office/drawing/2010/slicer">
              <sle:slicer xmlns:sle="http://schemas.microsoft.com/office/drawing/2010/slicer" name="aar 3"/>
            </a:graphicData>
          </a:graphic>
        </xdr:graphicFrame>
      </mc:Choice>
      <mc:Fallback xmlns="">
        <xdr:sp macro="" textlink="">
          <xdr:nvSpPr>
            <xdr:cNvPr id="0" name=""/>
            <xdr:cNvSpPr>
              <a:spLocks noTextEdit="1"/>
            </xdr:cNvSpPr>
          </xdr:nvSpPr>
          <xdr:spPr>
            <a:xfrm>
              <a:off x="11439525" y="752475"/>
              <a:ext cx="3695700" cy="8286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380999</xdr:colOff>
      <xdr:row>4</xdr:row>
      <xdr:rowOff>9525</xdr:rowOff>
    </xdr:from>
    <xdr:to>
      <xdr:col>24</xdr:col>
      <xdr:colOff>257174</xdr:colOff>
      <xdr:row>9</xdr:row>
      <xdr:rowOff>133350</xdr:rowOff>
    </xdr:to>
    <mc:AlternateContent xmlns:mc="http://schemas.openxmlformats.org/markup-compatibility/2006" xmlns:a14="http://schemas.microsoft.com/office/drawing/2010/main">
      <mc:Choice Requires="a14">
        <xdr:graphicFrame macro="">
          <xdr:nvGraphicFramePr>
            <xdr:cNvPr id="3" name="fylke 9">
              <a:extLst>
                <a:ext uri="{FF2B5EF4-FFF2-40B4-BE49-F238E27FC236}">
                  <a16:creationId xmlns:a16="http://schemas.microsoft.com/office/drawing/2014/main" id="{6454E576-C0E1-4CC7-980C-0EB1B55C9D09}"/>
                </a:ext>
              </a:extLst>
            </xdr:cNvPr>
            <xdr:cNvGraphicFramePr/>
          </xdr:nvGraphicFramePr>
          <xdr:xfrm>
            <a:off x="0" y="0"/>
            <a:ext cx="0" cy="0"/>
          </xdr:xfrm>
          <a:graphic>
            <a:graphicData uri="http://schemas.microsoft.com/office/drawing/2010/slicer">
              <sle:slicer xmlns:sle="http://schemas.microsoft.com/office/drawing/2010/slicer" name="fylke 9"/>
            </a:graphicData>
          </a:graphic>
        </xdr:graphicFrame>
      </mc:Choice>
      <mc:Fallback xmlns="">
        <xdr:sp macro="" textlink="">
          <xdr:nvSpPr>
            <xdr:cNvPr id="0" name=""/>
            <xdr:cNvSpPr>
              <a:spLocks noTextEdit="1"/>
            </xdr:cNvSpPr>
          </xdr:nvSpPr>
          <xdr:spPr>
            <a:xfrm>
              <a:off x="11439524" y="1714500"/>
              <a:ext cx="6734175" cy="10477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333375</xdr:colOff>
      <xdr:row>10</xdr:row>
      <xdr:rowOff>76200</xdr:rowOff>
    </xdr:from>
    <xdr:to>
      <xdr:col>24</xdr:col>
      <xdr:colOff>171450</xdr:colOff>
      <xdr:row>56</xdr:row>
      <xdr:rowOff>152400</xdr:rowOff>
    </xdr:to>
    <mc:AlternateContent xmlns:mc="http://schemas.openxmlformats.org/markup-compatibility/2006" xmlns:a14="http://schemas.microsoft.com/office/drawing/2010/main">
      <mc:Choice Requires="a14">
        <xdr:graphicFrame macro="">
          <xdr:nvGraphicFramePr>
            <xdr:cNvPr id="4" name="kommune 6">
              <a:extLst>
                <a:ext uri="{FF2B5EF4-FFF2-40B4-BE49-F238E27FC236}">
                  <a16:creationId xmlns:a16="http://schemas.microsoft.com/office/drawing/2014/main" id="{B353D752-75C6-4358-A1D4-E6777C2679F6}"/>
                </a:ext>
              </a:extLst>
            </xdr:cNvPr>
            <xdr:cNvGraphicFramePr/>
          </xdr:nvGraphicFramePr>
          <xdr:xfrm>
            <a:off x="0" y="0"/>
            <a:ext cx="0" cy="0"/>
          </xdr:xfrm>
          <a:graphic>
            <a:graphicData uri="http://schemas.microsoft.com/office/drawing/2010/slicer">
              <sle:slicer xmlns:sle="http://schemas.microsoft.com/office/drawing/2010/slicer" name="kommune 6"/>
            </a:graphicData>
          </a:graphic>
        </xdr:graphicFrame>
      </mc:Choice>
      <mc:Fallback xmlns="">
        <xdr:sp macro="" textlink="">
          <xdr:nvSpPr>
            <xdr:cNvPr id="0" name=""/>
            <xdr:cNvSpPr>
              <a:spLocks noTextEdit="1"/>
            </xdr:cNvSpPr>
          </xdr:nvSpPr>
          <xdr:spPr>
            <a:xfrm>
              <a:off x="11391900" y="2867025"/>
              <a:ext cx="6696075" cy="75247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20</xdr:col>
      <xdr:colOff>590549</xdr:colOff>
      <xdr:row>1</xdr:row>
      <xdr:rowOff>371476</xdr:rowOff>
    </xdr:from>
    <xdr:to>
      <xdr:col>23</xdr:col>
      <xdr:colOff>314324</xdr:colOff>
      <xdr:row>3</xdr:row>
      <xdr:rowOff>657225</xdr:rowOff>
    </xdr:to>
    <mc:AlternateContent xmlns:mc="http://schemas.openxmlformats.org/markup-compatibility/2006" xmlns:a14="http://schemas.microsoft.com/office/drawing/2010/main">
      <mc:Choice Requires="a14">
        <xdr:graphicFrame macro="">
          <xdr:nvGraphicFramePr>
            <xdr:cNvPr id="5" name="hovedgrupper 7">
              <a:extLst>
                <a:ext uri="{FF2B5EF4-FFF2-40B4-BE49-F238E27FC236}">
                  <a16:creationId xmlns:a16="http://schemas.microsoft.com/office/drawing/2014/main" id="{4A23A1D9-81E7-48EC-A51D-168260A730C7}"/>
                </a:ext>
              </a:extLst>
            </xdr:cNvPr>
            <xdr:cNvGraphicFramePr/>
          </xdr:nvGraphicFramePr>
          <xdr:xfrm>
            <a:off x="0" y="0"/>
            <a:ext cx="0" cy="0"/>
          </xdr:xfrm>
          <a:graphic>
            <a:graphicData uri="http://schemas.microsoft.com/office/drawing/2010/slicer">
              <sle:slicer xmlns:sle="http://schemas.microsoft.com/office/drawing/2010/slicer" name="hovedgrupper 7"/>
            </a:graphicData>
          </a:graphic>
        </xdr:graphicFrame>
      </mc:Choice>
      <mc:Fallback xmlns="">
        <xdr:sp macro="" textlink="">
          <xdr:nvSpPr>
            <xdr:cNvPr id="0" name=""/>
            <xdr:cNvSpPr>
              <a:spLocks noTextEdit="1"/>
            </xdr:cNvSpPr>
          </xdr:nvSpPr>
          <xdr:spPr>
            <a:xfrm>
              <a:off x="15459074" y="742951"/>
              <a:ext cx="2009775" cy="819149"/>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editAs="oneCell">
    <xdr:from>
      <xdr:col>19</xdr:col>
      <xdr:colOff>38100</xdr:colOff>
      <xdr:row>45</xdr:row>
      <xdr:rowOff>142875</xdr:rowOff>
    </xdr:from>
    <xdr:to>
      <xdr:col>22</xdr:col>
      <xdr:colOff>142875</xdr:colOff>
      <xdr:row>59</xdr:row>
      <xdr:rowOff>114300</xdr:rowOff>
    </xdr:to>
    <mc:AlternateContent xmlns:mc="http://schemas.openxmlformats.org/markup-compatibility/2006" xmlns:a14="http://schemas.microsoft.com/office/drawing/2010/main">
      <mc:Choice Requires="a14">
        <xdr:graphicFrame macro="">
          <xdr:nvGraphicFramePr>
            <xdr:cNvPr id="3" name="hovedgrupper">
              <a:extLst>
                <a:ext uri="{FF2B5EF4-FFF2-40B4-BE49-F238E27FC236}">
                  <a16:creationId xmlns:a16="http://schemas.microsoft.com/office/drawing/2014/main" id="{142D47EA-2BF5-D602-6248-E7AB64EA5E0F}"/>
                </a:ext>
              </a:extLst>
            </xdr:cNvPr>
            <xdr:cNvGraphicFramePr/>
          </xdr:nvGraphicFramePr>
          <xdr:xfrm>
            <a:off x="0" y="0"/>
            <a:ext cx="0" cy="0"/>
          </xdr:xfrm>
          <a:graphic>
            <a:graphicData uri="http://schemas.microsoft.com/office/drawing/2010/slicer">
              <sle:slicer xmlns:sle="http://schemas.microsoft.com/office/drawing/2010/slicer" name="hovedgrupper"/>
            </a:graphicData>
          </a:graphic>
        </xdr:graphicFrame>
      </mc:Choice>
      <mc:Fallback xmlns="">
        <xdr:sp macro="" textlink="">
          <xdr:nvSpPr>
            <xdr:cNvPr id="0" name=""/>
            <xdr:cNvSpPr>
              <a:spLocks noTextEdit="1"/>
            </xdr:cNvSpPr>
          </xdr:nvSpPr>
          <xdr:spPr>
            <a:xfrm>
              <a:off x="13373100" y="7334250"/>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19650</xdr:colOff>
      <xdr:row>13</xdr:row>
      <xdr:rowOff>16177</xdr:rowOff>
    </xdr:from>
    <xdr:to>
      <xdr:col>11</xdr:col>
      <xdr:colOff>558346</xdr:colOff>
      <xdr:row>35</xdr:row>
      <xdr:rowOff>53525</xdr:rowOff>
    </xdr:to>
    <xdr:graphicFrame macro="">
      <xdr:nvGraphicFramePr>
        <xdr:cNvPr id="6" name="Diagram 5">
          <a:extLst>
            <a:ext uri="{FF2B5EF4-FFF2-40B4-BE49-F238E27FC236}">
              <a16:creationId xmlns:a16="http://schemas.microsoft.com/office/drawing/2014/main" id="{0382AB76-0FD3-41E4-BF66-28DCCB699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38099</xdr:colOff>
      <xdr:row>36</xdr:row>
      <xdr:rowOff>19051</xdr:rowOff>
    </xdr:from>
    <xdr:to>
      <xdr:col>14</xdr:col>
      <xdr:colOff>590550</xdr:colOff>
      <xdr:row>40</xdr:row>
      <xdr:rowOff>95251</xdr:rowOff>
    </xdr:to>
    <mc:AlternateContent xmlns:mc="http://schemas.openxmlformats.org/markup-compatibility/2006" xmlns:a14="http://schemas.microsoft.com/office/drawing/2010/main">
      <mc:Choice Requires="a14">
        <xdr:graphicFrame macro="">
          <xdr:nvGraphicFramePr>
            <xdr:cNvPr id="13" name="fylke 4">
              <a:extLst>
                <a:ext uri="{FF2B5EF4-FFF2-40B4-BE49-F238E27FC236}">
                  <a16:creationId xmlns:a16="http://schemas.microsoft.com/office/drawing/2014/main" id="{CD512810-E1CA-4469-95AD-52D82B3B56EC}"/>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238124" y="6286501"/>
              <a:ext cx="9639301" cy="7239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85724</xdr:colOff>
      <xdr:row>41</xdr:row>
      <xdr:rowOff>123823</xdr:rowOff>
    </xdr:from>
    <xdr:to>
      <xdr:col>19</xdr:col>
      <xdr:colOff>533400</xdr:colOff>
      <xdr:row>62</xdr:row>
      <xdr:rowOff>152400</xdr:rowOff>
    </xdr:to>
    <mc:AlternateContent xmlns:mc="http://schemas.openxmlformats.org/markup-compatibility/2006" xmlns:a14="http://schemas.microsoft.com/office/drawing/2010/main">
      <mc:Choice Requires="a14">
        <xdr:graphicFrame macro="">
          <xdr:nvGraphicFramePr>
            <xdr:cNvPr id="14" name="kommune 2">
              <a:extLst>
                <a:ext uri="{FF2B5EF4-FFF2-40B4-BE49-F238E27FC236}">
                  <a16:creationId xmlns:a16="http://schemas.microsoft.com/office/drawing/2014/main" id="{6F57C18E-9B5F-4133-8EBE-1CDA598DCCB9}"/>
                </a:ext>
              </a:extLst>
            </xdr:cNvPr>
            <xdr:cNvGraphicFramePr/>
          </xdr:nvGraphicFramePr>
          <xdr:xfrm>
            <a:off x="0" y="0"/>
            <a:ext cx="0" cy="0"/>
          </xdr:xfrm>
          <a:graphic>
            <a:graphicData uri="http://schemas.microsoft.com/office/drawing/2010/slicer">
              <sle:slicer xmlns:sle="http://schemas.microsoft.com/office/drawing/2010/slicer" name="kommune 2"/>
            </a:graphicData>
          </a:graphic>
        </xdr:graphicFrame>
      </mc:Choice>
      <mc:Fallback xmlns="">
        <xdr:sp macro="" textlink="">
          <xdr:nvSpPr>
            <xdr:cNvPr id="0" name=""/>
            <xdr:cNvSpPr>
              <a:spLocks noTextEdit="1"/>
            </xdr:cNvSpPr>
          </xdr:nvSpPr>
          <xdr:spPr>
            <a:xfrm>
              <a:off x="285749" y="7200898"/>
              <a:ext cx="13344526" cy="3429002"/>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571500</xdr:colOff>
      <xdr:row>36</xdr:row>
      <xdr:rowOff>95251</xdr:rowOff>
    </xdr:from>
    <xdr:to>
      <xdr:col>19</xdr:col>
      <xdr:colOff>200025</xdr:colOff>
      <xdr:row>40</xdr:row>
      <xdr:rowOff>57151</xdr:rowOff>
    </xdr:to>
    <mc:AlternateContent xmlns:mc="http://schemas.openxmlformats.org/markup-compatibility/2006" xmlns:a14="http://schemas.microsoft.com/office/drawing/2010/main">
      <mc:Choice Requires="a14">
        <xdr:graphicFrame macro="">
          <xdr:nvGraphicFramePr>
            <xdr:cNvPr id="15" name="hovedgrupper 3">
              <a:extLst>
                <a:ext uri="{FF2B5EF4-FFF2-40B4-BE49-F238E27FC236}">
                  <a16:creationId xmlns:a16="http://schemas.microsoft.com/office/drawing/2014/main" id="{59F333B9-BD73-48CE-896D-F61E80665A5A}"/>
                </a:ext>
              </a:extLst>
            </xdr:cNvPr>
            <xdr:cNvGraphicFramePr/>
          </xdr:nvGraphicFramePr>
          <xdr:xfrm>
            <a:off x="0" y="0"/>
            <a:ext cx="0" cy="0"/>
          </xdr:xfrm>
          <a:graphic>
            <a:graphicData uri="http://schemas.microsoft.com/office/drawing/2010/slicer">
              <sle:slicer xmlns:sle="http://schemas.microsoft.com/office/drawing/2010/slicer" name="hovedgrupper 3"/>
            </a:graphicData>
          </a:graphic>
        </xdr:graphicFrame>
      </mc:Choice>
      <mc:Fallback xmlns="">
        <xdr:sp macro="" textlink="">
          <xdr:nvSpPr>
            <xdr:cNvPr id="0" name=""/>
            <xdr:cNvSpPr>
              <a:spLocks noTextEdit="1"/>
            </xdr:cNvSpPr>
          </xdr:nvSpPr>
          <xdr:spPr>
            <a:xfrm>
              <a:off x="10620375" y="6362701"/>
              <a:ext cx="2676525" cy="6096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12</xdr:col>
      <xdr:colOff>495300</xdr:colOff>
      <xdr:row>0</xdr:row>
      <xdr:rowOff>152400</xdr:rowOff>
    </xdr:from>
    <xdr:to>
      <xdr:col>19</xdr:col>
      <xdr:colOff>400050</xdr:colOff>
      <xdr:row>35</xdr:row>
      <xdr:rowOff>142875</xdr:rowOff>
    </xdr:to>
    <xdr:graphicFrame macro="">
      <xdr:nvGraphicFramePr>
        <xdr:cNvPr id="2" name="Diagram 1">
          <a:extLst>
            <a:ext uri="{FF2B5EF4-FFF2-40B4-BE49-F238E27FC236}">
              <a16:creationId xmlns:a16="http://schemas.microsoft.com/office/drawing/2014/main" id="{9D109A51-C05B-4357-9285-CB8118A943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304800</xdr:colOff>
      <xdr:row>1</xdr:row>
      <xdr:rowOff>0</xdr:rowOff>
    </xdr:from>
    <xdr:to>
      <xdr:col>19</xdr:col>
      <xdr:colOff>314325</xdr:colOff>
      <xdr:row>2</xdr:row>
      <xdr:rowOff>57150</xdr:rowOff>
    </xdr:to>
    <mc:AlternateContent xmlns:mc="http://schemas.openxmlformats.org/markup-compatibility/2006" xmlns:a14="http://schemas.microsoft.com/office/drawing/2010/main">
      <mc:Choice Requires="a14">
        <xdr:graphicFrame macro="">
          <xdr:nvGraphicFramePr>
            <xdr:cNvPr id="2" name="hovedgrupper 4">
              <a:extLst>
                <a:ext uri="{FF2B5EF4-FFF2-40B4-BE49-F238E27FC236}">
                  <a16:creationId xmlns:a16="http://schemas.microsoft.com/office/drawing/2014/main" id="{99650605-CB25-49CC-8124-D81888BAA22A}"/>
                </a:ext>
              </a:extLst>
            </xdr:cNvPr>
            <xdr:cNvGraphicFramePr/>
          </xdr:nvGraphicFramePr>
          <xdr:xfrm>
            <a:off x="0" y="0"/>
            <a:ext cx="0" cy="0"/>
          </xdr:xfrm>
          <a:graphic>
            <a:graphicData uri="http://schemas.microsoft.com/office/drawing/2010/slicer">
              <sle:slicer xmlns:sle="http://schemas.microsoft.com/office/drawing/2010/slicer" name="hovedgrupper 4"/>
            </a:graphicData>
          </a:graphic>
        </xdr:graphicFrame>
      </mc:Choice>
      <mc:Fallback xmlns="">
        <xdr:sp macro="" textlink="">
          <xdr:nvSpPr>
            <xdr:cNvPr id="0" name=""/>
            <xdr:cNvSpPr>
              <a:spLocks noTextEdit="1"/>
            </xdr:cNvSpPr>
          </xdr:nvSpPr>
          <xdr:spPr>
            <a:xfrm>
              <a:off x="8524875" y="161925"/>
              <a:ext cx="4381500" cy="619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14</xdr:col>
      <xdr:colOff>209550</xdr:colOff>
      <xdr:row>3</xdr:row>
      <xdr:rowOff>247650</xdr:rowOff>
    </xdr:from>
    <xdr:to>
      <xdr:col>19</xdr:col>
      <xdr:colOff>409575</xdr:colOff>
      <xdr:row>31</xdr:row>
      <xdr:rowOff>47625</xdr:rowOff>
    </xdr:to>
    <xdr:graphicFrame macro="">
      <xdr:nvGraphicFramePr>
        <xdr:cNvPr id="3" name="Diagram 2">
          <a:extLst>
            <a:ext uri="{FF2B5EF4-FFF2-40B4-BE49-F238E27FC236}">
              <a16:creationId xmlns:a16="http://schemas.microsoft.com/office/drawing/2014/main" id="{24EB421E-82E5-47D4-95D9-A44E658F9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657225</xdr:colOff>
      <xdr:row>1</xdr:row>
      <xdr:rowOff>9525</xdr:rowOff>
    </xdr:from>
    <xdr:to>
      <xdr:col>26</xdr:col>
      <xdr:colOff>438150</xdr:colOff>
      <xdr:row>3</xdr:row>
      <xdr:rowOff>114300</xdr:rowOff>
    </xdr:to>
    <mc:AlternateContent xmlns:mc="http://schemas.openxmlformats.org/markup-compatibility/2006" xmlns:a14="http://schemas.microsoft.com/office/drawing/2010/main">
      <mc:Choice Requires="a14">
        <xdr:graphicFrame macro="">
          <xdr:nvGraphicFramePr>
            <xdr:cNvPr id="4" name="aar 5">
              <a:extLst>
                <a:ext uri="{FF2B5EF4-FFF2-40B4-BE49-F238E27FC236}">
                  <a16:creationId xmlns:a16="http://schemas.microsoft.com/office/drawing/2014/main" id="{A3E06811-B11E-4F59-AB34-92CB4BFFAEDC}"/>
                </a:ext>
              </a:extLst>
            </xdr:cNvPr>
            <xdr:cNvGraphicFramePr/>
          </xdr:nvGraphicFramePr>
          <xdr:xfrm>
            <a:off x="0" y="0"/>
            <a:ext cx="0" cy="0"/>
          </xdr:xfrm>
          <a:graphic>
            <a:graphicData uri="http://schemas.microsoft.com/office/drawing/2010/slicer">
              <sle:slicer xmlns:sle="http://schemas.microsoft.com/office/drawing/2010/slicer" name="aar 5"/>
            </a:graphicData>
          </a:graphic>
        </xdr:graphicFrame>
      </mc:Choice>
      <mc:Fallback xmlns="">
        <xdr:sp macro="" textlink="">
          <xdr:nvSpPr>
            <xdr:cNvPr id="0" name=""/>
            <xdr:cNvSpPr>
              <a:spLocks noTextEdit="1"/>
            </xdr:cNvSpPr>
          </xdr:nvSpPr>
          <xdr:spPr>
            <a:xfrm>
              <a:off x="13249275" y="171450"/>
              <a:ext cx="4514850" cy="8286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19</xdr:col>
      <xdr:colOff>666750</xdr:colOff>
      <xdr:row>3</xdr:row>
      <xdr:rowOff>266700</xdr:rowOff>
    </xdr:from>
    <xdr:to>
      <xdr:col>26</xdr:col>
      <xdr:colOff>504825</xdr:colOff>
      <xdr:row>31</xdr:row>
      <xdr:rowOff>76200</xdr:rowOff>
    </xdr:to>
    <xdr:graphicFrame macro="">
      <xdr:nvGraphicFramePr>
        <xdr:cNvPr id="5" name="Diagram 4">
          <a:extLst>
            <a:ext uri="{FF2B5EF4-FFF2-40B4-BE49-F238E27FC236}">
              <a16:creationId xmlns:a16="http://schemas.microsoft.com/office/drawing/2014/main" id="{A33565C3-9120-4F50-BD8D-FE93225D2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0.00927</cdr:x>
      <cdr:y>0.97173</cdr:y>
    </cdr:from>
    <cdr:to>
      <cdr:x>0.13763</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69850" y="34982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21.xml><?xml version="1.0" encoding="utf-8"?>
<c:userShapes xmlns:c="http://schemas.openxmlformats.org/drawingml/2006/chart">
  <cdr:relSizeAnchor xmlns:cdr="http://schemas.openxmlformats.org/drawingml/2006/chartDrawing">
    <cdr:from>
      <cdr:x>0.02592</cdr:x>
      <cdr:y>0.97303</cdr:y>
    </cdr:from>
    <cdr:to>
      <cdr:x>0.20965</cdr:x>
      <cdr:y>0.99032</cdr:y>
    </cdr:to>
    <cdr:sp macro="" textlink="">
      <cdr:nvSpPr>
        <cdr:cNvPr id="2" name="TekstSylinder 1">
          <a:extLst xmlns:a="http://schemas.openxmlformats.org/drawingml/2006/main">
            <a:ext uri="{FF2B5EF4-FFF2-40B4-BE49-F238E27FC236}">
              <a16:creationId xmlns:a16="http://schemas.microsoft.com/office/drawing/2014/main" id="{99865CA5-31ED-1AB5-92A5-6BB0731410BA}"/>
            </a:ext>
          </a:extLst>
        </cdr:cNvPr>
        <cdr:cNvSpPr txBox="1"/>
      </cdr:nvSpPr>
      <cdr:spPr>
        <a:xfrm xmlns:a="http://schemas.openxmlformats.org/drawingml/2006/main">
          <a:off x="136525" y="5727700"/>
          <a:ext cx="967779" cy="101763"/>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22.xml><?xml version="1.0" encoding="utf-8"?>
<xdr:wsDr xmlns:xdr="http://schemas.openxmlformats.org/drawingml/2006/spreadsheetDrawing" xmlns:a="http://schemas.openxmlformats.org/drawingml/2006/main">
  <xdr:twoCellAnchor editAs="oneCell">
    <xdr:from>
      <xdr:col>0</xdr:col>
      <xdr:colOff>257175</xdr:colOff>
      <xdr:row>0</xdr:row>
      <xdr:rowOff>57150</xdr:rowOff>
    </xdr:from>
    <xdr:to>
      <xdr:col>7</xdr:col>
      <xdr:colOff>828675</xdr:colOff>
      <xdr:row>3</xdr:row>
      <xdr:rowOff>19050</xdr:rowOff>
    </xdr:to>
    <mc:AlternateContent xmlns:mc="http://schemas.openxmlformats.org/markup-compatibility/2006" xmlns:a14="http://schemas.microsoft.com/office/drawing/2010/main">
      <mc:Choice Requires="a14">
        <xdr:graphicFrame macro="">
          <xdr:nvGraphicFramePr>
            <xdr:cNvPr id="6" name="fylke 15">
              <a:extLst>
                <a:ext uri="{FF2B5EF4-FFF2-40B4-BE49-F238E27FC236}">
                  <a16:creationId xmlns:a16="http://schemas.microsoft.com/office/drawing/2014/main" id="{27D36DEF-1AC5-4E48-B9E3-65E5018F2015}"/>
                </a:ext>
              </a:extLst>
            </xdr:cNvPr>
            <xdr:cNvGraphicFramePr/>
          </xdr:nvGraphicFramePr>
          <xdr:xfrm>
            <a:off x="0" y="0"/>
            <a:ext cx="0" cy="0"/>
          </xdr:xfrm>
          <a:graphic>
            <a:graphicData uri="http://schemas.microsoft.com/office/drawing/2010/slicer">
              <sle:slicer xmlns:sle="http://schemas.microsoft.com/office/drawing/2010/slicer" name="fylke 15"/>
            </a:graphicData>
          </a:graphic>
        </xdr:graphicFrame>
      </mc:Choice>
      <mc:Fallback xmlns="">
        <xdr:sp macro="" textlink="">
          <xdr:nvSpPr>
            <xdr:cNvPr id="0" name=""/>
            <xdr:cNvSpPr>
              <a:spLocks noTextEdit="1"/>
            </xdr:cNvSpPr>
          </xdr:nvSpPr>
          <xdr:spPr>
            <a:xfrm>
              <a:off x="257175" y="57150"/>
              <a:ext cx="5229225" cy="1000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8</xdr:col>
      <xdr:colOff>733425</xdr:colOff>
      <xdr:row>4</xdr:row>
      <xdr:rowOff>9524</xdr:rowOff>
    </xdr:from>
    <xdr:to>
      <xdr:col>17</xdr:col>
      <xdr:colOff>127398</xdr:colOff>
      <xdr:row>59</xdr:row>
      <xdr:rowOff>152399</xdr:rowOff>
    </xdr:to>
    <xdr:graphicFrame macro="">
      <xdr:nvGraphicFramePr>
        <xdr:cNvPr id="7" name="Diagram 6">
          <a:extLst>
            <a:ext uri="{FF2B5EF4-FFF2-40B4-BE49-F238E27FC236}">
              <a16:creationId xmlns:a16="http://schemas.microsoft.com/office/drawing/2014/main" id="{F245CFD8-93FB-46FA-8126-88193974EF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23</xdr:col>
      <xdr:colOff>390525</xdr:colOff>
      <xdr:row>12</xdr:row>
      <xdr:rowOff>135731</xdr:rowOff>
    </xdr:from>
    <xdr:to>
      <xdr:col>26</xdr:col>
      <xdr:colOff>111919</xdr:colOff>
      <xdr:row>26</xdr:row>
      <xdr:rowOff>40481</xdr:rowOff>
    </xdr:to>
    <mc:AlternateContent xmlns:mc="http://schemas.openxmlformats.org/markup-compatibility/2006" xmlns:a14="http://schemas.microsoft.com/office/drawing/2010/main">
      <mc:Choice Requires="a14">
        <xdr:graphicFrame macro="">
          <xdr:nvGraphicFramePr>
            <xdr:cNvPr id="7" name="fylke 16">
              <a:extLst>
                <a:ext uri="{FF2B5EF4-FFF2-40B4-BE49-F238E27FC236}">
                  <a16:creationId xmlns:a16="http://schemas.microsoft.com/office/drawing/2014/main" id="{D4FC8535-4099-CC62-4811-90283ACE02C3}"/>
                </a:ext>
              </a:extLst>
            </xdr:cNvPr>
            <xdr:cNvGraphicFramePr/>
          </xdr:nvGraphicFramePr>
          <xdr:xfrm>
            <a:off x="0" y="0"/>
            <a:ext cx="0" cy="0"/>
          </xdr:xfrm>
          <a:graphic>
            <a:graphicData uri="http://schemas.microsoft.com/office/drawing/2010/slicer">
              <sle:slicer xmlns:sle="http://schemas.microsoft.com/office/drawing/2010/slicer" name="fylke 16"/>
            </a:graphicData>
          </a:graphic>
        </xdr:graphicFrame>
      </mc:Choice>
      <mc:Fallback xmlns="">
        <xdr:sp macro="" textlink="">
          <xdr:nvSpPr>
            <xdr:cNvPr id="0" name=""/>
            <xdr:cNvSpPr>
              <a:spLocks noTextEdit="1"/>
            </xdr:cNvSpPr>
          </xdr:nvSpPr>
          <xdr:spPr>
            <a:xfrm>
              <a:off x="14058900" y="2135981"/>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4.xml><?xml version="1.0" encoding="utf-8"?>
<xdr:wsDr xmlns:xdr="http://schemas.openxmlformats.org/drawingml/2006/spreadsheetDrawing" xmlns:a="http://schemas.openxmlformats.org/drawingml/2006/main">
  <xdr:twoCellAnchor>
    <xdr:from>
      <xdr:col>1</xdr:col>
      <xdr:colOff>7283</xdr:colOff>
      <xdr:row>11</xdr:row>
      <xdr:rowOff>28574</xdr:rowOff>
    </xdr:from>
    <xdr:to>
      <xdr:col>7</xdr:col>
      <xdr:colOff>521933</xdr:colOff>
      <xdr:row>26</xdr:row>
      <xdr:rowOff>119699</xdr:rowOff>
    </xdr:to>
    <xdr:graphicFrame macro="">
      <xdr:nvGraphicFramePr>
        <xdr:cNvPr id="2" name="Diagram 1">
          <a:extLst>
            <a:ext uri="{FF2B5EF4-FFF2-40B4-BE49-F238E27FC236}">
              <a16:creationId xmlns:a16="http://schemas.microsoft.com/office/drawing/2014/main" id="{7124AAF7-92FB-4753-BA15-F9EBB3E876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238124</xdr:colOff>
      <xdr:row>28</xdr:row>
      <xdr:rowOff>38098</xdr:rowOff>
    </xdr:from>
    <xdr:to>
      <xdr:col>7</xdr:col>
      <xdr:colOff>514649</xdr:colOff>
      <xdr:row>43</xdr:row>
      <xdr:rowOff>129223</xdr:rowOff>
    </xdr:to>
    <xdr:graphicFrame macro="">
      <xdr:nvGraphicFramePr>
        <xdr:cNvPr id="3" name="Diagram 2">
          <a:extLst>
            <a:ext uri="{FF2B5EF4-FFF2-40B4-BE49-F238E27FC236}">
              <a16:creationId xmlns:a16="http://schemas.microsoft.com/office/drawing/2014/main" id="{457F9736-85A2-45ED-821B-52FAC7D80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144556</xdr:colOff>
      <xdr:row>28</xdr:row>
      <xdr:rowOff>21571</xdr:rowOff>
    </xdr:from>
    <xdr:to>
      <xdr:col>15</xdr:col>
      <xdr:colOff>478231</xdr:colOff>
      <xdr:row>43</xdr:row>
      <xdr:rowOff>112696</xdr:rowOff>
    </xdr:to>
    <xdr:graphicFrame macro="">
      <xdr:nvGraphicFramePr>
        <xdr:cNvPr id="4" name="Diagram 3">
          <a:extLst>
            <a:ext uri="{FF2B5EF4-FFF2-40B4-BE49-F238E27FC236}">
              <a16:creationId xmlns:a16="http://schemas.microsoft.com/office/drawing/2014/main" id="{CCF4593E-E2CF-42D5-B63C-4BA6D86B5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314324</xdr:colOff>
      <xdr:row>5</xdr:row>
      <xdr:rowOff>152399</xdr:rowOff>
    </xdr:from>
    <xdr:to>
      <xdr:col>15</xdr:col>
      <xdr:colOff>457200</xdr:colOff>
      <xdr:row>10</xdr:row>
      <xdr:rowOff>47625</xdr:rowOff>
    </xdr:to>
    <mc:AlternateContent xmlns:mc="http://schemas.openxmlformats.org/markup-compatibility/2006" xmlns:a14="http://schemas.microsoft.com/office/drawing/2010/main">
      <mc:Choice Requires="a14">
        <xdr:graphicFrame macro="">
          <xdr:nvGraphicFramePr>
            <xdr:cNvPr id="5" name="fylke 5">
              <a:extLst>
                <a:ext uri="{FF2B5EF4-FFF2-40B4-BE49-F238E27FC236}">
                  <a16:creationId xmlns:a16="http://schemas.microsoft.com/office/drawing/2014/main" id="{DF381E85-447D-4860-BD85-F63C03B00AE6}"/>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5800724" y="1638299"/>
              <a:ext cx="5029201" cy="108585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16</xdr:col>
      <xdr:colOff>180975</xdr:colOff>
      <xdr:row>0</xdr:row>
      <xdr:rowOff>156526</xdr:rowOff>
    </xdr:from>
    <xdr:to>
      <xdr:col>24</xdr:col>
      <xdr:colOff>485775</xdr:colOff>
      <xdr:row>43</xdr:row>
      <xdr:rowOff>152400</xdr:rowOff>
    </xdr:to>
    <mc:AlternateContent xmlns:mc="http://schemas.openxmlformats.org/markup-compatibility/2006" xmlns:a14="http://schemas.microsoft.com/office/drawing/2010/main">
      <mc:Choice Requires="a14">
        <xdr:graphicFrame macro="">
          <xdr:nvGraphicFramePr>
            <xdr:cNvPr id="6" name="kommune 3">
              <a:extLst>
                <a:ext uri="{FF2B5EF4-FFF2-40B4-BE49-F238E27FC236}">
                  <a16:creationId xmlns:a16="http://schemas.microsoft.com/office/drawing/2014/main" id="{1157CD9D-E382-45C9-984E-2479DEE8E6A8}"/>
                </a:ext>
              </a:extLst>
            </xdr:cNvPr>
            <xdr:cNvGraphicFramePr/>
          </xdr:nvGraphicFramePr>
          <xdr:xfrm>
            <a:off x="0" y="0"/>
            <a:ext cx="0" cy="0"/>
          </xdr:xfrm>
          <a:graphic>
            <a:graphicData uri="http://schemas.microsoft.com/office/drawing/2010/slicer">
              <sle:slicer xmlns:sle="http://schemas.microsoft.com/office/drawing/2010/slicer" name="kommune 3"/>
            </a:graphicData>
          </a:graphic>
        </xdr:graphicFrame>
      </mc:Choice>
      <mc:Fallback xmlns="">
        <xdr:sp macro="" textlink="">
          <xdr:nvSpPr>
            <xdr:cNvPr id="0" name=""/>
            <xdr:cNvSpPr>
              <a:spLocks noTextEdit="1"/>
            </xdr:cNvSpPr>
          </xdr:nvSpPr>
          <xdr:spPr>
            <a:xfrm>
              <a:off x="11039475" y="156526"/>
              <a:ext cx="6400800" cy="801592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8</xdr:col>
      <xdr:colOff>95251</xdr:colOff>
      <xdr:row>11</xdr:row>
      <xdr:rowOff>57150</xdr:rowOff>
    </xdr:from>
    <xdr:to>
      <xdr:col>15</xdr:col>
      <xdr:colOff>428926</xdr:colOff>
      <xdr:row>26</xdr:row>
      <xdr:rowOff>148275</xdr:rowOff>
    </xdr:to>
    <xdr:graphicFrame macro="">
      <xdr:nvGraphicFramePr>
        <xdr:cNvPr id="8" name="Diagram 7">
          <a:extLst>
            <a:ext uri="{FF2B5EF4-FFF2-40B4-BE49-F238E27FC236}">
              <a16:creationId xmlns:a16="http://schemas.microsoft.com/office/drawing/2014/main" id="{8BB351DA-6E9B-4DC1-9935-165F7C2E69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0.02554</cdr:x>
      <cdr:y>0.95962</cdr:y>
    </cdr:from>
    <cdr:to>
      <cdr:x>0.22004</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127000" y="24182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26.xml><?xml version="1.0" encoding="utf-8"?>
<c:userShapes xmlns:c="http://schemas.openxmlformats.org/drawingml/2006/chart">
  <cdr:relSizeAnchor xmlns:cdr="http://schemas.openxmlformats.org/drawingml/2006/chartDrawing">
    <cdr:from>
      <cdr:x>0.01961</cdr:x>
      <cdr:y>0.95962</cdr:y>
    </cdr:from>
    <cdr:to>
      <cdr:x>0.21226</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98425" y="24182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27.xml><?xml version="1.0" encoding="utf-8"?>
<c:userShapes xmlns:c="http://schemas.openxmlformats.org/drawingml/2006/chart">
  <cdr:relSizeAnchor xmlns:cdr="http://schemas.openxmlformats.org/drawingml/2006/chartDrawing">
    <cdr:from>
      <cdr:x>0.02433</cdr:x>
      <cdr:y>0.95962</cdr:y>
    </cdr:from>
    <cdr:to>
      <cdr:x>0.2096</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127000" y="24182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28.xml><?xml version="1.0" encoding="utf-8"?>
<c:userShapes xmlns:c="http://schemas.openxmlformats.org/drawingml/2006/chart">
  <cdr:relSizeAnchor xmlns:cdr="http://schemas.openxmlformats.org/drawingml/2006/chartDrawing">
    <cdr:from>
      <cdr:x>0.00426</cdr:x>
      <cdr:y>0.95962</cdr:y>
    </cdr:from>
    <cdr:to>
      <cdr:x>0.18953</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22225" y="24182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29.xml><?xml version="1.0" encoding="utf-8"?>
<xdr:wsDr xmlns:xdr="http://schemas.openxmlformats.org/drawingml/2006/spreadsheetDrawing" xmlns:a="http://schemas.openxmlformats.org/drawingml/2006/main">
  <xdr:twoCellAnchor>
    <xdr:from>
      <xdr:col>7</xdr:col>
      <xdr:colOff>590549</xdr:colOff>
      <xdr:row>0</xdr:row>
      <xdr:rowOff>161924</xdr:rowOff>
    </xdr:from>
    <xdr:to>
      <xdr:col>14</xdr:col>
      <xdr:colOff>209550</xdr:colOff>
      <xdr:row>35</xdr:row>
      <xdr:rowOff>133350</xdr:rowOff>
    </xdr:to>
    <xdr:graphicFrame macro="">
      <xdr:nvGraphicFramePr>
        <xdr:cNvPr id="2" name="Diagram 1">
          <a:extLst>
            <a:ext uri="{FF2B5EF4-FFF2-40B4-BE49-F238E27FC236}">
              <a16:creationId xmlns:a16="http://schemas.microsoft.com/office/drawing/2014/main" id="{148A265C-8C1B-4FEF-9279-F82E629E8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396686</xdr:colOff>
      <xdr:row>1</xdr:row>
      <xdr:rowOff>16809</xdr:rowOff>
    </xdr:from>
    <xdr:to>
      <xdr:col>20</xdr:col>
      <xdr:colOff>209550</xdr:colOff>
      <xdr:row>35</xdr:row>
      <xdr:rowOff>123825</xdr:rowOff>
    </xdr:to>
    <xdr:graphicFrame macro="">
      <xdr:nvGraphicFramePr>
        <xdr:cNvPr id="3" name="Diagram 2">
          <a:extLst>
            <a:ext uri="{FF2B5EF4-FFF2-40B4-BE49-F238E27FC236}">
              <a16:creationId xmlns:a16="http://schemas.microsoft.com/office/drawing/2014/main" id="{5CA3913C-E44A-445A-8B35-817AB5C4C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428625</xdr:colOff>
      <xdr:row>1</xdr:row>
      <xdr:rowOff>66675</xdr:rowOff>
    </xdr:from>
    <xdr:to>
      <xdr:col>26</xdr:col>
      <xdr:colOff>457200</xdr:colOff>
      <xdr:row>35</xdr:row>
      <xdr:rowOff>114300</xdr:rowOff>
    </xdr:to>
    <xdr:graphicFrame macro="">
      <xdr:nvGraphicFramePr>
        <xdr:cNvPr id="4" name="Diagram 3">
          <a:extLst>
            <a:ext uri="{FF2B5EF4-FFF2-40B4-BE49-F238E27FC236}">
              <a16:creationId xmlns:a16="http://schemas.microsoft.com/office/drawing/2014/main" id="{1C9F9AAA-03C6-4F19-B7E1-AA704BF02F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27</xdr:row>
      <xdr:rowOff>123826</xdr:rowOff>
    </xdr:from>
    <xdr:to>
      <xdr:col>6</xdr:col>
      <xdr:colOff>676274</xdr:colOff>
      <xdr:row>33</xdr:row>
      <xdr:rowOff>123825</xdr:rowOff>
    </xdr:to>
    <mc:AlternateContent xmlns:mc="http://schemas.openxmlformats.org/markup-compatibility/2006" xmlns:a14="http://schemas.microsoft.com/office/drawing/2010/main">
      <mc:Choice Requires="a14">
        <xdr:graphicFrame macro="">
          <xdr:nvGraphicFramePr>
            <xdr:cNvPr id="5" name="fylke 2">
              <a:extLst>
                <a:ext uri="{FF2B5EF4-FFF2-40B4-BE49-F238E27FC236}">
                  <a16:creationId xmlns:a16="http://schemas.microsoft.com/office/drawing/2014/main" id="{179A09FF-3536-4FBB-BA34-508C31EAC559}"/>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304800" y="6286501"/>
              <a:ext cx="4457699" cy="1314449"/>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90768</xdr:colOff>
      <xdr:row>36</xdr:row>
      <xdr:rowOff>159888</xdr:rowOff>
    </xdr:from>
    <xdr:to>
      <xdr:col>21</xdr:col>
      <xdr:colOff>333375</xdr:colOff>
      <xdr:row>63</xdr:row>
      <xdr:rowOff>38101</xdr:rowOff>
    </xdr:to>
    <mc:AlternateContent xmlns:mc="http://schemas.openxmlformats.org/markup-compatibility/2006" xmlns:a14="http://schemas.microsoft.com/office/drawing/2010/main">
      <mc:Choice Requires="a14">
        <xdr:graphicFrame macro="">
          <xdr:nvGraphicFramePr>
            <xdr:cNvPr id="6" name="kommune">
              <a:extLst>
                <a:ext uri="{FF2B5EF4-FFF2-40B4-BE49-F238E27FC236}">
                  <a16:creationId xmlns:a16="http://schemas.microsoft.com/office/drawing/2014/main" id="{25DE3FCF-6A56-4C75-BFAF-5E532BD4B27D}"/>
                </a:ext>
              </a:extLst>
            </xdr:cNvPr>
            <xdr:cNvGraphicFramePr/>
          </xdr:nvGraphicFramePr>
          <xdr:xfrm>
            <a:off x="0" y="0"/>
            <a:ext cx="0" cy="0"/>
          </xdr:xfrm>
          <a:graphic>
            <a:graphicData uri="http://schemas.microsoft.com/office/drawing/2010/slicer">
              <sle:slicer xmlns:sle="http://schemas.microsoft.com/office/drawing/2010/slicer" name="kommune"/>
            </a:graphicData>
          </a:graphic>
        </xdr:graphicFrame>
      </mc:Choice>
      <mc:Fallback xmlns="">
        <xdr:sp macro="" textlink="">
          <xdr:nvSpPr>
            <xdr:cNvPr id="0" name=""/>
            <xdr:cNvSpPr>
              <a:spLocks noTextEdit="1"/>
            </xdr:cNvSpPr>
          </xdr:nvSpPr>
          <xdr:spPr>
            <a:xfrm>
              <a:off x="395568" y="8122788"/>
              <a:ext cx="15511182" cy="4250188"/>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0.76528</cdr:x>
      <cdr:y>0.98264</cdr:y>
    </cdr:from>
    <cdr:to>
      <cdr:x>0.97682</cdr:x>
      <cdr:y>1</cdr:y>
    </cdr:to>
    <cdr:sp macro="" textlink="">
      <cdr:nvSpPr>
        <cdr:cNvPr id="2" name="TekstSylinder 1">
          <a:extLst xmlns:a="http://schemas.openxmlformats.org/drawingml/2006/main">
            <a:ext uri="{FF2B5EF4-FFF2-40B4-BE49-F238E27FC236}">
              <a16:creationId xmlns:a16="http://schemas.microsoft.com/office/drawing/2014/main" id="{E64949D7-7680-0645-6A39-3962AC55FDCF}"/>
            </a:ext>
          </a:extLst>
        </cdr:cNvPr>
        <cdr:cNvSpPr txBox="1"/>
      </cdr:nvSpPr>
      <cdr:spPr>
        <a:xfrm xmlns:a="http://schemas.openxmlformats.org/drawingml/2006/main">
          <a:off x="3498850" y="5756179"/>
          <a:ext cx="967176" cy="101696"/>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30.xml><?xml version="1.0" encoding="utf-8"?>
<c:userShapes xmlns:c="http://schemas.openxmlformats.org/drawingml/2006/chart">
  <cdr:relSizeAnchor xmlns:cdr="http://schemas.openxmlformats.org/drawingml/2006/chartDrawing">
    <cdr:from>
      <cdr:x>0.01874</cdr:x>
      <cdr:y>0.98129</cdr:y>
    </cdr:from>
    <cdr:to>
      <cdr:x>0.18664</cdr:x>
      <cdr:y>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107950" y="5336341"/>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31.xml><?xml version="1.0" encoding="utf-8"?>
<c:userShapes xmlns:c="http://schemas.openxmlformats.org/drawingml/2006/chart">
  <cdr:relSizeAnchor xmlns:cdr="http://schemas.openxmlformats.org/drawingml/2006/chartDrawing">
    <cdr:from>
      <cdr:x>0.00882</cdr:x>
      <cdr:y>0.97392</cdr:y>
    </cdr:from>
    <cdr:to>
      <cdr:x>0.17672</cdr:x>
      <cdr:y>0.99411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50800" y="4908550"/>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32.xml><?xml version="1.0" encoding="utf-8"?>
<c:userShapes xmlns:c="http://schemas.openxmlformats.org/drawingml/2006/chart">
  <cdr:relSizeAnchor xmlns:cdr="http://schemas.openxmlformats.org/drawingml/2006/chartDrawing">
    <cdr:from>
      <cdr:x>0.01378</cdr:x>
      <cdr:y>0.97392</cdr:y>
    </cdr:from>
    <cdr:to>
      <cdr:x>0.18168</cdr:x>
      <cdr:y>0.99411</cdr:y>
    </cdr:to>
    <cdr:sp macro="" textlink="">
      <cdr:nvSpPr>
        <cdr:cNvPr id="2" name="TekstSylinder 1">
          <a:extLst xmlns:a="http://schemas.openxmlformats.org/drawingml/2006/main">
            <a:ext uri="{FF2B5EF4-FFF2-40B4-BE49-F238E27FC236}">
              <a16:creationId xmlns:a16="http://schemas.microsoft.com/office/drawing/2014/main" id="{C9C2718C-289F-4657-6DD3-EC97B1F5A0E8}"/>
            </a:ext>
          </a:extLst>
        </cdr:cNvPr>
        <cdr:cNvSpPr txBox="1"/>
      </cdr:nvSpPr>
      <cdr:spPr>
        <a:xfrm xmlns:a="http://schemas.openxmlformats.org/drawingml/2006/main">
          <a:off x="79375" y="4908550"/>
          <a:ext cx="96712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15</xdr:col>
      <xdr:colOff>342900</xdr:colOff>
      <xdr:row>1</xdr:row>
      <xdr:rowOff>85725</xdr:rowOff>
    </xdr:from>
    <xdr:to>
      <xdr:col>17</xdr:col>
      <xdr:colOff>571500</xdr:colOff>
      <xdr:row>15</xdr:row>
      <xdr:rowOff>57150</xdr:rowOff>
    </xdr:to>
    <mc:AlternateContent xmlns:mc="http://schemas.openxmlformats.org/markup-compatibility/2006" xmlns:a14="http://schemas.microsoft.com/office/drawing/2010/main">
      <mc:Choice Requires="a14">
        <xdr:graphicFrame macro="">
          <xdr:nvGraphicFramePr>
            <xdr:cNvPr id="2" name="fylke 1">
              <a:extLst>
                <a:ext uri="{FF2B5EF4-FFF2-40B4-BE49-F238E27FC236}">
                  <a16:creationId xmlns:a16="http://schemas.microsoft.com/office/drawing/2014/main" id="{CF025B04-F312-DA07-CFE6-E472BDE2D7F8}"/>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11801475" y="247650"/>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24</xdr:col>
      <xdr:colOff>123825</xdr:colOff>
      <xdr:row>4</xdr:row>
      <xdr:rowOff>66675</xdr:rowOff>
    </xdr:from>
    <xdr:to>
      <xdr:col>26</xdr:col>
      <xdr:colOff>619125</xdr:colOff>
      <xdr:row>18</xdr:row>
      <xdr:rowOff>38100</xdr:rowOff>
    </xdr:to>
    <mc:AlternateContent xmlns:mc="http://schemas.openxmlformats.org/markup-compatibility/2006" xmlns:a14="http://schemas.microsoft.com/office/drawing/2010/main">
      <mc:Choice Requires="a14">
        <xdr:graphicFrame macro="">
          <xdr:nvGraphicFramePr>
            <xdr:cNvPr id="3" name="hovedgrupper 1">
              <a:extLst>
                <a:ext uri="{FF2B5EF4-FFF2-40B4-BE49-F238E27FC236}">
                  <a16:creationId xmlns:a16="http://schemas.microsoft.com/office/drawing/2014/main" id="{F3709E52-716F-D26E-F260-BDBA831130ED}"/>
                </a:ext>
              </a:extLst>
            </xdr:cNvPr>
            <xdr:cNvGraphicFramePr/>
          </xdr:nvGraphicFramePr>
          <xdr:xfrm>
            <a:off x="0" y="0"/>
            <a:ext cx="0" cy="0"/>
          </xdr:xfrm>
          <a:graphic>
            <a:graphicData uri="http://schemas.microsoft.com/office/drawing/2010/slicer">
              <sle:slicer xmlns:sle="http://schemas.microsoft.com/office/drawing/2010/slicer" name="hovedgrupper 1"/>
            </a:graphicData>
          </a:graphic>
        </xdr:graphicFrame>
      </mc:Choice>
      <mc:Fallback xmlns="">
        <xdr:sp macro="" textlink="">
          <xdr:nvSpPr>
            <xdr:cNvPr id="0" name=""/>
            <xdr:cNvSpPr>
              <a:spLocks noTextEdit="1"/>
            </xdr:cNvSpPr>
          </xdr:nvSpPr>
          <xdr:spPr>
            <a:xfrm>
              <a:off x="17325975" y="714375"/>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466725</xdr:colOff>
      <xdr:row>19</xdr:row>
      <xdr:rowOff>133350</xdr:rowOff>
    </xdr:from>
    <xdr:to>
      <xdr:col>17</xdr:col>
      <xdr:colOff>695325</xdr:colOff>
      <xdr:row>33</xdr:row>
      <xdr:rowOff>104775</xdr:rowOff>
    </xdr:to>
    <mc:AlternateContent xmlns:mc="http://schemas.openxmlformats.org/markup-compatibility/2006" xmlns:a14="http://schemas.microsoft.com/office/drawing/2010/main">
      <mc:Choice Requires="a14">
        <xdr:graphicFrame macro="">
          <xdr:nvGraphicFramePr>
            <xdr:cNvPr id="6" name="fylke 6">
              <a:extLst>
                <a:ext uri="{FF2B5EF4-FFF2-40B4-BE49-F238E27FC236}">
                  <a16:creationId xmlns:a16="http://schemas.microsoft.com/office/drawing/2014/main" id="{F2F932CE-134D-F038-40F6-6F25B83162B8}"/>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12315825" y="3209925"/>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22</xdr:col>
      <xdr:colOff>133350</xdr:colOff>
      <xdr:row>25</xdr:row>
      <xdr:rowOff>0</xdr:rowOff>
    </xdr:from>
    <xdr:to>
      <xdr:col>27</xdr:col>
      <xdr:colOff>342900</xdr:colOff>
      <xdr:row>38</xdr:row>
      <xdr:rowOff>133350</xdr:rowOff>
    </xdr:to>
    <mc:AlternateContent xmlns:mc="http://schemas.openxmlformats.org/markup-compatibility/2006" xmlns:a14="http://schemas.microsoft.com/office/drawing/2010/main">
      <mc:Choice Requires="a14">
        <xdr:graphicFrame macro="">
          <xdr:nvGraphicFramePr>
            <xdr:cNvPr id="7" name="kommune 4">
              <a:extLst>
                <a:ext uri="{FF2B5EF4-FFF2-40B4-BE49-F238E27FC236}">
                  <a16:creationId xmlns:a16="http://schemas.microsoft.com/office/drawing/2014/main" id="{84D8CC2D-C390-FA5C-C93C-3D40C15D6697}"/>
                </a:ext>
              </a:extLst>
            </xdr:cNvPr>
            <xdr:cNvGraphicFramePr/>
          </xdr:nvGraphicFramePr>
          <xdr:xfrm>
            <a:off x="0" y="0"/>
            <a:ext cx="0" cy="0"/>
          </xdr:xfrm>
          <a:graphic>
            <a:graphicData uri="http://schemas.microsoft.com/office/drawing/2010/slicer">
              <sle:slicer xmlns:sle="http://schemas.microsoft.com/office/drawing/2010/slicer" name="kommune 4"/>
            </a:graphicData>
          </a:graphic>
        </xdr:graphicFrame>
      </mc:Choice>
      <mc:Fallback xmlns="">
        <xdr:sp macro="" textlink="">
          <xdr:nvSpPr>
            <xdr:cNvPr id="0" name=""/>
            <xdr:cNvSpPr>
              <a:spLocks noTextEdit="1"/>
            </xdr:cNvSpPr>
          </xdr:nvSpPr>
          <xdr:spPr>
            <a:xfrm>
              <a:off x="16192500" y="4048125"/>
              <a:ext cx="3352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19</xdr:col>
      <xdr:colOff>419100</xdr:colOff>
      <xdr:row>1</xdr:row>
      <xdr:rowOff>85725</xdr:rowOff>
    </xdr:from>
    <xdr:to>
      <xdr:col>22</xdr:col>
      <xdr:colOff>114300</xdr:colOff>
      <xdr:row>15</xdr:row>
      <xdr:rowOff>57150</xdr:rowOff>
    </xdr:to>
    <mc:AlternateContent xmlns:mc="http://schemas.openxmlformats.org/markup-compatibility/2006" xmlns:a14="http://schemas.microsoft.com/office/drawing/2010/main">
      <mc:Choice Requires="a14">
        <xdr:graphicFrame macro="">
          <xdr:nvGraphicFramePr>
            <xdr:cNvPr id="8" name="kommune 5">
              <a:extLst>
                <a:ext uri="{FF2B5EF4-FFF2-40B4-BE49-F238E27FC236}">
                  <a16:creationId xmlns:a16="http://schemas.microsoft.com/office/drawing/2014/main" id="{B675DE13-0FFA-20CB-6333-D74D9E46DE0F}"/>
                </a:ext>
              </a:extLst>
            </xdr:cNvPr>
            <xdr:cNvGraphicFramePr/>
          </xdr:nvGraphicFramePr>
          <xdr:xfrm>
            <a:off x="0" y="0"/>
            <a:ext cx="0" cy="0"/>
          </xdr:xfrm>
          <a:graphic>
            <a:graphicData uri="http://schemas.microsoft.com/office/drawing/2010/slicer">
              <sle:slicer xmlns:sle="http://schemas.microsoft.com/office/drawing/2010/slicer" name="kommune 5"/>
            </a:graphicData>
          </a:graphic>
        </xdr:graphicFrame>
      </mc:Choice>
      <mc:Fallback xmlns="">
        <xdr:sp macro="" textlink="">
          <xdr:nvSpPr>
            <xdr:cNvPr id="0" name=""/>
            <xdr:cNvSpPr>
              <a:spLocks noTextEdit="1"/>
            </xdr:cNvSpPr>
          </xdr:nvSpPr>
          <xdr:spPr>
            <a:xfrm>
              <a:off x="14573250" y="247650"/>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11</xdr:col>
      <xdr:colOff>676275</xdr:colOff>
      <xdr:row>11</xdr:row>
      <xdr:rowOff>47625</xdr:rowOff>
    </xdr:from>
    <xdr:to>
      <xdr:col>14</xdr:col>
      <xdr:colOff>104775</xdr:colOff>
      <xdr:row>25</xdr:row>
      <xdr:rowOff>19050</xdr:rowOff>
    </xdr:to>
    <mc:AlternateContent xmlns:mc="http://schemas.openxmlformats.org/markup-compatibility/2006" xmlns:a14="http://schemas.microsoft.com/office/drawing/2010/main">
      <mc:Choice Requires="a14">
        <xdr:graphicFrame macro="">
          <xdr:nvGraphicFramePr>
            <xdr:cNvPr id="9" name="aar 2">
              <a:extLst>
                <a:ext uri="{FF2B5EF4-FFF2-40B4-BE49-F238E27FC236}">
                  <a16:creationId xmlns:a16="http://schemas.microsoft.com/office/drawing/2014/main" id="{754BA22F-ECEB-D119-0D70-F5919F80E6A4}"/>
                </a:ext>
              </a:extLst>
            </xdr:cNvPr>
            <xdr:cNvGraphicFramePr/>
          </xdr:nvGraphicFramePr>
          <xdr:xfrm>
            <a:off x="0" y="0"/>
            <a:ext cx="0" cy="0"/>
          </xdr:xfrm>
          <a:graphic>
            <a:graphicData uri="http://schemas.microsoft.com/office/drawing/2010/slicer">
              <sle:slicer xmlns:sle="http://schemas.microsoft.com/office/drawing/2010/slicer" name="aar 2"/>
            </a:graphicData>
          </a:graphic>
        </xdr:graphicFrame>
      </mc:Choice>
      <mc:Fallback xmlns="">
        <xdr:sp macro="" textlink="">
          <xdr:nvSpPr>
            <xdr:cNvPr id="0" name=""/>
            <xdr:cNvSpPr>
              <a:spLocks noTextEdit="1"/>
            </xdr:cNvSpPr>
          </xdr:nvSpPr>
          <xdr:spPr>
            <a:xfrm>
              <a:off x="9324975" y="1828800"/>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4.xml><?xml version="1.0" encoding="utf-8"?>
<xdr:wsDr xmlns:xdr="http://schemas.openxmlformats.org/drawingml/2006/spreadsheetDrawing" xmlns:a="http://schemas.openxmlformats.org/drawingml/2006/main">
  <xdr:twoCellAnchor>
    <xdr:from>
      <xdr:col>14</xdr:col>
      <xdr:colOff>179294</xdr:colOff>
      <xdr:row>50</xdr:row>
      <xdr:rowOff>34737</xdr:rowOff>
    </xdr:from>
    <xdr:to>
      <xdr:col>20</xdr:col>
      <xdr:colOff>190500</xdr:colOff>
      <xdr:row>67</xdr:row>
      <xdr:rowOff>110937</xdr:rowOff>
    </xdr:to>
    <xdr:graphicFrame macro="">
      <xdr:nvGraphicFramePr>
        <xdr:cNvPr id="3" name="Diagram 2">
          <a:extLst>
            <a:ext uri="{FF2B5EF4-FFF2-40B4-BE49-F238E27FC236}">
              <a16:creationId xmlns:a16="http://schemas.microsoft.com/office/drawing/2014/main" id="{11EC677E-E599-1935-6B33-BDA59FED8D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27</xdr:row>
      <xdr:rowOff>45943</xdr:rowOff>
    </xdr:from>
    <xdr:to>
      <xdr:col>20</xdr:col>
      <xdr:colOff>11206</xdr:colOff>
      <xdr:row>44</xdr:row>
      <xdr:rowOff>122143</xdr:rowOff>
    </xdr:to>
    <xdr:graphicFrame macro="">
      <xdr:nvGraphicFramePr>
        <xdr:cNvPr id="4" name="Diagram 3">
          <a:extLst>
            <a:ext uri="{FF2B5EF4-FFF2-40B4-BE49-F238E27FC236}">
              <a16:creationId xmlns:a16="http://schemas.microsoft.com/office/drawing/2014/main" id="{29EB916D-81E4-6058-0084-825BD316F6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485775</xdr:colOff>
      <xdr:row>20</xdr:row>
      <xdr:rowOff>0</xdr:rowOff>
    </xdr:from>
    <xdr:to>
      <xdr:col>21</xdr:col>
      <xdr:colOff>274492</xdr:colOff>
      <xdr:row>25</xdr:row>
      <xdr:rowOff>12428</xdr:rowOff>
    </xdr:to>
    <mc:AlternateContent xmlns:mc="http://schemas.openxmlformats.org/markup-compatibility/2006" xmlns:a14="http://schemas.microsoft.com/office/drawing/2010/main">
      <mc:Choice Requires="a14">
        <xdr:graphicFrame macro="">
          <xdr:nvGraphicFramePr>
            <xdr:cNvPr id="2" name="aar 6">
              <a:extLst>
                <a:ext uri="{FF2B5EF4-FFF2-40B4-BE49-F238E27FC236}">
                  <a16:creationId xmlns:a16="http://schemas.microsoft.com/office/drawing/2014/main" id="{50D56000-EE1A-4EA6-A1F8-47807C10FC64}"/>
                </a:ext>
              </a:extLst>
            </xdr:cNvPr>
            <xdr:cNvGraphicFramePr/>
          </xdr:nvGraphicFramePr>
          <xdr:xfrm>
            <a:off x="0" y="0"/>
            <a:ext cx="0" cy="0"/>
          </xdr:xfrm>
          <a:graphic>
            <a:graphicData uri="http://schemas.microsoft.com/office/drawing/2010/slicer">
              <sle:slicer xmlns:sle="http://schemas.microsoft.com/office/drawing/2010/slicer" name="aar 6"/>
            </a:graphicData>
          </a:graphic>
        </xdr:graphicFrame>
      </mc:Choice>
      <mc:Fallback xmlns="">
        <xdr:sp macro="" textlink="">
          <xdr:nvSpPr>
            <xdr:cNvPr id="0" name=""/>
            <xdr:cNvSpPr>
              <a:spLocks noTextEdit="1"/>
            </xdr:cNvSpPr>
          </xdr:nvSpPr>
          <xdr:spPr>
            <a:xfrm>
              <a:off x="10201275" y="3238500"/>
              <a:ext cx="5046517" cy="822053"/>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38100</xdr:colOff>
      <xdr:row>0</xdr:row>
      <xdr:rowOff>133351</xdr:rowOff>
    </xdr:from>
    <xdr:to>
      <xdr:col>11</xdr:col>
      <xdr:colOff>742950</xdr:colOff>
      <xdr:row>6</xdr:row>
      <xdr:rowOff>38101</xdr:rowOff>
    </xdr:to>
    <mc:AlternateContent xmlns:mc="http://schemas.openxmlformats.org/markup-compatibility/2006" xmlns:a14="http://schemas.microsoft.com/office/drawing/2010/main">
      <mc:Choice Requires="a14">
        <xdr:graphicFrame macro="">
          <xdr:nvGraphicFramePr>
            <xdr:cNvPr id="2" name="fylke 8">
              <a:extLst>
                <a:ext uri="{FF2B5EF4-FFF2-40B4-BE49-F238E27FC236}">
                  <a16:creationId xmlns:a16="http://schemas.microsoft.com/office/drawing/2014/main" id="{B6590E84-5F72-4163-BD6E-0A40C8861931}"/>
                </a:ext>
              </a:extLst>
            </xdr:cNvPr>
            <xdr:cNvGraphicFramePr/>
          </xdr:nvGraphicFramePr>
          <xdr:xfrm>
            <a:off x="0" y="0"/>
            <a:ext cx="0" cy="0"/>
          </xdr:xfrm>
          <a:graphic>
            <a:graphicData uri="http://schemas.microsoft.com/office/drawing/2010/slicer">
              <sle:slicer xmlns:sle="http://schemas.microsoft.com/office/drawing/2010/slicer" name="fylke 8"/>
            </a:graphicData>
          </a:graphic>
        </xdr:graphicFrame>
      </mc:Choice>
      <mc:Fallback xmlns="">
        <xdr:sp macro="" textlink="">
          <xdr:nvSpPr>
            <xdr:cNvPr id="0" name=""/>
            <xdr:cNvSpPr>
              <a:spLocks noTextEdit="1"/>
            </xdr:cNvSpPr>
          </xdr:nvSpPr>
          <xdr:spPr>
            <a:xfrm>
              <a:off x="238125" y="133350"/>
              <a:ext cx="2771775" cy="16097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12</xdr:col>
      <xdr:colOff>276225</xdr:colOff>
      <xdr:row>0</xdr:row>
      <xdr:rowOff>154516</xdr:rowOff>
    </xdr:from>
    <xdr:to>
      <xdr:col>23</xdr:col>
      <xdr:colOff>48686</xdr:colOff>
      <xdr:row>57</xdr:row>
      <xdr:rowOff>95249</xdr:rowOff>
    </xdr:to>
    <mc:AlternateContent xmlns:mc="http://schemas.openxmlformats.org/markup-compatibility/2006" xmlns:a14="http://schemas.microsoft.com/office/drawing/2010/main">
      <mc:Choice Requires="a14">
        <xdr:graphicFrame macro="">
          <xdr:nvGraphicFramePr>
            <xdr:cNvPr id="3" name="kommune 7">
              <a:extLst>
                <a:ext uri="{FF2B5EF4-FFF2-40B4-BE49-F238E27FC236}">
                  <a16:creationId xmlns:a16="http://schemas.microsoft.com/office/drawing/2014/main" id="{EB34B052-A817-49D4-8A5F-AA9716A9D729}"/>
                </a:ext>
              </a:extLst>
            </xdr:cNvPr>
            <xdr:cNvGraphicFramePr/>
          </xdr:nvGraphicFramePr>
          <xdr:xfrm>
            <a:off x="0" y="0"/>
            <a:ext cx="0" cy="0"/>
          </xdr:xfrm>
          <a:graphic>
            <a:graphicData uri="http://schemas.microsoft.com/office/drawing/2010/slicer">
              <sle:slicer xmlns:sle="http://schemas.microsoft.com/office/drawing/2010/slicer" name="kommune 7"/>
            </a:graphicData>
          </a:graphic>
        </xdr:graphicFrame>
      </mc:Choice>
      <mc:Fallback xmlns="">
        <xdr:sp macro="" textlink="">
          <xdr:nvSpPr>
            <xdr:cNvPr id="0" name=""/>
            <xdr:cNvSpPr>
              <a:spLocks noTextEdit="1"/>
            </xdr:cNvSpPr>
          </xdr:nvSpPr>
          <xdr:spPr>
            <a:xfrm>
              <a:off x="11077575" y="154516"/>
              <a:ext cx="8154461" cy="9751483"/>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4.xml><?xml version="1.0" encoding="utf-8"?>
<c:userShapes xmlns:c="http://schemas.openxmlformats.org/drawingml/2006/chart">
  <cdr:relSizeAnchor xmlns:cdr="http://schemas.openxmlformats.org/drawingml/2006/chartDrawing">
    <cdr:from>
      <cdr:x>0.76944</cdr:x>
      <cdr:y>0.98272</cdr:y>
    </cdr:from>
    <cdr:to>
      <cdr:x>0.98099</cdr:x>
      <cdr:y>1</cdr:y>
    </cdr:to>
    <cdr:sp macro="" textlink="">
      <cdr:nvSpPr>
        <cdr:cNvPr id="2" name="TekstSylinder 1">
          <a:extLst xmlns:a="http://schemas.openxmlformats.org/drawingml/2006/main">
            <a:ext uri="{FF2B5EF4-FFF2-40B4-BE49-F238E27FC236}">
              <a16:creationId xmlns:a16="http://schemas.microsoft.com/office/drawing/2014/main" id="{E64949D7-7680-0645-6A39-3962AC55FDCF}"/>
            </a:ext>
          </a:extLst>
        </cdr:cNvPr>
        <cdr:cNvSpPr txBox="1"/>
      </cdr:nvSpPr>
      <cdr:spPr>
        <a:xfrm xmlns:a="http://schemas.openxmlformats.org/drawingml/2006/main">
          <a:off x="3517900" y="5784754"/>
          <a:ext cx="967176" cy="101696"/>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5.xml><?xml version="1.0" encoding="utf-8"?>
<xdr:wsDr xmlns:xdr="http://schemas.openxmlformats.org/drawingml/2006/spreadsheetDrawing" xmlns:a="http://schemas.openxmlformats.org/drawingml/2006/main">
  <xdr:twoCellAnchor>
    <xdr:from>
      <xdr:col>7</xdr:col>
      <xdr:colOff>361950</xdr:colOff>
      <xdr:row>1</xdr:row>
      <xdr:rowOff>0</xdr:rowOff>
    </xdr:from>
    <xdr:to>
      <xdr:col>15</xdr:col>
      <xdr:colOff>266700</xdr:colOff>
      <xdr:row>15</xdr:row>
      <xdr:rowOff>104775</xdr:rowOff>
    </xdr:to>
    <xdr:graphicFrame macro="">
      <xdr:nvGraphicFramePr>
        <xdr:cNvPr id="2" name="Diagram 1">
          <a:extLst>
            <a:ext uri="{FF2B5EF4-FFF2-40B4-BE49-F238E27FC236}">
              <a16:creationId xmlns:a16="http://schemas.microsoft.com/office/drawing/2014/main" id="{7EEDADDD-A3B0-489F-B190-2C9933675F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676275</xdr:colOff>
      <xdr:row>1</xdr:row>
      <xdr:rowOff>19050</xdr:rowOff>
    </xdr:from>
    <xdr:to>
      <xdr:col>19</xdr:col>
      <xdr:colOff>76200</xdr:colOff>
      <xdr:row>7</xdr:row>
      <xdr:rowOff>180975</xdr:rowOff>
    </xdr:to>
    <mc:AlternateContent xmlns:mc="http://schemas.openxmlformats.org/markup-compatibility/2006" xmlns:a14="http://schemas.microsoft.com/office/drawing/2010/main">
      <mc:Choice Requires="a14">
        <xdr:graphicFrame macro="">
          <xdr:nvGraphicFramePr>
            <xdr:cNvPr id="3" name="fylke 14">
              <a:extLst>
                <a:ext uri="{FF2B5EF4-FFF2-40B4-BE49-F238E27FC236}">
                  <a16:creationId xmlns:a16="http://schemas.microsoft.com/office/drawing/2014/main" id="{8DBAC660-17B7-4A27-B02F-6178FC845A45}"/>
                </a:ext>
              </a:extLst>
            </xdr:cNvPr>
            <xdr:cNvGraphicFramePr/>
          </xdr:nvGraphicFramePr>
          <xdr:xfrm>
            <a:off x="0" y="0"/>
            <a:ext cx="0" cy="0"/>
          </xdr:xfrm>
          <a:graphic>
            <a:graphicData uri="http://schemas.microsoft.com/office/drawing/2010/slicer">
              <sle:slicer xmlns:sle="http://schemas.microsoft.com/office/drawing/2010/slicer" name="fylke 14"/>
            </a:graphicData>
          </a:graphic>
        </xdr:graphicFrame>
      </mc:Choice>
      <mc:Fallback xmlns="">
        <xdr:sp macro="" textlink="">
          <xdr:nvSpPr>
            <xdr:cNvPr id="0" name=""/>
            <xdr:cNvSpPr>
              <a:spLocks noTextEdit="1"/>
            </xdr:cNvSpPr>
          </xdr:nvSpPr>
          <xdr:spPr>
            <a:xfrm>
              <a:off x="11544300" y="180975"/>
              <a:ext cx="2447925" cy="23907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7</xdr:col>
      <xdr:colOff>409574</xdr:colOff>
      <xdr:row>16</xdr:row>
      <xdr:rowOff>152399</xdr:rowOff>
    </xdr:from>
    <xdr:to>
      <xdr:col>15</xdr:col>
      <xdr:colOff>171449</xdr:colOff>
      <xdr:row>36</xdr:row>
      <xdr:rowOff>9524</xdr:rowOff>
    </xdr:to>
    <xdr:graphicFrame macro="">
      <xdr:nvGraphicFramePr>
        <xdr:cNvPr id="4" name="Diagram 3">
          <a:extLst>
            <a:ext uri="{FF2B5EF4-FFF2-40B4-BE49-F238E27FC236}">
              <a16:creationId xmlns:a16="http://schemas.microsoft.com/office/drawing/2014/main" id="{52A98A01-38CC-4837-A8AB-F60730C76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0.82116</cdr:x>
      <cdr:y>0.97146</cdr:y>
    </cdr:from>
    <cdr:to>
      <cdr:x>0.98234</cdr:x>
      <cdr:y>1</cdr:y>
    </cdr:to>
    <cdr:sp macro="" textlink="">
      <cdr:nvSpPr>
        <cdr:cNvPr id="2" name="TekstSylinder 1">
          <a:extLst xmlns:a="http://schemas.openxmlformats.org/drawingml/2006/main">
            <a:ext uri="{FF2B5EF4-FFF2-40B4-BE49-F238E27FC236}">
              <a16:creationId xmlns:a16="http://schemas.microsoft.com/office/drawing/2014/main" id="{31D7F760-7812-4457-35C9-5D3A14400899}"/>
            </a:ext>
          </a:extLst>
        </cdr:cNvPr>
        <cdr:cNvSpPr txBox="1"/>
      </cdr:nvSpPr>
      <cdr:spPr>
        <a:xfrm xmlns:a="http://schemas.openxmlformats.org/drawingml/2006/main">
          <a:off x="4927600" y="3821546"/>
          <a:ext cx="967176" cy="11227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7.xml><?xml version="1.0" encoding="utf-8"?>
<c:userShapes xmlns:c="http://schemas.openxmlformats.org/drawingml/2006/chart">
  <cdr:relSizeAnchor xmlns:cdr="http://schemas.openxmlformats.org/drawingml/2006/chartDrawing">
    <cdr:from>
      <cdr:x>0.82331</cdr:x>
      <cdr:y>0.9688</cdr:y>
    </cdr:from>
    <cdr:to>
      <cdr:x>0.98841</cdr:x>
      <cdr:y>0.99571</cdr:y>
    </cdr:to>
    <cdr:sp macro="" textlink="">
      <cdr:nvSpPr>
        <cdr:cNvPr id="2" name="TekstSylinder 1">
          <a:extLst xmlns:a="http://schemas.openxmlformats.org/drawingml/2006/main">
            <a:ext uri="{FF2B5EF4-FFF2-40B4-BE49-F238E27FC236}">
              <a16:creationId xmlns:a16="http://schemas.microsoft.com/office/drawing/2014/main" id="{31D7F760-7812-4457-35C9-5D3A14400899}"/>
            </a:ext>
          </a:extLst>
        </cdr:cNvPr>
        <cdr:cNvSpPr txBox="1"/>
      </cdr:nvSpPr>
      <cdr:spPr>
        <a:xfrm xmlns:a="http://schemas.openxmlformats.org/drawingml/2006/main">
          <a:off x="4822825" y="4041775"/>
          <a:ext cx="967176" cy="11227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2">
                  <a:lumMod val="50000"/>
                </a:schemeClr>
              </a:solidFill>
            </a:rPr>
            <a:t>Kilde: Landbruksdirektoratet</a:t>
          </a:r>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57149</xdr:colOff>
      <xdr:row>1</xdr:row>
      <xdr:rowOff>1</xdr:rowOff>
    </xdr:from>
    <xdr:to>
      <xdr:col>11</xdr:col>
      <xdr:colOff>438150</xdr:colOff>
      <xdr:row>5</xdr:row>
      <xdr:rowOff>114300</xdr:rowOff>
    </xdr:to>
    <mc:AlternateContent xmlns:mc="http://schemas.openxmlformats.org/markup-compatibility/2006" xmlns:a14="http://schemas.microsoft.com/office/drawing/2010/main">
      <mc:Choice Requires="a14">
        <xdr:graphicFrame macro="">
          <xdr:nvGraphicFramePr>
            <xdr:cNvPr id="2" name="fylke 7">
              <a:extLst>
                <a:ext uri="{FF2B5EF4-FFF2-40B4-BE49-F238E27FC236}">
                  <a16:creationId xmlns:a16="http://schemas.microsoft.com/office/drawing/2014/main" id="{5F4530E6-C83F-41F0-932D-FF50A3679E77}"/>
                </a:ext>
              </a:extLst>
            </xdr:cNvPr>
            <xdr:cNvGraphicFramePr/>
          </xdr:nvGraphicFramePr>
          <xdr:xfrm>
            <a:off x="0" y="0"/>
            <a:ext cx="0" cy="0"/>
          </xdr:xfrm>
          <a:graphic>
            <a:graphicData uri="http://schemas.microsoft.com/office/drawing/2010/slicer">
              <sle:slicer xmlns:sle="http://schemas.microsoft.com/office/drawing/2010/slicer" name="fylke 7"/>
            </a:graphicData>
          </a:graphic>
        </xdr:graphicFrame>
      </mc:Choice>
      <mc:Fallback xmlns="">
        <xdr:sp macro="" textlink="">
          <xdr:nvSpPr>
            <xdr:cNvPr id="0" name=""/>
            <xdr:cNvSpPr>
              <a:spLocks noTextEdit="1"/>
            </xdr:cNvSpPr>
          </xdr:nvSpPr>
          <xdr:spPr>
            <a:xfrm>
              <a:off x="285749" y="104776"/>
              <a:ext cx="6829425" cy="761999"/>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12</xdr:col>
      <xdr:colOff>428625</xdr:colOff>
      <xdr:row>0</xdr:row>
      <xdr:rowOff>95251</xdr:rowOff>
    </xdr:from>
    <xdr:to>
      <xdr:col>14</xdr:col>
      <xdr:colOff>325575</xdr:colOff>
      <xdr:row>5</xdr:row>
      <xdr:rowOff>104776</xdr:rowOff>
    </xdr:to>
    <mc:AlternateContent xmlns:mc="http://schemas.openxmlformats.org/markup-compatibility/2006" xmlns:a14="http://schemas.microsoft.com/office/drawing/2010/main">
      <mc:Choice Requires="a14">
        <xdr:graphicFrame macro="">
          <xdr:nvGraphicFramePr>
            <xdr:cNvPr id="3" name="hovedgrupper 5">
              <a:extLst>
                <a:ext uri="{FF2B5EF4-FFF2-40B4-BE49-F238E27FC236}">
                  <a16:creationId xmlns:a16="http://schemas.microsoft.com/office/drawing/2014/main" id="{B50E9F7C-3D77-4FF2-B1F9-35C96F621487}"/>
                </a:ext>
              </a:extLst>
            </xdr:cNvPr>
            <xdr:cNvGraphicFramePr/>
          </xdr:nvGraphicFramePr>
          <xdr:xfrm>
            <a:off x="0" y="0"/>
            <a:ext cx="0" cy="0"/>
          </xdr:xfrm>
          <a:graphic>
            <a:graphicData uri="http://schemas.microsoft.com/office/drawing/2010/slicer">
              <sle:slicer xmlns:sle="http://schemas.microsoft.com/office/drawing/2010/slicer" name="hovedgrupper 5"/>
            </a:graphicData>
          </a:graphic>
        </xdr:graphicFrame>
      </mc:Choice>
      <mc:Fallback xmlns="">
        <xdr:sp macro="" textlink="">
          <xdr:nvSpPr>
            <xdr:cNvPr id="0" name=""/>
            <xdr:cNvSpPr>
              <a:spLocks noTextEdit="1"/>
            </xdr:cNvSpPr>
          </xdr:nvSpPr>
          <xdr:spPr>
            <a:xfrm>
              <a:off x="7305675" y="95251"/>
              <a:ext cx="1440000" cy="762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295275</xdr:colOff>
      <xdr:row>1</xdr:row>
      <xdr:rowOff>2</xdr:rowOff>
    </xdr:from>
    <xdr:to>
      <xdr:col>27</xdr:col>
      <xdr:colOff>295275</xdr:colOff>
      <xdr:row>2</xdr:row>
      <xdr:rowOff>152401</xdr:rowOff>
    </xdr:to>
    <mc:AlternateContent xmlns:mc="http://schemas.openxmlformats.org/markup-compatibility/2006" xmlns:a14="http://schemas.microsoft.com/office/drawing/2010/main">
      <mc:Choice Requires="a14">
        <xdr:graphicFrame macro="">
          <xdr:nvGraphicFramePr>
            <xdr:cNvPr id="6" name="aar 1">
              <a:extLst>
                <a:ext uri="{FF2B5EF4-FFF2-40B4-BE49-F238E27FC236}">
                  <a16:creationId xmlns:a16="http://schemas.microsoft.com/office/drawing/2014/main" id="{1587A303-EDAE-46D7-B853-3B8A24871913}"/>
                </a:ext>
              </a:extLst>
            </xdr:cNvPr>
            <xdr:cNvGraphicFramePr/>
          </xdr:nvGraphicFramePr>
          <xdr:xfrm>
            <a:off x="0" y="0"/>
            <a:ext cx="0" cy="0"/>
          </xdr:xfrm>
          <a:graphic>
            <a:graphicData uri="http://schemas.microsoft.com/office/drawing/2010/slicer">
              <sle:slicer xmlns:sle="http://schemas.microsoft.com/office/drawing/2010/slicer" name="aar 1"/>
            </a:graphicData>
          </a:graphic>
        </xdr:graphicFrame>
      </mc:Choice>
      <mc:Fallback xmlns="">
        <xdr:sp macro="" textlink="">
          <xdr:nvSpPr>
            <xdr:cNvPr id="0" name=""/>
            <xdr:cNvSpPr>
              <a:spLocks noTextEdit="1"/>
            </xdr:cNvSpPr>
          </xdr:nvSpPr>
          <xdr:spPr>
            <a:xfrm>
              <a:off x="15373350" y="161927"/>
              <a:ext cx="3810000" cy="75247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20</xdr:col>
      <xdr:colOff>66675</xdr:colOff>
      <xdr:row>3</xdr:row>
      <xdr:rowOff>361950</xdr:rowOff>
    </xdr:from>
    <xdr:to>
      <xdr:col>27</xdr:col>
      <xdr:colOff>371474</xdr:colOff>
      <xdr:row>10</xdr:row>
      <xdr:rowOff>28575</xdr:rowOff>
    </xdr:to>
    <mc:AlternateContent xmlns:mc="http://schemas.openxmlformats.org/markup-compatibility/2006" xmlns:a14="http://schemas.microsoft.com/office/drawing/2010/main">
      <mc:Choice Requires="a14">
        <xdr:graphicFrame macro="">
          <xdr:nvGraphicFramePr>
            <xdr:cNvPr id="7" name="fylke 3">
              <a:extLst>
                <a:ext uri="{FF2B5EF4-FFF2-40B4-BE49-F238E27FC236}">
                  <a16:creationId xmlns:a16="http://schemas.microsoft.com/office/drawing/2014/main" id="{831D255D-6CCA-44E3-889B-8FF8B2B226C3}"/>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13620750" y="1343025"/>
              <a:ext cx="5638799" cy="10572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20</xdr:col>
      <xdr:colOff>76198</xdr:colOff>
      <xdr:row>11</xdr:row>
      <xdr:rowOff>114299</xdr:rowOff>
    </xdr:from>
    <xdr:to>
      <xdr:col>34</xdr:col>
      <xdr:colOff>38099</xdr:colOff>
      <xdr:row>53</xdr:row>
      <xdr:rowOff>152400</xdr:rowOff>
    </xdr:to>
    <mc:AlternateContent xmlns:mc="http://schemas.openxmlformats.org/markup-compatibility/2006" xmlns:a14="http://schemas.microsoft.com/office/drawing/2010/main">
      <mc:Choice Requires="a14">
        <xdr:graphicFrame macro="">
          <xdr:nvGraphicFramePr>
            <xdr:cNvPr id="8" name="kommune 1">
              <a:extLst>
                <a:ext uri="{FF2B5EF4-FFF2-40B4-BE49-F238E27FC236}">
                  <a16:creationId xmlns:a16="http://schemas.microsoft.com/office/drawing/2014/main" id="{231E6DC1-5B61-4CD4-8F96-38D622ED5E85}"/>
                </a:ext>
              </a:extLst>
            </xdr:cNvPr>
            <xdr:cNvGraphicFramePr/>
          </xdr:nvGraphicFramePr>
          <xdr:xfrm>
            <a:off x="0" y="0"/>
            <a:ext cx="0" cy="0"/>
          </xdr:xfrm>
          <a:graphic>
            <a:graphicData uri="http://schemas.microsoft.com/office/drawing/2010/slicer">
              <sle:slicer xmlns:sle="http://schemas.microsoft.com/office/drawing/2010/slicer" name="kommune 1"/>
            </a:graphicData>
          </a:graphic>
        </xdr:graphicFrame>
      </mc:Choice>
      <mc:Fallback xmlns="">
        <xdr:sp macro="" textlink="">
          <xdr:nvSpPr>
            <xdr:cNvPr id="0" name=""/>
            <xdr:cNvSpPr>
              <a:spLocks noTextEdit="1"/>
            </xdr:cNvSpPr>
          </xdr:nvSpPr>
          <xdr:spPr>
            <a:xfrm>
              <a:off x="13630273" y="2647949"/>
              <a:ext cx="10629901" cy="683895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20</xdr:col>
      <xdr:colOff>76200</xdr:colOff>
      <xdr:row>1</xdr:row>
      <xdr:rowOff>19051</xdr:rowOff>
    </xdr:from>
    <xdr:to>
      <xdr:col>22</xdr:col>
      <xdr:colOff>171450</xdr:colOff>
      <xdr:row>2</xdr:row>
      <xdr:rowOff>161926</xdr:rowOff>
    </xdr:to>
    <mc:AlternateContent xmlns:mc="http://schemas.openxmlformats.org/markup-compatibility/2006" xmlns:a14="http://schemas.microsoft.com/office/drawing/2010/main">
      <mc:Choice Requires="a14">
        <xdr:graphicFrame macro="">
          <xdr:nvGraphicFramePr>
            <xdr:cNvPr id="10" name="hovedgrupper 2">
              <a:extLst>
                <a:ext uri="{FF2B5EF4-FFF2-40B4-BE49-F238E27FC236}">
                  <a16:creationId xmlns:a16="http://schemas.microsoft.com/office/drawing/2014/main" id="{C75E0D42-5CD1-4C88-9C2F-F3B476CA6BD8}"/>
                </a:ext>
              </a:extLst>
            </xdr:cNvPr>
            <xdr:cNvGraphicFramePr/>
          </xdr:nvGraphicFramePr>
          <xdr:xfrm>
            <a:off x="0" y="0"/>
            <a:ext cx="0" cy="0"/>
          </xdr:xfrm>
          <a:graphic>
            <a:graphicData uri="http://schemas.microsoft.com/office/drawing/2010/slicer">
              <sle:slicer xmlns:sle="http://schemas.microsoft.com/office/drawing/2010/slicer" name="hovedgrupper 2"/>
            </a:graphicData>
          </a:graphic>
        </xdr:graphicFrame>
      </mc:Choice>
      <mc:Fallback xmlns="">
        <xdr:sp macro="" textlink="">
          <xdr:nvSpPr>
            <xdr:cNvPr id="0" name=""/>
            <xdr:cNvSpPr>
              <a:spLocks noTextEdit="1"/>
            </xdr:cNvSpPr>
          </xdr:nvSpPr>
          <xdr:spPr>
            <a:xfrm>
              <a:off x="13630275" y="180976"/>
              <a:ext cx="1619250" cy="7429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12</xdr:col>
      <xdr:colOff>371476</xdr:colOff>
      <xdr:row>3</xdr:row>
      <xdr:rowOff>19050</xdr:rowOff>
    </xdr:from>
    <xdr:to>
      <xdr:col>19</xdr:col>
      <xdr:colOff>371475</xdr:colOff>
      <xdr:row>54</xdr:row>
      <xdr:rowOff>9525</xdr:rowOff>
    </xdr:to>
    <xdr:graphicFrame macro="">
      <xdr:nvGraphicFramePr>
        <xdr:cNvPr id="2" name="Diagram 1">
          <a:extLst>
            <a:ext uri="{FF2B5EF4-FFF2-40B4-BE49-F238E27FC236}">
              <a16:creationId xmlns:a16="http://schemas.microsoft.com/office/drawing/2014/main" id="{CB0D0C22-877C-4416-B827-101E1C001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50.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5998.955553240739" backgroundQuery="1" createdVersion="7" refreshedVersion="8" minRefreshableVersion="3" recordCount="0" supportSubquery="1" supportAdvancedDrill="1" xr:uid="{AE495913-CB79-49C4-BA4D-F94FCB8F56A9}">
  <cacheSource type="external" connectionId="11"/>
  <cacheFields count="0"/>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0"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0"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38888889" backgroundQuery="1" createdVersion="7" refreshedVersion="8" minRefreshableVersion="3" recordCount="0" supportSubquery="1" supportAdvancedDrill="1" xr:uid="{755D814E-E561-4548-83B1-AAA8600E0313}">
  <cacheSource type="external" connectionId="11"/>
  <cacheFields count="4">
    <cacheField name="[T_kjøttkoder].[hovedgrupper].[hovedgrupper]" caption="hovedgrupper" numFmtId="0" hierarchy="5" level="1">
      <sharedItems containsSemiMixedTypes="0" containsNonDate="0" containsString="0"/>
    </cacheField>
    <cacheField name="[Kommunetall_CSV].[aar].[aar]" caption="aar" numFmtId="0" level="1">
      <sharedItems containsSemiMixedTypes="0" containsNonDate="0" containsString="0"/>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0"/>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3"/>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43518515" backgroundQuery="1" createdVersion="7" refreshedVersion="8" minRefreshableVersion="3" recordCount="0" supportSubquery="1" supportAdvancedDrill="1" xr:uid="{0F97AE87-34DC-46C1-B552-A7AA85101B5F}">
  <cacheSource type="external" connectionId="11"/>
  <cacheFields count="6">
    <cacheField name="[T_kjøttkoder].[dyreslag].[dyreslag]" caption="dyreslag" numFmtId="0" hierarchy="3" level="1">
      <sharedItems count="22">
        <s v="and"/>
        <s v="geit"/>
        <s v="gris"/>
        <s v="gås"/>
        <s v="hane"/>
        <s v="høns"/>
        <s v="kalkun"/>
        <s v="kalv"/>
        <s v="kje"/>
        <s v="ku"/>
        <s v="kvige"/>
        <s v="kylling"/>
        <s v="lam"/>
        <s v="okse"/>
        <s v="purke"/>
        <s v="råne"/>
        <s v="søye"/>
        <s v="ungku"/>
        <s v="ungokse"/>
        <s v="ungsau"/>
        <s v="villsaulam"/>
        <s v="vær"/>
      </sharedItems>
    </cacheField>
    <cacheField name="[T_kjøttkoder].[hovedgrupper].[hovedgrupper]" caption="hovedgrupper" numFmtId="0" hierarchy="5" level="1">
      <sharedItems containsSemiMixedTypes="0" containsNonDate="0" containsString="0"/>
    </cacheField>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0"/>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5"/>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2"/>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47222225" backgroundQuery="1" createdVersion="7" refreshedVersion="8" minRefreshableVersion="3" recordCount="0" supportSubquery="1" supportAdvancedDrill="1" xr:uid="{062A3385-9F75-4C8A-A10D-5C10FA13D121}">
  <cacheSource type="external" connectionId="11"/>
  <cacheFields count="5">
    <cacheField name="[T_kjøttkoder].[hovedgrupper].[hovedgrupper]" caption="hovedgrupper" numFmtId="0" hierarchy="5" level="1">
      <sharedItems count="4">
        <s v="fjørfe"/>
        <s v="gris"/>
        <s v="småfe"/>
        <s v="storfe"/>
      </sharedItems>
    </cacheField>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0"/>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51851851" backgroundQuery="1" createdVersion="7" refreshedVersion="8" minRefreshableVersion="3" recordCount="0" supportSubquery="1" supportAdvancedDrill="1" xr:uid="{31C18209-5534-43C5-B3F4-31F502B0016C}">
  <cacheSource type="external" connectionId="11"/>
  <cacheFields count="5">
    <cacheField name="[T_kjøttkoder].[hovedgrupper].[hovedgrupper]" caption="hovedgrupper" numFmtId="0" hierarchy="5" level="1">
      <sharedItems count="4">
        <s v="fjørfe"/>
        <s v="gris"/>
        <s v="småfe"/>
        <s v="storfe"/>
      </sharedItems>
    </cacheField>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0"/>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57407409" backgroundQuery="1" createdVersion="8" refreshedVersion="8" minRefreshableVersion="3" recordCount="0" supportSubquery="1" supportAdvancedDrill="1" xr:uid="{3E0A7173-B191-49AE-A1E7-E4939066FE8A}">
  <cacheSource type="external" connectionId="11"/>
  <cacheFields count="2">
    <cacheField name="[T_kjøttkoder].[hovedgrupper].[hovedgrupper]" caption="hovedgrupper" numFmtId="0" hierarchy="5" level="1">
      <sharedItems containsSemiMixedTypes="0" containsNonDate="0" containsString="0"/>
    </cacheField>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0"/>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1"/>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5891204" backgroundQuery="1" createdVersion="8" refreshedVersion="8" minRefreshableVersion="3" recordCount="0" supportSubquery="1" supportAdvancedDrill="1" xr:uid="{C04E8E94-FA39-4A4E-BCF0-26876A4270BD}">
  <cacheSource type="external" connectionId="11"/>
  <cacheFields count="5">
    <cacheField name="[Measures].[Sum of Verdi]" caption="Sum of Verdi" numFmtId="0" hierarchy="26" level="32767"/>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T_kjøttkoder].[hovedgrupper].[hovedgrupper]" caption="hovedgrupper" numFmtId="0" hierarchy="5" level="1">
      <sharedItems count="4">
        <s v="fjørfe"/>
        <s v="gris"/>
        <s v="småfe"/>
        <s v="storfe"/>
      </sharedItems>
    </cacheField>
    <cacheField name="[T_kommune].[fylke].[fylke]" caption="fylke" numFmtId="0" hierarchy="14" level="1">
      <sharedItems count="14">
        <s v="Akershus"/>
        <s v="Buskerud"/>
        <s v="Finnmark"/>
        <s v="Innlandet"/>
        <s v="Møre og Romsdal"/>
        <s v="Nordland"/>
        <s v="Rogaland"/>
        <s v="Telemark"/>
        <s v="Troms"/>
        <s v="Trøndelag"/>
        <s v="Vestfold"/>
        <s v="Vestland"/>
        <s v="Østfold"/>
        <s v="Agder" u="1"/>
      </sharedItems>
    </cacheField>
    <cacheField name="[T_kommune].[kommune].[kommune]" caption="kommune" numFmtId="0" hierarchy="13" level="1">
      <sharedItems count="353">
        <s v="Asker"/>
        <s v="Aurskog-Høland"/>
        <s v="Bærum"/>
        <s v="Eidsvoll"/>
        <s v="Enebakk"/>
        <s v="Frogn"/>
        <s v="Gjerdrum"/>
        <s v="Hurdal"/>
        <s v="Jevnaker"/>
        <s v="Lillestrøm"/>
        <s v="Lunner"/>
        <s v="Lørenskog"/>
        <s v="Nannestad"/>
        <s v="Nes"/>
        <s v="Nesodden"/>
        <s v="Nittedal"/>
        <s v="Nordre Follo"/>
        <s v="Oslo"/>
        <s v="Rælingen"/>
        <s v="Ullensaker"/>
        <s v="Vestby"/>
        <s v="Ås"/>
        <s v="Drammen"/>
        <s v="Flesberg"/>
        <s v="Flå"/>
        <s v="Gol"/>
        <s v="Hemsedal"/>
        <s v="Hol"/>
        <s v="Hole"/>
        <s v="Kongsberg"/>
        <s v="Krødsherad"/>
        <s v="Lier"/>
        <s v="Modum"/>
        <s v="Nesbyen"/>
        <s v="Nore og Uvdal"/>
        <s v="Ringerike"/>
        <s v="Rollag"/>
        <s v="Sigdal"/>
        <s v="Øvre Eiker"/>
        <s v="Ål"/>
        <s v="Alta"/>
        <s v="Berlevåg"/>
        <s v="Båtsjord"/>
        <s v="Gamvik"/>
        <s v="Hammerfest"/>
        <s v="Hasvik"/>
        <s v="Karasjok"/>
        <s v="Kautokeino"/>
        <s v="Lebesby"/>
        <s v="Måsøy"/>
        <s v="Nesseby"/>
        <s v="Porsanger"/>
        <s v="Sør-Varanger"/>
        <s v="Tana"/>
        <s v="Vadsø"/>
        <s v="Vardø"/>
        <s v="Alvdal"/>
        <s v="Dovre"/>
        <s v="Eidskog"/>
        <s v="Elverum"/>
        <s v="Engerdal"/>
        <s v="Etnedal"/>
        <s v="Folldal"/>
        <s v="Gausdal"/>
        <s v="Gjøvik"/>
        <s v="Gran"/>
        <s v="Grue"/>
        <s v="Hamar"/>
        <s v="Kongsvinger"/>
        <s v="Lesja"/>
        <s v="Lillehammer"/>
        <s v="Lom"/>
        <s v="Løten"/>
        <s v="Nord-Aurdal"/>
        <s v="Nord-Fron"/>
        <s v="Nord-Odal"/>
        <s v="Nordre Land"/>
        <s v="Os"/>
        <s v="Rendalen"/>
        <s v="Ringebu"/>
        <s v="Ringsaker"/>
        <s v="Sel"/>
        <s v="Skjåk"/>
        <s v="Stange"/>
        <s v="Stor-Elvdal"/>
        <s v="Søndre Land"/>
        <s v="Sør-Aurdal"/>
        <s v="Sør-Fron"/>
        <s v="Sør-Odal"/>
        <s v="Tolga"/>
        <s v="Trysil"/>
        <s v="Tynset"/>
        <s v="Vang"/>
        <s v="Vestre Slidre"/>
        <s v="Vestre Toten"/>
        <s v="Vågå"/>
        <s v="Våler (Inn)"/>
        <s v="Østre Toten"/>
        <s v="Øyer"/>
        <s v="Øystre Slidre"/>
        <s v="Åmot"/>
        <s v="Åsnes"/>
        <s v="Aukra"/>
        <s v="Aure"/>
        <s v="Averøy"/>
        <s v="Fjord"/>
        <s v="Giske"/>
        <s v="Gjemnes"/>
        <s v="Haram"/>
        <s v="Hareid"/>
        <s v="Herøy (M&amp;R)"/>
        <s v="Hustadvika"/>
        <s v="Kristiansund"/>
        <s v="Molde"/>
        <s v="Rauma"/>
        <s v="Sande"/>
        <s v="Smøla"/>
        <s v="Stranda"/>
        <s v="Sula"/>
        <s v="Sunndal"/>
        <s v="Surnadal"/>
        <s v="Sykkylven"/>
        <s v="Tingvoll"/>
        <s v="Ulstein"/>
        <s v="Vanylven"/>
        <s v="Vestnes"/>
        <s v="Volda"/>
        <s v="Ørsta"/>
        <s v="Ålesund"/>
        <s v="Alstahaug"/>
        <s v="Andøy"/>
        <s v="Beiarn"/>
        <s v="Bindal"/>
        <s v="Bodø"/>
        <s v="Brønnøy"/>
        <s v="Bø"/>
        <s v="Dønna"/>
        <s v="Evenes"/>
        <s v="Fauske"/>
        <s v="Flakstad"/>
        <s v="Gildeskål"/>
        <s v="Grane"/>
        <s v="Hadsel"/>
        <s v="Hamarøy"/>
        <s v="Hattfjelldal"/>
        <s v="Hemnes"/>
        <s v="Herøy (No)"/>
        <s v="Leirfjord"/>
        <s v="Lurøy"/>
        <s v="Lødingen"/>
        <s v="Meløy"/>
        <s v="Narvik"/>
        <s v="Nesna"/>
        <s v="Rana"/>
        <s v="Rødøy"/>
        <s v="Røst"/>
        <s v="Saltdal"/>
        <s v="Sortland"/>
        <s v="Steigen"/>
        <s v="Sømna"/>
        <s v="Sørfold"/>
        <s v="Tjeldsund"/>
        <s v="Træna"/>
        <s v="Vefsn"/>
        <s v="Vega"/>
        <s v="Vestvågøy"/>
        <s v="Vevelstad"/>
        <s v="Vågan"/>
        <s v="Øksnes"/>
        <s v="Bergen"/>
        <s v="Bjerkreim"/>
        <s v="Bokn"/>
        <s v="Eigersund"/>
        <s v="Etne"/>
        <s v="Gjesdal"/>
        <s v="Haugesund"/>
        <s v="Hjelmeland"/>
        <s v="Hå"/>
        <s v="Karmøy"/>
        <s v="Klepp"/>
        <s v="Kvitsøy"/>
        <s v="Lund"/>
        <s v="Randaberg"/>
        <s v="Sandnes"/>
        <s v="Sauda"/>
        <s v="Sokndal"/>
        <s v="Sola"/>
        <s v="Stavanger"/>
        <s v="Strand"/>
        <s v="Suldal"/>
        <s v="Time"/>
        <s v="Tysvær"/>
        <s v="Utsira"/>
        <s v="Vindafjord"/>
        <s v="Bamble"/>
        <s v="Drangedal"/>
        <s v="Fyresdal"/>
        <s v="Hjartdal"/>
        <s v="Kragerø"/>
        <s v="Kviteseid"/>
        <s v="Midt-Telemark"/>
        <s v="Nissedal"/>
        <s v="Nome"/>
        <s v="Notodden"/>
        <s v="Porsgrunn"/>
        <s v="Seljord"/>
        <s v="Siljan"/>
        <s v="Skien"/>
        <s v="Tinn"/>
        <s v="Tokke"/>
        <s v="Vinje"/>
        <s v="Balsfjord"/>
        <s v="Bardu"/>
        <s v="Dyrøy"/>
        <s v="Gratangen"/>
        <s v="Harstad"/>
        <s v="Ibestad"/>
        <s v="Karlsøy"/>
        <s v="Kvæfjord"/>
        <s v="Kvænangen"/>
        <s v="Kåfjord"/>
        <s v="Lavangen"/>
        <s v="Lyngen"/>
        <s v="Målselv"/>
        <s v="Nordreisa"/>
        <s v="Salangen"/>
        <s v="Senja"/>
        <s v="Skjervøy"/>
        <s v="Storfjord"/>
        <s v="Sørreisa"/>
        <s v="Tromsø"/>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Færder"/>
        <s v="Holmestrand"/>
        <s v="Horten"/>
        <s v="Larvik"/>
        <s v="Sandefjord"/>
        <s v="Tønsberg"/>
        <s v="Alver"/>
        <s v="Askvoll"/>
        <s v="Askøy"/>
        <s v="Aurland"/>
        <s v="Austevoll"/>
        <s v="Austrheim"/>
        <s v="Bjørnafjorden"/>
        <s v="Bremanger"/>
        <s v="Bømlo"/>
        <s v="Eidfjord"/>
        <s v="Fedje"/>
        <s v="Fitjar"/>
        <s v="Fjaler"/>
        <s v="Gloppen"/>
        <s v="Gulen"/>
        <s v="Hyllestad"/>
        <s v="Høyanger"/>
        <s v="Kinn"/>
        <s v="Kvam"/>
        <s v="Kvinnherad"/>
        <s v="Luster"/>
        <s v="Lærdal"/>
        <s v="Masfjorden"/>
        <s v="Modalen"/>
        <s v="Osterøy"/>
        <s v="Samnanger"/>
        <s v="Sogndal"/>
        <s v="Solund"/>
        <s v="Stad"/>
        <s v="Stord"/>
        <s v="Stryn"/>
        <s v="Sunnfjord"/>
        <s v="Sveio"/>
        <s v="Tysnes"/>
        <s v="Ullensvang"/>
        <s v="Ulvik"/>
        <s v="Vaksdal"/>
        <s v="Vik"/>
        <s v="Voss"/>
        <s v="Øygarden"/>
        <s v="Årdal"/>
        <s v="Aremark"/>
        <s v="Fredrikstad"/>
        <s v="Halden"/>
        <s v="Hvaler"/>
        <s v="Indre Østfold"/>
        <s v="Marker"/>
        <s v="Moss"/>
        <s v="Rakkestad"/>
        <s v="Råde"/>
        <s v="Sarpsborg"/>
        <s v="Skiptvet"/>
        <s v="Våler"/>
        <s v="Arendal" u="1"/>
        <s v="Birkenes" u="1"/>
        <s v="Bygland" u="1"/>
        <s v="Bykle" u="1"/>
        <s v="Evje og Hornnes" u="1"/>
        <s v="Farsund" u="1"/>
        <s v="Flekkefjord" u="1"/>
        <s v="Froland" u="1"/>
        <s v="Gjerstad" u="1"/>
        <s v="Grimstad" u="1"/>
        <s v="Hægebostad" u="1"/>
        <s v="Iveland" u="1"/>
        <s v="Kristiansand" u="1"/>
        <s v="Kvinesdal" u="1"/>
        <s v="Lillesand" u="1"/>
        <s v="Lindesnes" u="1"/>
        <s v="Lyngdal" u="1"/>
        <s v="Risør" u="1"/>
        <s v="Sirdal" u="1"/>
        <s v="Tvedestrand" u="1"/>
        <s v="Valle" u="1"/>
        <s v="Vegårshei" u="1"/>
        <s v="Vennesla" u="1"/>
        <s v="Åmli" u="1"/>
        <s v="Åseral" u="1"/>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2"/>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60648149" backgroundQuery="1" createdVersion="8" refreshedVersion="8" minRefreshableVersion="3" recordCount="0" supportSubquery="1" supportAdvancedDrill="1" xr:uid="{0BFC94F6-C5D1-407A-815E-FFB7D5B048F2}">
  <cacheSource type="external" connectionId="11"/>
  <cacheFields count="5">
    <cacheField name="[Measures].[Sum of Verdi]" caption="Sum of Verdi" numFmtId="0" hierarchy="26" level="32767"/>
    <cacheField name="[Kommunetall_CSV].[aar].[aar]" caption="aar" numFmtId="0" level="1">
      <sharedItems containsSemiMixedTypes="0" containsString="0" containsNumber="1" containsInteger="1" minValue="2015" maxValue="2024" count="8">
        <n v="2015"/>
        <n v="2024"/>
        <n v="2021" u="1"/>
        <n v="2016" u="1"/>
        <n v="2017" u="1"/>
        <n v="2018"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 index="4" name="[Kommunetall_CSV].[aar].&amp;[2017]"/>
            <x15:cachedUniqueName index="5" name="[Kommunetall_CSV].[aar].&amp;[2018]"/>
            <x15:cachedUniqueName index="6" name="[Kommunetall_CSV].[aar].&amp;[2019]"/>
            <x15:cachedUniqueName index="7" name="[Kommunetall_CSV].[aar].&amp;[2020]"/>
          </x15:cachedUniqueNames>
        </ext>
      </extLst>
    </cacheField>
    <cacheField name="[T_kjøttkoder].[hovedgrupper].[hovedgrupper]" caption="hovedgrupper" numFmtId="0" hierarchy="5" level="1">
      <sharedItems count="4">
        <s v="fjørfe"/>
        <s v="gris"/>
        <s v="småfe"/>
        <s v="storfe"/>
      </sharedItems>
    </cacheField>
    <cacheField name="[T_kommune].[fylke].[fylke]" caption="fylke" numFmtId="0" hierarchy="14" level="1">
      <sharedItems count="13">
        <s v="Akershus"/>
        <s v="Buskerud"/>
        <s v="Finnmark"/>
        <s v="Innlandet"/>
        <s v="Møre og Romsdal"/>
        <s v="Nordland"/>
        <s v="Rogaland"/>
        <s v="Telemark"/>
        <s v="Troms"/>
        <s v="Trøndelag"/>
        <s v="Vestfold"/>
        <s v="Vestland"/>
        <s v="Østfold"/>
      </sharedItems>
    </cacheField>
    <cacheField name="[T_kommune].[kommune].[kommune]" caption="kommune" numFmtId="0" hierarchy="13" level="1">
      <sharedItems count="328">
        <s v="Asker"/>
        <s v="Aurskog-Høland"/>
        <s v="Bærum"/>
        <s v="Eidsvoll"/>
        <s v="Enebakk"/>
        <s v="Frogn"/>
        <s v="Gjerdrum"/>
        <s v="Hurdal"/>
        <s v="Jevnaker"/>
        <s v="Lillestrøm"/>
        <s v="Lunner"/>
        <s v="Lørenskog"/>
        <s v="Nannestad"/>
        <s v="Nes"/>
        <s v="Nesodden"/>
        <s v="Nittedal"/>
        <s v="Nordre Follo"/>
        <s v="Oslo"/>
        <s v="Rælingen"/>
        <s v="Ullensaker"/>
        <s v="Vestby"/>
        <s v="Ås"/>
        <s v="Drammen"/>
        <s v="Flesberg"/>
        <s v="Flå"/>
        <s v="Gol"/>
        <s v="Hemsedal"/>
        <s v="Hol"/>
        <s v="Hole"/>
        <s v="Kongsberg"/>
        <s v="Krødsherad"/>
        <s v="Lier"/>
        <s v="Modum"/>
        <s v="Nesbyen"/>
        <s v="Nore og Uvdal"/>
        <s v="Ringerike"/>
        <s v="Rollag"/>
        <s v="Sigdal"/>
        <s v="Øvre Eiker"/>
        <s v="Ål"/>
        <s v="Alta"/>
        <s v="Berlevåg"/>
        <s v="Båtsjord"/>
        <s v="Gamvik"/>
        <s v="Hammerfest"/>
        <s v="Hasvik"/>
        <s v="Karasjok"/>
        <s v="Kautokeino"/>
        <s v="Lebesby"/>
        <s v="Måsøy"/>
        <s v="Nesseby"/>
        <s v="Porsanger"/>
        <s v="Sør-Varanger"/>
        <s v="Tana"/>
        <s v="Vadsø"/>
        <s v="Vardø"/>
        <s v="Alvdal"/>
        <s v="Dovre"/>
        <s v="Eidskog"/>
        <s v="Elverum"/>
        <s v="Engerdal"/>
        <s v="Etnedal"/>
        <s v="Folldal"/>
        <s v="Gausdal"/>
        <s v="Gjøvik"/>
        <s v="Gran"/>
        <s v="Grue"/>
        <s v="Hamar"/>
        <s v="Kongsvinger"/>
        <s v="Lesja"/>
        <s v="Lillehammer"/>
        <s v="Lom"/>
        <s v="Løten"/>
        <s v="Nord-Aurdal"/>
        <s v="Nord-Fron"/>
        <s v="Nord-Odal"/>
        <s v="Nordre Land"/>
        <s v="Os"/>
        <s v="Rendalen"/>
        <s v="Ringebu"/>
        <s v="Ringsaker"/>
        <s v="Sel"/>
        <s v="Skjåk"/>
        <s v="Stange"/>
        <s v="Stor-Elvdal"/>
        <s v="Søndre Land"/>
        <s v="Sør-Aurdal"/>
        <s v="Sør-Fron"/>
        <s v="Sør-Odal"/>
        <s v="Tolga"/>
        <s v="Trysil"/>
        <s v="Tynset"/>
        <s v="Vang"/>
        <s v="Vestre Slidre"/>
        <s v="Vestre Toten"/>
        <s v="Vågå"/>
        <s v="Våler (Inn)"/>
        <s v="Østre Toten"/>
        <s v="Øyer"/>
        <s v="Øystre Slidre"/>
        <s v="Åmot"/>
        <s v="Åsnes"/>
        <s v="Aukra"/>
        <s v="Aure"/>
        <s v="Averøy"/>
        <s v="Fjord"/>
        <s v="Giske"/>
        <s v="Gjemnes"/>
        <s v="Haram"/>
        <s v="Hareid"/>
        <s v="Herøy (M&amp;R)"/>
        <s v="Hustadvika"/>
        <s v="Kristiansund"/>
        <s v="Molde"/>
        <s v="Rauma"/>
        <s v="Sande"/>
        <s v="Smøla"/>
        <s v="Stranda"/>
        <s v="Sula"/>
        <s v="Sunndal"/>
        <s v="Surnadal"/>
        <s v="Sykkylven"/>
        <s v="Tingvoll"/>
        <s v="Ulstein"/>
        <s v="Vanylven"/>
        <s v="Vestnes"/>
        <s v="Volda"/>
        <s v="Ørsta"/>
        <s v="Ålesund"/>
        <s v="Alstahaug"/>
        <s v="Andøy"/>
        <s v="Beiarn"/>
        <s v="Bindal"/>
        <s v="Bodø"/>
        <s v="Brønnøy"/>
        <s v="Bø"/>
        <s v="Dønna"/>
        <s v="Evenes"/>
        <s v="Fauske"/>
        <s v="Flakstad"/>
        <s v="Gildeskål"/>
        <s v="Grane"/>
        <s v="Hadsel"/>
        <s v="Hamarøy"/>
        <s v="Hattfjelldal"/>
        <s v="Hemnes"/>
        <s v="Herøy (No)"/>
        <s v="Leirfjord"/>
        <s v="Lurøy"/>
        <s v="Lødingen"/>
        <s v="Meløy"/>
        <s v="Narvik"/>
        <s v="Nesna"/>
        <s v="Rana"/>
        <s v="Rødøy"/>
        <s v="Røst"/>
        <s v="Saltdal"/>
        <s v="Sortland"/>
        <s v="Steigen"/>
        <s v="Sømna"/>
        <s v="Sørfold"/>
        <s v="Tjeldsund"/>
        <s v="Træna"/>
        <s v="Vefsn"/>
        <s v="Vega"/>
        <s v="Vestvågøy"/>
        <s v="Vevelstad"/>
        <s v="Vågan"/>
        <s v="Øksnes"/>
        <s v="Bergen"/>
        <s v="Bjerkreim"/>
        <s v="Bokn"/>
        <s v="Eigersund"/>
        <s v="Etne"/>
        <s v="Gjesdal"/>
        <s v="Haugesund"/>
        <s v="Hjelmeland"/>
        <s v="Hå"/>
        <s v="Karmøy"/>
        <s v="Klepp"/>
        <s v="Kvitsøy"/>
        <s v="Lund"/>
        <s v="Randaberg"/>
        <s v="Sandnes"/>
        <s v="Sauda"/>
        <s v="Sokndal"/>
        <s v="Sola"/>
        <s v="Stavanger"/>
        <s v="Strand"/>
        <s v="Suldal"/>
        <s v="Time"/>
        <s v="Tysvær"/>
        <s v="Utsira"/>
        <s v="Vindafjord"/>
        <s v="Bamble"/>
        <s v="Drangedal"/>
        <s v="Fyresdal"/>
        <s v="Hjartdal"/>
        <s v="Kragerø"/>
        <s v="Kviteseid"/>
        <s v="Midt-Telemark"/>
        <s v="Nissedal"/>
        <s v="Nome"/>
        <s v="Notodden"/>
        <s v="Porsgrunn"/>
        <s v="Seljord"/>
        <s v="Siljan"/>
        <s v="Skien"/>
        <s v="Tinn"/>
        <s v="Tokke"/>
        <s v="Vinje"/>
        <s v="Balsfjord"/>
        <s v="Bardu"/>
        <s v="Dyrøy"/>
        <s v="Gratangen"/>
        <s v="Harstad"/>
        <s v="Ibestad"/>
        <s v="Karlsøy"/>
        <s v="Kvæfjord"/>
        <s v="Kvænangen"/>
        <s v="Kåfjord"/>
        <s v="Lavangen"/>
        <s v="Lyngen"/>
        <s v="Målselv"/>
        <s v="Nordreisa"/>
        <s v="Salangen"/>
        <s v="Senja"/>
        <s v="Skjervøy"/>
        <s v="Storfjord"/>
        <s v="Sørreisa"/>
        <s v="Tromsø"/>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Færder"/>
        <s v="Holmestrand"/>
        <s v="Horten"/>
        <s v="Larvik"/>
        <s v="Sandefjord"/>
        <s v="Tønsberg"/>
        <s v="Alver"/>
        <s v="Askvoll"/>
        <s v="Askøy"/>
        <s v="Aurland"/>
        <s v="Austevoll"/>
        <s v="Austrheim"/>
        <s v="Bjørnafjorden"/>
        <s v="Bremanger"/>
        <s v="Bømlo"/>
        <s v="Eidfjord"/>
        <s v="Fedje"/>
        <s v="Fitjar"/>
        <s v="Fjaler"/>
        <s v="Gloppen"/>
        <s v="Gulen"/>
        <s v="Hyllestad"/>
        <s v="Høyanger"/>
        <s v="Kinn"/>
        <s v="Kvam"/>
        <s v="Kvinnherad"/>
        <s v="Luster"/>
        <s v="Lærdal"/>
        <s v="Masfjorden"/>
        <s v="Modalen"/>
        <s v="Osterøy"/>
        <s v="Samnanger"/>
        <s v="Sogndal"/>
        <s v="Solund"/>
        <s v="Stad"/>
        <s v="Stord"/>
        <s v="Stryn"/>
        <s v="Sunnfjord"/>
        <s v="Sveio"/>
        <s v="Tysnes"/>
        <s v="Ullensvang"/>
        <s v="Ulvik"/>
        <s v="Vaksdal"/>
        <s v="Vik"/>
        <s v="Voss"/>
        <s v="Øygarden"/>
        <s v="Årdal"/>
        <s v="Aremark"/>
        <s v="Fredrikstad"/>
        <s v="Halden"/>
        <s v="Hvaler"/>
        <s v="Indre Østfold"/>
        <s v="Marker"/>
        <s v="Moss"/>
        <s v="Rakkestad"/>
        <s v="Råde"/>
        <s v="Sarpsborg"/>
        <s v="Skiptvet"/>
        <s v="Våler"/>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2"/>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69791663" backgroundQuery="1" createdVersion="7" refreshedVersion="8" minRefreshableVersion="3" recordCount="0" supportSubquery="1" supportAdvancedDrill="1" xr:uid="{E445A59B-C9F0-48FA-BE28-52E9032F587E}">
  <cacheSource type="external" connectionId="11"/>
  <cacheFields count="5">
    <cacheField name="[Kommunetall_CSV].[aar].[aar]" caption="aar" numFmtId="0" level="1">
      <sharedItems containsSemiMixedTypes="0" containsNonDate="0" containsString="0" containsNumber="1" containsInteger="1" minValue="2011" maxValue="2019" count="3">
        <n v="2018"/>
        <n v="2019" u="1"/>
        <n v="2011" u="1"/>
      </sharedItems>
      <extLst>
        <ext xmlns:x15="http://schemas.microsoft.com/office/spreadsheetml/2010/11/main" uri="{4F2E5C28-24EA-4eb8-9CBF-B6C8F9C3D259}">
          <x15:cachedUniqueNames>
            <x15:cachedUniqueName index="0" name="[Kommunetall_CSV].[aar].&amp;[2018]"/>
            <x15:cachedUniqueName index="1" name="[Kommunetall_CSV].[aar].&amp;[2019]"/>
            <x15:cachedUniqueName index="2" name="[Kommunetall_CSV].[aar].&amp;[2011]"/>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141">
        <s v="Bjerkreim"/>
        <s v="Eigersund"/>
        <s v="Elverum"/>
        <s v="Etne"/>
        <s v="Frosta"/>
        <s v="Gausdal"/>
        <s v="Gjesdal"/>
        <s v="Gjøvik"/>
        <s v="Gran"/>
        <s v="Halden"/>
        <s v="Hamar"/>
        <s v="Hjelmeland"/>
        <s v="Hå"/>
        <s v="Inderøy"/>
        <s v="Indre Fosen"/>
        <s v="Indre Østfold"/>
        <s v="Klepp"/>
        <s v="Larvik"/>
        <s v="Levanger"/>
        <s v="Løten"/>
        <s v="Marker"/>
        <s v="Melhus"/>
        <s v="Midtre Gauldal"/>
        <s v="Namsos"/>
        <s v="Nes"/>
        <s v="Orkland"/>
        <s v="Overhalla"/>
        <s v="Rakkestad"/>
        <s v="Randaberg"/>
        <s v="Ringebu"/>
        <s v="Ringsaker"/>
        <s v="Sandefjord"/>
        <s v="Sandnes"/>
        <s v="Sarpsborg"/>
        <s v="Sola"/>
        <s v="Stange"/>
        <s v="Stavanger"/>
        <s v="Steinkjer"/>
        <s v="Stjørdal"/>
        <s v="Strand"/>
        <s v="Sunnfjord"/>
        <s v="Time"/>
        <s v="Tysvær"/>
        <s v="Tønsberg"/>
        <s v="Verdal"/>
        <s v="Vestre Toten"/>
        <s v="Vindafjord"/>
        <s v="Våler (Inn)"/>
        <s v="Østre Toten"/>
        <s v="Åsnes"/>
        <s v="Alver" u="1"/>
        <s v="Austrheim" u="1"/>
        <s v="Bergen" u="1"/>
        <s v="Bjørnafjorden" u="1"/>
        <s v="Bremanger" u="1"/>
        <s v="Bømlo" u="1"/>
        <s v="Eidfjord" u="1"/>
        <s v="Fedje" u="1"/>
        <s v="Fitjar" u="1"/>
        <s v="Fjaler" u="1"/>
        <s v="Gloppen" u="1"/>
        <s v="Gulen" u="1"/>
        <s v="Hyllestad" u="1"/>
        <s v="Kvinnherad" u="1"/>
        <s v="Stad" u="1"/>
        <s v="Stryn" u="1"/>
        <s v="Voss" u="1"/>
        <s v="Holtålen" u="1"/>
        <s v="Nærøysund" u="1"/>
        <s v="Oppdal" u="1"/>
        <s v="Rennebu" u="1"/>
        <s v="Snåsa" u="1"/>
        <s v="Ørland" u="1"/>
        <s v="Arendal" u="1"/>
        <s v="Birkenes" u="1"/>
        <s v="Bygland" u="1"/>
        <s v="Bykle" u="1"/>
        <s v="Evje og Hornnes" u="1"/>
        <s v="Farsund" u="1"/>
        <s v="Flekkefjord" u="1"/>
        <s v="Froland" u="1"/>
        <s v="Gjerstad" u="1"/>
        <s v="Grimstad" u="1"/>
        <s v="Hægebostad" u="1"/>
        <s v="Iveland" u="1"/>
        <s v="Kristiansand" u="1"/>
        <s v="Kvinesdal" u="1"/>
        <s v="Lillesand" u="1"/>
        <s v="Lindesnes" u="1"/>
        <s v="Lyngdal" u="1"/>
        <s v="Risør" u="1"/>
        <s v="Sirdal" u="1"/>
        <s v="Tvedestrand" u="1"/>
        <s v="Valle" u="1"/>
        <s v="Vegårshei" u="1"/>
        <s v="Vennesla" u="1"/>
        <s v="Åmli" u="1"/>
        <s v="Åseral" u="1"/>
        <s v="Balsfjord" u="1"/>
        <s v="Vestvågøy" u="1"/>
        <s v="Brønnøy" u="1"/>
        <s v="Hustadvika" u="1"/>
        <s v="Leirfjord" u="1"/>
        <s v="Rana" u="1"/>
        <s v="Skien" u="1"/>
        <s v="Surnadal" u="1"/>
        <s v="Sømna" u="1"/>
        <s v="Vefsn" u="1"/>
        <s v="Vega" u="1"/>
        <s v="Alstahaug" u="1"/>
        <s v="Averøy" u="1"/>
        <s v="Fjord" u="1"/>
        <s v="Giske" u="1"/>
        <s v="Gjemnes" u="1"/>
        <s v="Hareid" u="1"/>
        <s v="Molde" u="1"/>
        <s v="Rauma" u="1"/>
        <s v="Stranda" u="1"/>
        <s v="Vanylven" u="1"/>
        <s v="Vestnes" u="1"/>
        <s v="Volda" u="1"/>
        <s v="Ørsta" u="1"/>
        <s v="Ålesund" u="1"/>
        <s v="Alta" u="1"/>
        <s v="Bardu" u="1"/>
        <s v="Berlevåg" u="1"/>
        <s v="Dyrøy" u="1"/>
        <s v="Gamvik" u="1"/>
        <s v="Gratangen" u="1"/>
        <s v="Hammerfest" u="1"/>
        <s v="Harstad" u="1"/>
        <s v="Holmestrand" u="1"/>
        <s v="Kvæfjord" u="1"/>
        <s v="Kvænangen" u="1"/>
        <s v="Lyngen" u="1"/>
        <s v="Målselv" u="1"/>
        <s v="Notodden" u="1"/>
        <s v="Seljord" u="1"/>
        <s v="Siljan" u="1"/>
        <s v="Tana" u="1"/>
        <s v="Tromsø" u="1"/>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72800927" backgroundQuery="1" createdVersion="7" refreshedVersion="8" minRefreshableVersion="3" recordCount="0" supportSubquery="1" supportAdvancedDrill="1" xr:uid="{E4A0AA99-2BCA-434B-90B3-7495195A8FF2}">
  <cacheSource type="external" connectionId="11"/>
  <cacheFields count="5">
    <cacheField name="[Kommunetall_CSV].[aar].[aar]" caption="aar" numFmtId="0" level="1">
      <sharedItems containsSemiMixedTypes="0" containsNonDate="0" containsString="0" containsNumber="1" containsInteger="1" minValue="2011" maxValue="2019" count="3">
        <n v="2018"/>
        <n v="2019" u="1"/>
        <n v="2011" u="1"/>
      </sharedItems>
      <extLst>
        <ext xmlns:x15="http://schemas.microsoft.com/office/spreadsheetml/2010/11/main" uri="{4F2E5C28-24EA-4eb8-9CBF-B6C8F9C3D259}">
          <x15:cachedUniqueNames>
            <x15:cachedUniqueName index="0" name="[Kommunetall_CSV].[aar].&amp;[2018]"/>
            <x15:cachedUniqueName index="1" name="[Kommunetall_CSV].[aar].&amp;[2019]"/>
            <x15:cachedUniqueName index="2" name="[Kommunetall_CSV].[aar].&amp;[2011]"/>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353">
        <s v="Alstahaug"/>
        <s v="Alta"/>
        <s v="Alvdal"/>
        <s v="Alver"/>
        <s v="Andøy"/>
        <s v="Aremark"/>
        <s v="Arendal"/>
        <s v="Asker"/>
        <s v="Askvoll"/>
        <s v="Askøy"/>
        <s v="Aukra"/>
        <s v="Aure"/>
        <s v="Aurland"/>
        <s v="Aurskog-Høland"/>
        <s v="Austevoll"/>
        <s v="Austrheim"/>
        <s v="Averøy"/>
        <s v="Balsfjord"/>
        <s v="Bamble"/>
        <s v="Bardu"/>
        <s v="Beiarn"/>
        <s v="Bergen"/>
        <s v="Berlevåg"/>
        <s v="Bindal"/>
        <s v="Birkenes"/>
        <s v="Bjerkreim"/>
        <s v="Bjørnafjorden"/>
        <s v="Bodø"/>
        <s v="Bokn"/>
        <s v="Bremanger"/>
        <s v="Brønnøy"/>
        <s v="Bygland"/>
        <s v="Bykle"/>
        <s v="Bærum"/>
        <s v="Bø"/>
        <s v="Bømlo"/>
        <s v="Båtsjord"/>
        <s v="Dovre"/>
        <s v="Drammen"/>
        <s v="Drangedal"/>
        <s v="Dyrøy"/>
        <s v="Dønna"/>
        <s v="Eidfjord"/>
        <s v="Eidskog"/>
        <s v="Eidsvoll"/>
        <s v="Eigersund"/>
        <s v="Elverum"/>
        <s v="Enebakk"/>
        <s v="Engerdal"/>
        <s v="Etne"/>
        <s v="Etnedal"/>
        <s v="Evenes"/>
        <s v="Evje og Hornnes"/>
        <s v="Farsund"/>
        <s v="Fauske"/>
        <s v="Fedje"/>
        <s v="Fitjar"/>
        <s v="Fjaler"/>
        <s v="Fjord"/>
        <s v="Flakstad"/>
        <s v="Flatanger"/>
        <s v="Flekkefjord"/>
        <s v="Flesberg"/>
        <s v="Flå"/>
        <s v="Folldal"/>
        <s v="Fredrikstad"/>
        <s v="Frogn"/>
        <s v="Froland"/>
        <s v="Frosta"/>
        <s v="Frøya"/>
        <s v="Fyresdal"/>
        <s v="Færder"/>
        <s v="Gamvik"/>
        <s v="Gausdal"/>
        <s v="Gildeskål"/>
        <s v="Giske"/>
        <s v="Gjemnes"/>
        <s v="Gjerdrum"/>
        <s v="Gjerstad"/>
        <s v="Gjesdal"/>
        <s v="Gjøvik"/>
        <s v="Gloppen"/>
        <s v="Gol"/>
        <s v="Gran"/>
        <s v="Grane"/>
        <s v="Gratangen"/>
        <s v="Grimstad"/>
        <s v="Grong"/>
        <s v="Grue"/>
        <s v="Gulen"/>
        <s v="Hadsel"/>
        <s v="Halden"/>
        <s v="Hamar"/>
        <s v="Hamarøy"/>
        <s v="Hammerfest"/>
        <s v="Haram"/>
        <s v="Hareid"/>
        <s v="Harstad"/>
        <s v="Hasvik"/>
        <s v="Hattfjelldal"/>
        <s v="Haugesund"/>
        <s v="Heim"/>
        <s v="Hemnes"/>
        <s v="Hemsedal"/>
        <s v="Herøy (M&amp;R)"/>
        <s v="Herøy (No)"/>
        <s v="Hitra"/>
        <s v="Hjartdal"/>
        <s v="Hjelmeland"/>
        <s v="Hol"/>
        <s v="Hole"/>
        <s v="Holmestrand"/>
        <s v="Holtålen"/>
        <s v="Horten"/>
        <s v="Hurdal"/>
        <s v="Hustadvika"/>
        <s v="Hvaler"/>
        <s v="Hyllestad"/>
        <s v="Hægebostad"/>
        <s v="Høyanger"/>
        <s v="Høylandet"/>
        <s v="Hå"/>
        <s v="Ibestad"/>
        <s v="Inderøy"/>
        <s v="Indre Fosen"/>
        <s v="Indre Østfold"/>
        <s v="Iveland"/>
        <s v="Jevnaker"/>
        <s v="Karasjok"/>
        <s v="Karlsøy"/>
        <s v="Karmøy"/>
        <s v="Kautokeino"/>
        <s v="Kinn"/>
        <s v="Klepp"/>
        <s v="Kongsberg"/>
        <s v="Kongsvinger"/>
        <s v="Kragerø"/>
        <s v="Kristiansand"/>
        <s v="Kristiansund"/>
        <s v="Krødsherad"/>
        <s v="Kvam"/>
        <s v="Kvinesdal"/>
        <s v="Kvinnherad"/>
        <s v="Kviteseid"/>
        <s v="Kvitsøy"/>
        <s v="Kvæfjord"/>
        <s v="Kvænangen"/>
        <s v="Kåfjord"/>
        <s v="Larvik"/>
        <s v="Lavangen"/>
        <s v="Lebesby"/>
        <s v="Leirfjord"/>
        <s v="Leka"/>
        <s v="Lesja"/>
        <s v="Levanger"/>
        <s v="Lier"/>
        <s v="Lierne"/>
        <s v="Lillehammer"/>
        <s v="Lillesand"/>
        <s v="Lillestrøm"/>
        <s v="Lindesnes"/>
        <s v="Lom"/>
        <s v="Lund"/>
        <s v="Lunner"/>
        <s v="Lurøy"/>
        <s v="Luster"/>
        <s v="Lyngdal"/>
        <s v="Lyngen"/>
        <s v="Lærdal"/>
        <s v="Lødingen"/>
        <s v="Lørenskog"/>
        <s v="Løten"/>
        <s v="Malvik"/>
        <s v="Marker"/>
        <s v="Masfjorden"/>
        <s v="Melhus"/>
        <s v="Meløy"/>
        <s v="Meråker"/>
        <s v="Midtre Gauldal"/>
        <s v="Midt-Telemark"/>
        <s v="Modalen"/>
        <s v="Modum"/>
        <s v="Molde"/>
        <s v="Moss"/>
        <s v="Målselv"/>
        <s v="Måsøy"/>
        <s v="Namsos"/>
        <s v="Namsskogan"/>
        <s v="Nannestad"/>
        <s v="Narvik"/>
        <s v="Nes"/>
        <s v="Nesbyen"/>
        <s v="Nesna"/>
        <s v="Nesodden"/>
        <s v="Nesseby"/>
        <s v="Nissedal"/>
        <s v="Nittedal"/>
        <s v="Nome"/>
        <s v="Nord-Aurdal"/>
        <s v="Nord-Fron"/>
        <s v="Nord-Odal"/>
        <s v="Nordre Follo"/>
        <s v="Nordre Land"/>
        <s v="Nordreisa"/>
        <s v="Nore og Uvdal"/>
        <s v="Notodden"/>
        <s v="Nærøysund"/>
        <s v="Oppdal"/>
        <s v="Orkland"/>
        <s v="Os"/>
        <s v="Osen"/>
        <s v="Oslo"/>
        <s v="Osterøy"/>
        <s v="Overhalla"/>
        <s v="Porsanger"/>
        <s v="Porsgrunn"/>
        <s v="Rakkestad"/>
        <s v="Rana"/>
        <s v="Randaberg"/>
        <s v="Rauma"/>
        <s v="Rendalen"/>
        <s v="Rennebu"/>
        <s v="Rindal"/>
        <s v="Ringebu"/>
        <s v="Ringerike"/>
        <s v="Ringsaker"/>
        <s v="Risør"/>
        <s v="Rollag"/>
        <s v="Rælingen"/>
        <s v="Rødøy"/>
        <s v="Røros"/>
        <s v="Røst"/>
        <s v="Røyrvik"/>
        <s v="Råde"/>
        <s v="Salangen"/>
        <s v="Saltdal"/>
        <s v="Samnanger"/>
        <s v="Sande"/>
        <s v="Sandefjord"/>
        <s v="Sandnes"/>
        <s v="Sarpsborg"/>
        <s v="Sauda"/>
        <s v="Sel"/>
        <s v="Selbu"/>
        <s v="Seljord"/>
        <s v="Senja"/>
        <s v="Sigdal"/>
        <s v="Siljan"/>
        <s v="Sirdal"/>
        <s v="Skaun"/>
        <s v="Skien"/>
        <s v="Skiptvet"/>
        <s v="Skjervøy"/>
        <s v="Skjåk"/>
        <s v="Smøla"/>
        <s v="Snåsa"/>
        <s v="Sogndal"/>
        <s v="Sokndal"/>
        <s v="Sola"/>
        <s v="Solund"/>
        <s v="Sortland"/>
        <s v="Stad"/>
        <s v="Stange"/>
        <s v="Stavanger"/>
        <s v="Steigen"/>
        <s v="Steinkjer"/>
        <s v="Stjørdal"/>
        <s v="Stord"/>
        <s v="Stor-Elvdal"/>
        <s v="Storfjord"/>
        <s v="Strand"/>
        <s v="Stranda"/>
        <s v="Stryn"/>
        <s v="Sula"/>
        <s v="Suldal"/>
        <s v="Sunndal"/>
        <s v="Sunnfjord"/>
        <s v="Surnadal"/>
        <s v="Sveio"/>
        <s v="Sykkylven"/>
        <s v="Sømna"/>
        <s v="Søndre Land"/>
        <s v="Sør-Aurdal"/>
        <s v="Sørfold"/>
        <s v="Sør-Fron"/>
        <s v="Sør-Odal"/>
        <s v="Sørreisa"/>
        <s v="Sør-Varanger"/>
        <s v="Tana"/>
        <s v="Time"/>
        <s v="Tingvoll"/>
        <s v="Tinn"/>
        <s v="Tjeldsund"/>
        <s v="Tokke"/>
        <s v="Tolga"/>
        <s v="Tromsø"/>
        <s v="Trondheim"/>
        <s v="Trysil"/>
        <s v="Træna"/>
        <s v="Tvedestrand"/>
        <s v="Tydal"/>
        <s v="Tynset"/>
        <s v="Tysnes"/>
        <s v="Tysvær"/>
        <s v="Tønsberg"/>
        <s v="Ullensaker"/>
        <s v="Ullensvang"/>
        <s v="Ulstein"/>
        <s v="Ulvik"/>
        <s v="Utsira"/>
        <s v="Vadsø"/>
        <s v="Vaksdal"/>
        <s v="Valle"/>
        <s v="Vang"/>
        <s v="Vanylven"/>
        <s v="Vardø"/>
        <s v="Vefsn"/>
        <s v="Vega"/>
        <s v="Vegårshei"/>
        <s v="Vennesla"/>
        <s v="Verdal"/>
        <s v="Vestby"/>
        <s v="Vestnes"/>
        <s v="Vestre Slidre"/>
        <s v="Vestre Toten"/>
        <s v="Vestvågøy"/>
        <s v="Vevelstad"/>
        <s v="Vik"/>
        <s v="Vindafjord"/>
        <s v="Vinje"/>
        <s v="Volda"/>
        <s v="Voss"/>
        <s v="Vågan"/>
        <s v="Vågå"/>
        <s v="Våler"/>
        <s v="Våler (Inn)"/>
        <s v="Øksnes"/>
        <s v="Ørland"/>
        <s v="Ørsta"/>
        <s v="Østre Toten"/>
        <s v="Øvre Eiker"/>
        <s v="Øyer"/>
        <s v="Øygarden"/>
        <s v="Øystre Slidre"/>
        <s v="Åfjord"/>
        <s v="Ål"/>
        <s v="Ålesund"/>
        <s v="Åmli"/>
        <s v="Åmot"/>
        <s v="Årdal"/>
        <s v="Ås"/>
        <s v="Åseral"/>
        <s v="Åsnes"/>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16435186" backgroundQuery="1" createdVersion="8" refreshedVersion="8" minRefreshableVersion="3" recordCount="0" supportSubquery="1" supportAdvancedDrill="1" xr:uid="{ED2E6460-E7EB-4EC3-A28E-00E7FEDF28E8}">
  <cacheSource type="external" connectionId="11"/>
  <cacheFields count="5">
    <cacheField name="[T_kjøttkoder].[hovedgrupper].[hovedgrupper]" caption="hovedgrupper" numFmtId="0" hierarchy="5" level="1">
      <sharedItems count="4">
        <s v="fjørfe"/>
        <s v="gris"/>
        <s v="småfe"/>
        <s v="storfe"/>
      </sharedItems>
    </cacheField>
    <cacheField name="[Measures].[Sum of Verdi]" caption="Sum of Verdi" numFmtId="0" hierarchy="26" level="32767"/>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0"/>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693287035" backgroundQuery="1" createdVersion="7" refreshedVersion="8" minRefreshableVersion="3" recordCount="0" supportSubquery="1" supportAdvancedDrill="1" xr:uid="{A8A1DC97-697A-48A5-B251-AA7080F696DB}">
  <cacheSource type="external" connectionId="11"/>
  <cacheFields count="6">
    <cacheField name="[Kommunetall_CSV].[aar].[aar]" caption="aar" numFmtId="0" level="1">
      <sharedItems containsSemiMixedTypes="0" containsString="0" containsNumber="1" containsInteger="1" minValue="2005" maxValue="2021" count="17">
        <n v="2005"/>
        <n v="2021"/>
        <n v="2006" u="1"/>
        <n v="2007" u="1"/>
        <n v="2008" u="1"/>
        <n v="2009" u="1"/>
        <n v="2010" u="1"/>
        <n v="2011" u="1"/>
        <n v="2012" u="1"/>
        <n v="2013" u="1"/>
        <n v="2014" u="1"/>
        <n v="2015" u="1"/>
        <n v="2016" u="1"/>
        <n v="2017" u="1"/>
        <n v="2018" u="1"/>
        <n v="2019" u="1"/>
        <n v="2020" u="1"/>
      </sharedItems>
      <extLst>
        <ext xmlns:x15="http://schemas.microsoft.com/office/spreadsheetml/2010/11/main" uri="{4F2E5C28-24EA-4eb8-9CBF-B6C8F9C3D259}">
          <x15:cachedUniqueNames>
            <x15:cachedUniqueName index="0" name="[Kommunetall_CSV].[aar].&amp;[2005]"/>
            <x15:cachedUniqueName index="1" name="[Kommunetall_CSV].[aar].&amp;[2021]"/>
            <x15:cachedUniqueName index="2" name="[Kommunetall_CSV].[aar].&amp;[2006]"/>
            <x15:cachedUniqueName index="3" name="[Kommunetall_CSV].[aar].&amp;[2007]"/>
            <x15:cachedUniqueName index="4" name="[Kommunetall_CSV].[aar].&amp;[2008]"/>
            <x15:cachedUniqueName index="5" name="[Kommunetall_CSV].[aar].&amp;[2009]"/>
            <x15:cachedUniqueName index="6" name="[Kommunetall_CSV].[aar].&amp;[2010]"/>
            <x15:cachedUniqueName index="7" name="[Kommunetall_CSV].[aar].&amp;[2011]"/>
            <x15:cachedUniqueName index="8" name="[Kommunetall_CSV].[aar].&amp;[2012]"/>
            <x15:cachedUniqueName index="9" name="[Kommunetall_CSV].[aar].&amp;[2013]"/>
            <x15:cachedUniqueName index="10" name="[Kommunetall_CSV].[aar].&amp;[2014]"/>
            <x15:cachedUniqueName index="11" name="[Kommunetall_CSV].[aar].&amp;[2015]"/>
            <x15:cachedUniqueName index="12" name="[Kommunetall_CSV].[aar].&amp;[2016]"/>
            <x15:cachedUniqueName index="13" name="[Kommunetall_CSV].[aar].&amp;[2017]"/>
            <x15:cachedUniqueName index="14" name="[Kommunetall_CSV].[aar].&amp;[2018]"/>
            <x15:cachedUniqueName index="15" name="[Kommunetall_CSV].[aar].&amp;[2019]"/>
            <x15:cachedUniqueName index="16" name="[Kommunetall_CSV].[aar].&amp;[2020]"/>
          </x15:cachedUniqueNames>
        </ext>
      </extLst>
    </cacheField>
    <cacheField name="[T_kommune].[kommune].[kommune]" caption="kommune" numFmtId="0" hierarchy="13" level="1">
      <sharedItems containsSemiMixedTypes="0" containsNonDate="0" containsString="0"/>
    </cacheField>
    <cacheField name="[Measures].[Sum av Verdi]" caption="Sum av Verdi" numFmtId="0" hierarchy="33" level="32767"/>
    <cacheField name="[T_kjøttkoder].[hovedgrupper].[hovedgrupper]" caption="hovedgrupper" numFmtId="0" hierarchy="5" level="1">
      <sharedItems count="4">
        <s v="fjørfe"/>
        <s v="gris"/>
        <s v="småfe"/>
        <s v="storfe"/>
      </sharedItems>
    </cacheField>
    <cacheField name="[T_kommune].[fylke].[fylke]" caption="fylke" numFmtId="0" hierarchy="14" level="1">
      <sharedItems containsSemiMixedTypes="0" containsNonDate="0" containsString="0"/>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1"/>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2"/>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29050926" backgroundQuery="1" createdVersion="7" refreshedVersion="8" minRefreshableVersion="3" recordCount="0" supportSubquery="1" supportAdvancedDrill="1" xr:uid="{D2F155C2-4DF6-4171-B95A-CDA92F4F2E50}">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31828704" backgroundQuery="1" createdVersion="7" refreshedVersion="8" minRefreshableVersion="3" recordCount="0" supportSubquery="1" supportAdvancedDrill="1" xr:uid="{A8BBA536-4291-436B-BF9A-53B9D29E9F60}">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36226853" backgroundQuery="1" createdVersion="7" refreshedVersion="8" minRefreshableVersion="3" recordCount="0" supportSubquery="1" supportAdvancedDrill="1" xr:uid="{FA07C0FD-90E6-40AD-8A2D-CA6646F50E1E}">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41319442" backgroundQuery="1" createdVersion="7" refreshedVersion="8" minRefreshableVersion="3" recordCount="0" supportSubquery="1" supportAdvancedDrill="1" xr:uid="{8456FB78-EFFE-4BEC-8470-A75F9787E498}">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44328705" backgroundQuery="1" createdVersion="7" refreshedVersion="8" minRefreshableVersion="3" recordCount="0" supportSubquery="1" supportAdvancedDrill="1" xr:uid="{273ACEDE-EBB6-4E87-B51D-39A40A96BE58}">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48495369" backgroundQuery="1" createdVersion="7" refreshedVersion="8" minRefreshableVersion="3" recordCount="0" supportSubquery="1" supportAdvancedDrill="1" xr:uid="{62122D78-849B-49A8-813E-7095BE58AA33}">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58101853" backgroundQuery="1" createdVersion="8" refreshedVersion="8" minRefreshableVersion="3" recordCount="0" supportSubquery="1" supportAdvancedDrill="1" xr:uid="{304971E6-9224-4C31-AE58-4930E66F9718}">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62152778" backgroundQuery="1" createdVersion="8" refreshedVersion="8" minRefreshableVersion="3" recordCount="0" supportSubquery="1" supportAdvancedDrill="1" xr:uid="{54C55A5C-9CF9-487F-B62C-A2ABDAEC53C7}">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66319443" backgroundQuery="1" createdVersion="8" refreshedVersion="8" minRefreshableVersion="3" recordCount="0" supportSubquery="1" supportAdvancedDrill="1" xr:uid="{50CCE1E4-E70C-476F-82A4-6F849589F757}">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67361113" backgroundQuery="1" createdVersion="8" refreshedVersion="8" minRefreshableVersion="3" recordCount="0" supportSubquery="1" supportAdvancedDrill="1" xr:uid="{EB7724D9-00DC-438D-B441-E22E53B63A93}">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8" maxValue="2024" count="5">
        <n v="2024"/>
        <n v="2020" u="1"/>
        <n v="2018" u="1"/>
        <n v="2022" u="1"/>
        <n v="2019" u="1"/>
      </sharedItems>
      <extLst>
        <ext xmlns:x15="http://schemas.microsoft.com/office/spreadsheetml/2010/11/main" uri="{4F2E5C28-24EA-4eb8-9CBF-B6C8F9C3D259}">
          <x15:cachedUniqueNames>
            <x15:cachedUniqueName index="0" name="[Kommunetall_CSV].[aar].&amp;[2024]"/>
            <x15:cachedUniqueName index="1" name="[Kommunetall_CSV].[aar].&amp;[2020]"/>
            <x15:cachedUniqueName index="2" name="[Kommunetall_CSV].[aar].&amp;[2018]"/>
            <x15:cachedUniqueName index="3" name="[Kommunetall_CSV].[aar].&amp;[2022]"/>
            <x15:cachedUniqueName index="4" name="[Kommunetall_CSV].[aar].&amp;[2019]"/>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698148146" backgroundQuery="1" createdVersion="7" refreshedVersion="8" minRefreshableVersion="3" recordCount="0" supportSubquery="1" supportAdvancedDrill="1" xr:uid="{E3A591DD-3B66-42B6-8004-58B7F8FDC88C}">
  <cacheSource type="external" connectionId="11"/>
  <cacheFields count="6">
    <cacheField name="[Kommunetall_CSV].[aar].[aar]" caption="aar" numFmtId="0" level="1">
      <sharedItems containsSemiMixedTypes="0" containsString="0" containsNumber="1" containsInteger="1" minValue="2005" maxValue="2021" count="17">
        <n v="2005"/>
        <n v="2021"/>
        <n v="2006" u="1"/>
        <n v="2007" u="1"/>
        <n v="2008" u="1"/>
        <n v="2009" u="1"/>
        <n v="2010" u="1"/>
        <n v="2011" u="1"/>
        <n v="2012" u="1"/>
        <n v="2013" u="1"/>
        <n v="2014" u="1"/>
        <n v="2015" u="1"/>
        <n v="2016" u="1"/>
        <n v="2017" u="1"/>
        <n v="2018" u="1"/>
        <n v="2019" u="1"/>
        <n v="2020" u="1"/>
      </sharedItems>
      <extLst>
        <ext xmlns:x15="http://schemas.microsoft.com/office/spreadsheetml/2010/11/main" uri="{4F2E5C28-24EA-4eb8-9CBF-B6C8F9C3D259}">
          <x15:cachedUniqueNames>
            <x15:cachedUniqueName index="0" name="[Kommunetall_CSV].[aar].&amp;[2005]"/>
            <x15:cachedUniqueName index="1" name="[Kommunetall_CSV].[aar].&amp;[2021]"/>
            <x15:cachedUniqueName index="2" name="[Kommunetall_CSV].[aar].&amp;[2006]"/>
            <x15:cachedUniqueName index="3" name="[Kommunetall_CSV].[aar].&amp;[2007]"/>
            <x15:cachedUniqueName index="4" name="[Kommunetall_CSV].[aar].&amp;[2008]"/>
            <x15:cachedUniqueName index="5" name="[Kommunetall_CSV].[aar].&amp;[2009]"/>
            <x15:cachedUniqueName index="6" name="[Kommunetall_CSV].[aar].&amp;[2010]"/>
            <x15:cachedUniqueName index="7" name="[Kommunetall_CSV].[aar].&amp;[2011]"/>
            <x15:cachedUniqueName index="8" name="[Kommunetall_CSV].[aar].&amp;[2012]"/>
            <x15:cachedUniqueName index="9" name="[Kommunetall_CSV].[aar].&amp;[2013]"/>
            <x15:cachedUniqueName index="10" name="[Kommunetall_CSV].[aar].&amp;[2014]"/>
            <x15:cachedUniqueName index="11" name="[Kommunetall_CSV].[aar].&amp;[2015]"/>
            <x15:cachedUniqueName index="12" name="[Kommunetall_CSV].[aar].&amp;[2016]"/>
            <x15:cachedUniqueName index="13" name="[Kommunetall_CSV].[aar].&amp;[2017]"/>
            <x15:cachedUniqueName index="14" name="[Kommunetall_CSV].[aar].&amp;[2018]"/>
            <x15:cachedUniqueName index="15" name="[Kommunetall_CSV].[aar].&amp;[2019]"/>
            <x15:cachedUniqueName index="16" name="[Kommunetall_CSV].[aar].&amp;[2020]"/>
          </x15:cachedUniqueNames>
        </ext>
      </extLst>
    </cacheField>
    <cacheField name="[T_kommune].[kommune].[kommune]" caption="kommune" numFmtId="0" hierarchy="13" level="1">
      <sharedItems containsNonDate="0" count="175">
        <s v="Bjerkreim"/>
        <s v="Bokn"/>
        <s v="Eigersund"/>
        <s v="Gjesdal"/>
        <s v="Haugesund"/>
        <s v="Hjelmeland"/>
        <s v="Hå"/>
        <s v="Karmøy"/>
        <s v="Klepp"/>
        <s v="Kvitsøy"/>
        <s v="Lund"/>
        <s v="Randaberg"/>
        <s v="Sandnes"/>
        <s v="Sauda"/>
        <s v="Sokndal"/>
        <s v="Sola"/>
        <s v="Stavanger"/>
        <s v="Strand"/>
        <s v="Suldal"/>
        <s v="Time"/>
        <s v="Tysvær"/>
        <s v="Utsira"/>
        <s v="Vindafjord"/>
        <s v="Frosta" u="1"/>
        <s v="Heim" u="1"/>
        <s v="Holtålen" u="1"/>
        <s v="Inderøy" u="1"/>
        <s v="Indre Fosen" u="1"/>
        <s v="Leka" u="1"/>
        <s v="Levanger" u="1"/>
        <s v="Malvik" u="1"/>
        <s v="Melhus" u="1"/>
        <s v="Meråker" u="1"/>
        <s v="Midtre Gauldal" u="1"/>
        <s v="Namsos" u="1"/>
        <s v="Namsskogan" u="1"/>
        <s v="Oppdal" u="1"/>
        <s v="Orkland" u="1"/>
        <s v="Osen" u="1"/>
        <s v="Rennebu" u="1"/>
        <s v="Røros" u="1"/>
        <s v="Selbu" u="1"/>
        <s v="Skaun" u="1"/>
        <s v="Snåsa" u="1"/>
        <s v="Steinkjer" u="1"/>
        <s v="Stjørdal" u="1"/>
        <s v="Trondheim" u="1"/>
        <s v="Tydal" u="1"/>
        <s v="Verdal" u="1"/>
        <s v="Ørland" u="1"/>
        <s v="Åfjord" u="1"/>
        <s v="Alver" u="1"/>
        <s v="Aremark" u="1"/>
        <s v="Arendal" u="1"/>
        <s v="Asker" u="1"/>
        <s v="Askvoll" u="1"/>
        <s v="Aurskog-Høland" u="1"/>
        <s v="Austevoll" u="1"/>
        <s v="Averøy" u="1"/>
        <s v="Bamble" u="1"/>
        <s v="Bergen" u="1"/>
        <s v="Bjørnafjorden" u="1"/>
        <s v="Bremanger" u="1"/>
        <s v="Bærum" u="1"/>
        <s v="Bømlo" u="1"/>
        <s v="Drammen" u="1"/>
        <s v="Drangedal" u="1"/>
        <s v="Eidsvoll" u="1"/>
        <s v="Elverum" u="1"/>
        <s v="Etne" u="1"/>
        <s v="Farsund" u="1"/>
        <s v="Flekkefjord" u="1"/>
        <s v="Fredrikstad" u="1"/>
        <s v="Froland" u="1"/>
        <s v="Færder" u="1"/>
        <s v="Gausdal" u="1"/>
        <s v="Gjerdrum" u="1"/>
        <s v="Gjøvik" u="1"/>
        <s v="Gloppen" u="1"/>
        <s v="Gol" u="1"/>
        <s v="Gran" u="1"/>
        <s v="Grimstad" u="1"/>
        <s v="Grue" u="1"/>
        <s v="Gulen" u="1"/>
        <s v="Halden" u="1"/>
        <s v="Hamar" u="1"/>
        <s v="Hareid" u="1"/>
        <s v="Hole" u="1"/>
        <s v="Holmestrand" u="1"/>
        <s v="Horten" u="1"/>
        <s v="Hyllestad" u="1"/>
        <s v="Hægebostad" u="1"/>
        <s v="Høyanger" u="1"/>
        <s v="Indre Østfold" u="1"/>
        <s v="Jevnaker" u="1"/>
        <s v="Kongsberg" u="1"/>
        <s v="Kragerø" u="1"/>
        <s v="Kristiansand" u="1"/>
        <s v="Kvam" u="1"/>
        <s v="Kvinnherad" u="1"/>
        <s v="Kviteseid" u="1"/>
        <s v="Larvik" u="1"/>
        <s v="Lier" u="1"/>
        <s v="Lillehammer" u="1"/>
        <s v="Lillestrøm" u="1"/>
        <s v="Lindesnes" u="1"/>
        <s v="Lunner" u="1"/>
        <s v="Lyngdal" u="1"/>
        <s v="Lørenskog" u="1"/>
        <s v="Løten" u="1"/>
        <s v="Marker" u="1"/>
        <s v="Masfjorden" u="1"/>
        <s v="Midt-Telemark" u="1"/>
        <s v="Modalen" u="1"/>
        <s v="Molde" u="1"/>
        <s v="Moss" u="1"/>
        <s v="Nannestad" u="1"/>
        <s v="Nes" u="1"/>
        <s v="Nesbyen" u="1"/>
        <s v="Nittedal" u="1"/>
        <s v="Nome" u="1"/>
        <s v="Nord-Odal" u="1"/>
        <s v="Nordre Land" u="1"/>
        <s v="Notodden" u="1"/>
        <s v="Porsgrunn" u="1"/>
        <s v="Rakkestad" u="1"/>
        <s v="Rauma" u="1"/>
        <s v="Rendalen" u="1"/>
        <s v="Ringebu" u="1"/>
        <s v="Ringerike" u="1"/>
        <s v="Ringsaker" u="1"/>
        <s v="Råde" u="1"/>
        <s v="Sandefjord" u="1"/>
        <s v="Sarpsborg" u="1"/>
        <s v="Sel" u="1"/>
        <s v="Seljord" u="1"/>
        <s v="Sigdal" u="1"/>
        <s v="Siljan" u="1"/>
        <s v="Sirdal" u="1"/>
        <s v="Skien" u="1"/>
        <s v="Skiptvet" u="1"/>
        <s v="Stad" u="1"/>
        <s v="Stange" u="1"/>
        <s v="Stranda" u="1"/>
        <s v="Sunnfjord" u="1"/>
        <s v="Surnadal" u="1"/>
        <s v="Sveio" u="1"/>
        <s v="Sør-Aurdal" u="1"/>
        <s v="Sør-Fron" u="1"/>
        <s v="Sør-Odal" u="1"/>
        <s v="Tinn" u="1"/>
        <s v="Tolga" u="1"/>
        <s v="Trysil" u="1"/>
        <s v="Tynset" u="1"/>
        <s v="Tønsberg" u="1"/>
        <s v="Ullensaker" u="1"/>
        <s v="Ullensvang" u="1"/>
        <s v="Ulvik" u="1"/>
        <s v="Vanylven" u="1"/>
        <s v="Vestby" u="1"/>
        <s v="Vestnes" u="1"/>
        <s v="Vestre Toten" u="1"/>
        <s v="Vinje" u="1"/>
        <s v="Volda" u="1"/>
        <s v="Voss" u="1"/>
        <s v="Våler (Inn)" u="1"/>
        <s v="Våler (Vik)" u="1"/>
        <s v="Østre Toten" u="1"/>
        <s v="Øvre Eiker" u="1"/>
        <s v="Øygarden" u="1"/>
        <s v="Ålesund" u="1"/>
        <s v="Åmli" u="1"/>
        <s v="Åmot" u="1"/>
        <s v="Ås" u="1"/>
        <s v="Åsnes" u="1"/>
      </sharedItems>
    </cacheField>
    <cacheField name="[Measures].[Sum av Verdi]" caption="Sum av Verdi" numFmtId="0" hierarchy="33" level="32767"/>
    <cacheField name="[T_kjøttkoder].[hovedgrupper].[hovedgrupper]" caption="hovedgrupper" numFmtId="0" hierarchy="5" level="1">
      <sharedItems count="4">
        <s v="fjørfe"/>
        <s v="gris"/>
        <s v="småfe"/>
        <s v="storfe"/>
      </sharedItems>
    </cacheField>
    <cacheField name="[T_kommune].[fylke].[fylke]" caption="fylke" numFmtId="0" hierarchy="14" level="1">
      <sharedItems containsSemiMixedTypes="0" containsNonDate="0" containsString="0"/>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1"/>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2"/>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6863426" backgroundQuery="1" createdVersion="8" refreshedVersion="8" minRefreshableVersion="3" recordCount="0" supportSubquery="1" supportAdvancedDrill="1" xr:uid="{8ABF1C6A-4099-411E-A965-A1F98C427A94}">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72569447" backgroundQuery="1" createdVersion="8" refreshedVersion="8" minRefreshableVersion="3" recordCount="0" supportSubquery="1" supportAdvancedDrill="1" xr:uid="{26DEC47D-A4DF-490B-98FE-0274F1DCFDE0}">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76273149" backgroundQuery="1" createdVersion="8" refreshedVersion="8" minRefreshableVersion="3" recordCount="0" supportSubquery="1" supportAdvancedDrill="1" xr:uid="{D466391A-F255-4BAC-B162-E5863ECF1C39}">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24"/>
        <n v="2016" u="1"/>
        <n v="2017" u="1"/>
        <n v="2018" u="1"/>
        <n v="2019" u="1"/>
        <n v="2020" u="1"/>
        <n v="2021" u="1"/>
        <n v="2022" u="1"/>
        <n v="2023"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17]"/>
            <x15:cachedUniqueName index="4" name="[Kommunetall_CSV].[aar].&amp;[2018]"/>
            <x15:cachedUniqueName index="5" name="[Kommunetall_CSV].[aar].&amp;[2019]"/>
            <x15:cachedUniqueName index="6" name="[Kommunetall_CSV].[aar].&amp;[2020]"/>
            <x15:cachedUniqueName index="7" name="[Kommunetall_CSV].[aar].&amp;[2021]"/>
            <x15:cachedUniqueName index="8" name="[Kommunetall_CSV].[aar].&amp;[2022]"/>
            <x15:cachedUniqueName index="9" name="[Kommunetall_CSV].[aar].&amp;[2023]"/>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78935182" backgroundQuery="1" createdVersion="8" refreshedVersion="8" minRefreshableVersion="3" recordCount="0" supportSubquery="1" supportAdvancedDrill="1" xr:uid="{F9BEB09B-6179-4130-8249-59D82DFBB851}">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82870369" backgroundQuery="1" createdVersion="8" refreshedVersion="8" minRefreshableVersion="3" recordCount="0" supportSubquery="1" supportAdvancedDrill="1" xr:uid="{99524D32-1323-4A7C-9E0E-68698176C270}">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85185186" backgroundQuery="1" createdVersion="8" refreshedVersion="8" minRefreshableVersion="3" recordCount="0" supportSubquery="1" supportAdvancedDrill="1" xr:uid="{64A032E4-8D5C-4D32-A591-22A60870E27B}">
  <cacheSource type="external" connectionId="11"/>
  <cacheFields count="4">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unt="14">
        <s v="Agder"/>
        <s v="Akershus"/>
        <s v="Buskerud"/>
        <s v="Finnmark"/>
        <s v="Innlandet"/>
        <s v="Møre og Romsdal"/>
        <s v="Nordland"/>
        <s v="Rogaland"/>
        <s v="Telemark"/>
        <s v="Troms"/>
        <s v="Trøndelag"/>
        <s v="Vestfold"/>
        <s v="Vestland"/>
        <s v="Østfold"/>
      </sharedItems>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93749999" backgroundQuery="1" createdVersion="7" refreshedVersion="8" minRefreshableVersion="3" recordCount="0" supportSubquery="1" supportAdvancedDrill="1" xr:uid="{688C787A-7AD7-463D-AC9B-B6042F9FD510}">
  <cacheSource type="external" connectionId="11"/>
  <cacheFields count="5">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102">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olmestrand" u="1"/>
        <s v="Hustadvika" u="1"/>
        <s v="Hå" u="1"/>
        <s v="Klepp" u="1"/>
        <s v="Kvinnherad" u="1"/>
        <s v="Kvæfjord" u="1"/>
        <s v="Kvænangen" u="1"/>
        <s v="Larvik" u="1"/>
        <s v="Leirfjord" u="1"/>
        <s v="Lyngen" u="1"/>
        <s v="Molde" u="1"/>
        <s v="Målselv" u="1"/>
        <s v="Notodden" u="1"/>
        <s v="Rana" u="1"/>
        <s v="Randaberg" u="1"/>
        <s v="Rauma" u="1"/>
        <s v="Sandefjord" u="1"/>
        <s v="Sandnes" u="1"/>
        <s v="Seljord" u="1"/>
        <s v="Siljan" u="1"/>
        <s v="Skien" u="1"/>
        <s v="Sola" u="1"/>
        <s v="Stad" u="1"/>
        <s v="Stavanger" u="1"/>
        <s v="Stranda" u="1"/>
        <s v="Stryn" u="1"/>
        <s v="Sunnfjord" u="1"/>
        <s v="Surnadal" u="1"/>
        <s v="Sømna" u="1"/>
        <s v="Tana" u="1"/>
        <s v="Time" u="1"/>
        <s v="Tromsø" u="1"/>
        <s v="Tønsberg" u="1"/>
        <s v="Vanylven" u="1"/>
        <s v="Vefsn" u="1"/>
        <s v="Vega" u="1"/>
        <s v="Vestnes" u="1"/>
        <s v="Vestvågøy" u="1"/>
        <s v="Vindafjord" u="1"/>
        <s v="Volda" u="1"/>
        <s v="Voss" u="1"/>
        <s v="Ørsta" u="1"/>
        <s v="Ålesund" u="1"/>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9803241" backgroundQuery="1" createdVersion="7" refreshedVersion="8" minRefreshableVersion="3" recordCount="0" supportSubquery="1" supportAdvancedDrill="1" xr:uid="{A2E00E1C-BFFE-4375-9BF9-9E32787C0503}">
  <cacheSource type="external" connectionId="11"/>
  <cacheFields count="5">
    <cacheField name="[Kommunetall_CSV].[aar].[aar]" caption="aar" numFmtId="0" level="1">
      <sharedItems containsSemiMixedTypes="0" containsString="0" containsNumber="1" containsInteger="1" minValue="2015" maxValue="2024" count="3">
        <n v="2015"/>
        <n v="2024"/>
        <n v="2021"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102">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olmestrand" u="1"/>
        <s v="Hustadvika" u="1"/>
        <s v="Hå" u="1"/>
        <s v="Klepp" u="1"/>
        <s v="Kvinnherad" u="1"/>
        <s v="Kvæfjord" u="1"/>
        <s v="Kvænangen" u="1"/>
        <s v="Larvik" u="1"/>
        <s v="Leirfjord" u="1"/>
        <s v="Lyngen" u="1"/>
        <s v="Molde" u="1"/>
        <s v="Målselv" u="1"/>
        <s v="Notodden" u="1"/>
        <s v="Rana" u="1"/>
        <s v="Randaberg" u="1"/>
        <s v="Rauma" u="1"/>
        <s v="Sandefjord" u="1"/>
        <s v="Sandnes" u="1"/>
        <s v="Seljord" u="1"/>
        <s v="Siljan" u="1"/>
        <s v="Skien" u="1"/>
        <s v="Sola" u="1"/>
        <s v="Stad" u="1"/>
        <s v="Stavanger" u="1"/>
        <s v="Stranda" u="1"/>
        <s v="Stryn" u="1"/>
        <s v="Sunnfjord" u="1"/>
        <s v="Surnadal" u="1"/>
        <s v="Sømna" u="1"/>
        <s v="Tana" u="1"/>
        <s v="Time" u="1"/>
        <s v="Tromsø" u="1"/>
        <s v="Tønsberg" u="1"/>
        <s v="Vanylven" u="1"/>
        <s v="Vefsn" u="1"/>
        <s v="Vega" u="1"/>
        <s v="Vestnes" u="1"/>
        <s v="Vestvågøy" u="1"/>
        <s v="Vindafjord" u="1"/>
        <s v="Volda" u="1"/>
        <s v="Voss" u="1"/>
        <s v="Ørsta" u="1"/>
        <s v="Ålesund" u="1"/>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02777775" backgroundQuery="1" createdVersion="7" refreshedVersion="8" minRefreshableVersion="3" recordCount="0" supportSubquery="1" supportAdvancedDrill="1" xr:uid="{48AB4B2E-CC37-4BE9-B136-E1C4B5A6ABEF}">
  <cacheSource type="external" connectionId="11"/>
  <cacheFields count="5">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102">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olmestrand" u="1"/>
        <s v="Hustadvika" u="1"/>
        <s v="Hå" u="1"/>
        <s v="Klepp" u="1"/>
        <s v="Kvinnherad" u="1"/>
        <s v="Kvæfjord" u="1"/>
        <s v="Kvænangen" u="1"/>
        <s v="Larvik" u="1"/>
        <s v="Leirfjord" u="1"/>
        <s v="Lyngen" u="1"/>
        <s v="Molde" u="1"/>
        <s v="Målselv" u="1"/>
        <s v="Notodden" u="1"/>
        <s v="Rana" u="1"/>
        <s v="Randaberg" u="1"/>
        <s v="Rauma" u="1"/>
        <s v="Sandefjord" u="1"/>
        <s v="Sandnes" u="1"/>
        <s v="Seljord" u="1"/>
        <s v="Siljan" u="1"/>
        <s v="Skien" u="1"/>
        <s v="Sola" u="1"/>
        <s v="Stad" u="1"/>
        <s v="Stavanger" u="1"/>
        <s v="Stranda" u="1"/>
        <s v="Stryn" u="1"/>
        <s v="Sunnfjord" u="1"/>
        <s v="Surnadal" u="1"/>
        <s v="Sømna" u="1"/>
        <s v="Tana" u="1"/>
        <s v="Time" u="1"/>
        <s v="Tromsø" u="1"/>
        <s v="Tønsberg" u="1"/>
        <s v="Vanylven" u="1"/>
        <s v="Vefsn" u="1"/>
        <s v="Vega" u="1"/>
        <s v="Vestnes" u="1"/>
        <s v="Vestvågøy" u="1"/>
        <s v="Vindafjord" u="1"/>
        <s v="Volda" u="1"/>
        <s v="Voss" u="1"/>
        <s v="Ørsta" u="1"/>
        <s v="Ålesund" u="1"/>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11805557" backgroundQuery="1" createdVersion="7" refreshedVersion="8" minRefreshableVersion="3" recordCount="0" supportSubquery="1" supportAdvancedDrill="1" xr:uid="{A0182D63-E3BC-4521-B330-1F6AA50D2EBE}">
  <cacheSource type="external" connectionId="11"/>
  <cacheFields count="7">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Unsupported0" numFmtId="0" hierarchy="35" level="32767">
      <extLst>
        <ext xmlns:x14="http://schemas.microsoft.com/office/spreadsheetml/2009/9/main" uri="{63CAB8AC-B538-458d-9737-405883B0398D}">
          <x14:cacheField ignore="1"/>
        </ext>
      </extLst>
    </cacheField>
    <cacheField name="Unsupported1" numFmtId="0" hierarchy="36" level="32767">
      <extLst>
        <ext xmlns:x14="http://schemas.microsoft.com/office/spreadsheetml/2009/9/main" uri="{63CAB8AC-B538-458d-9737-405883B0398D}">
          <x14:cacheField ignore="1"/>
        </ext>
      </extLst>
    </cacheField>
  </cacheFields>
  <cacheHierarchies count="37">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y uniqueName="Unsupported0" caption="aar" measure="1" count="0">
      <extLst>
        <ext xmlns:x14="http://schemas.microsoft.com/office/spreadsheetml/2009/9/main" uri="{8CF416AD-EC4C-4aba-99F5-12A058AE0983}">
          <x14:cacheHierarchy ignore="1"/>
        </ext>
      </extLst>
    </cacheHierarchy>
    <cacheHierarchy uniqueName="Unsupported1" caption="aar" measure="1" count="0">
      <extLst>
        <ext xmlns:x14="http://schemas.microsoft.com/office/spreadsheetml/2009/9/main" uri="{8CF416AD-EC4C-4aba-99F5-12A058AE0983}">
          <x14:cacheHierarchy ignore="1"/>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0277778" backgroundQuery="1" createdVersion="7" refreshedVersion="8" minRefreshableVersion="3" recordCount="0" supportSubquery="1" supportAdvancedDrill="1" xr:uid="{3EE7508F-3604-4F79-9A4F-818F3EFF7271}">
  <cacheSource type="external" connectionId="11"/>
  <cacheFields count="6">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kommune].[kommune]" caption="kommune" numFmtId="0" hierarchy="13" level="1">
      <sharedItems containsNonDate="0" count="175">
        <s v="Bjerkreim"/>
        <s v="Bokn"/>
        <s v="Eigersund"/>
        <s v="Gjesdal"/>
        <s v="Haugesund"/>
        <s v="Hjelmeland"/>
        <s v="Hå"/>
        <s v="Karmøy"/>
        <s v="Klepp"/>
        <s v="Kvitsøy"/>
        <s v="Lund"/>
        <s v="Randaberg"/>
        <s v="Sandnes"/>
        <s v="Sauda"/>
        <s v="Sokndal"/>
        <s v="Sola"/>
        <s v="Stavanger"/>
        <s v="Strand"/>
        <s v="Suldal"/>
        <s v="Time"/>
        <s v="Tysvær"/>
        <s v="Utsira"/>
        <s v="Vindafjord"/>
        <s v="Frosta" u="1"/>
        <s v="Heim" u="1"/>
        <s v="Holtålen" u="1"/>
        <s v="Inderøy" u="1"/>
        <s v="Indre Fosen" u="1"/>
        <s v="Leka" u="1"/>
        <s v="Levanger" u="1"/>
        <s v="Malvik" u="1"/>
        <s v="Melhus" u="1"/>
        <s v="Meråker" u="1"/>
        <s v="Midtre Gauldal" u="1"/>
        <s v="Namsos" u="1"/>
        <s v="Namsskogan" u="1"/>
        <s v="Oppdal" u="1"/>
        <s v="Orkland" u="1"/>
        <s v="Osen" u="1"/>
        <s v="Rennebu" u="1"/>
        <s v="Røros" u="1"/>
        <s v="Selbu" u="1"/>
        <s v="Skaun" u="1"/>
        <s v="Snåsa" u="1"/>
        <s v="Steinkjer" u="1"/>
        <s v="Stjørdal" u="1"/>
        <s v="Trondheim" u="1"/>
        <s v="Tydal" u="1"/>
        <s v="Verdal" u="1"/>
        <s v="Ørland" u="1"/>
        <s v="Åfjord" u="1"/>
        <s v="Alver" u="1"/>
        <s v="Aremark" u="1"/>
        <s v="Arendal" u="1"/>
        <s v="Asker" u="1"/>
        <s v="Askvoll" u="1"/>
        <s v="Aurskog-Høland" u="1"/>
        <s v="Austevoll" u="1"/>
        <s v="Averøy" u="1"/>
        <s v="Bamble" u="1"/>
        <s v="Bergen" u="1"/>
        <s v="Bjørnafjorden" u="1"/>
        <s v="Bremanger" u="1"/>
        <s v="Bærum" u="1"/>
        <s v="Bømlo" u="1"/>
        <s v="Drammen" u="1"/>
        <s v="Drangedal" u="1"/>
        <s v="Eidsvoll" u="1"/>
        <s v="Elverum" u="1"/>
        <s v="Etne" u="1"/>
        <s v="Farsund" u="1"/>
        <s v="Flekkefjord" u="1"/>
        <s v="Fredrikstad" u="1"/>
        <s v="Froland" u="1"/>
        <s v="Færder" u="1"/>
        <s v="Gausdal" u="1"/>
        <s v="Gjerdrum" u="1"/>
        <s v="Gjøvik" u="1"/>
        <s v="Gloppen" u="1"/>
        <s v="Gol" u="1"/>
        <s v="Gran" u="1"/>
        <s v="Grimstad" u="1"/>
        <s v="Grue" u="1"/>
        <s v="Gulen" u="1"/>
        <s v="Halden" u="1"/>
        <s v="Hamar" u="1"/>
        <s v="Hareid" u="1"/>
        <s v="Hole" u="1"/>
        <s v="Holmestrand" u="1"/>
        <s v="Horten" u="1"/>
        <s v="Hyllestad" u="1"/>
        <s v="Hægebostad" u="1"/>
        <s v="Høyanger" u="1"/>
        <s v="Indre Østfold" u="1"/>
        <s v="Jevnaker" u="1"/>
        <s v="Kongsberg" u="1"/>
        <s v="Kragerø" u="1"/>
        <s v="Kristiansand" u="1"/>
        <s v="Kvam" u="1"/>
        <s v="Kvinnherad" u="1"/>
        <s v="Kviteseid" u="1"/>
        <s v="Larvik" u="1"/>
        <s v="Lier" u="1"/>
        <s v="Lillehammer" u="1"/>
        <s v="Lillestrøm" u="1"/>
        <s v="Lindesnes" u="1"/>
        <s v="Lunner" u="1"/>
        <s v="Lyngdal" u="1"/>
        <s v="Lørenskog" u="1"/>
        <s v="Løten" u="1"/>
        <s v="Marker" u="1"/>
        <s v="Masfjorden" u="1"/>
        <s v="Midt-Telemark" u="1"/>
        <s v="Modalen" u="1"/>
        <s v="Molde" u="1"/>
        <s v="Moss" u="1"/>
        <s v="Nannestad" u="1"/>
        <s v="Nes" u="1"/>
        <s v="Nesbyen" u="1"/>
        <s v="Nittedal" u="1"/>
        <s v="Nome" u="1"/>
        <s v="Nord-Odal" u="1"/>
        <s v="Nordre Land" u="1"/>
        <s v="Notodden" u="1"/>
        <s v="Porsgrunn" u="1"/>
        <s v="Rakkestad" u="1"/>
        <s v="Rauma" u="1"/>
        <s v="Rendalen" u="1"/>
        <s v="Ringebu" u="1"/>
        <s v="Ringerike" u="1"/>
        <s v="Ringsaker" u="1"/>
        <s v="Råde" u="1"/>
        <s v="Sandefjord" u="1"/>
        <s v="Sarpsborg" u="1"/>
        <s v="Sel" u="1"/>
        <s v="Seljord" u="1"/>
        <s v="Sigdal" u="1"/>
        <s v="Siljan" u="1"/>
        <s v="Sirdal" u="1"/>
        <s v="Skien" u="1"/>
        <s v="Skiptvet" u="1"/>
        <s v="Stad" u="1"/>
        <s v="Stange" u="1"/>
        <s v="Stranda" u="1"/>
        <s v="Sunnfjord" u="1"/>
        <s v="Surnadal" u="1"/>
        <s v="Sveio" u="1"/>
        <s v="Sør-Aurdal" u="1"/>
        <s v="Sør-Fron" u="1"/>
        <s v="Sør-Odal" u="1"/>
        <s v="Tinn" u="1"/>
        <s v="Tolga" u="1"/>
        <s v="Trysil" u="1"/>
        <s v="Tynset" u="1"/>
        <s v="Tønsberg" u="1"/>
        <s v="Ullensaker" u="1"/>
        <s v="Ullensvang" u="1"/>
        <s v="Ulvik" u="1"/>
        <s v="Vanylven" u="1"/>
        <s v="Vestby" u="1"/>
        <s v="Vestnes" u="1"/>
        <s v="Vestre Toten" u="1"/>
        <s v="Vinje" u="1"/>
        <s v="Volda" u="1"/>
        <s v="Voss" u="1"/>
        <s v="Våler (Inn)" u="1"/>
        <s v="Våler (Vik)" u="1"/>
        <s v="Østre Toten" u="1"/>
        <s v="Øvre Eiker" u="1"/>
        <s v="Øygarden" u="1"/>
        <s v="Ålesund" u="1"/>
        <s v="Åmli" u="1"/>
        <s v="Åmot" u="1"/>
        <s v="Ås" u="1"/>
        <s v="Åsnes" u="1"/>
      </sharedItems>
    </cacheField>
    <cacheField name="[Measures].[Sum av Verdi]" caption="Sum av Verdi" numFmtId="0" hierarchy="33" level="32767"/>
    <cacheField name="[T_kjøttkoder].[hovedgrupper].[hovedgrupper]" caption="hovedgrupper" numFmtId="0" hierarchy="5" level="1">
      <sharedItems count="4">
        <s v="fjørfe"/>
        <s v="gris"/>
        <s v="småfe"/>
        <s v="storfe"/>
      </sharedItems>
    </cacheField>
    <cacheField name="[T_kommune].[fylke].[fylke]" caption="fylke" numFmtId="0" hierarchy="14" level="1">
      <sharedItems containsSemiMixedTypes="0" containsNonDate="0" containsString="0"/>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1"/>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2"/>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15972222" backgroundQuery="1" createdVersion="7" refreshedVersion="8" minRefreshableVersion="3" recordCount="0" supportSubquery="1" supportAdvancedDrill="1" xr:uid="{B14E0DBC-B69C-461D-8F8B-56749C4D2F63}">
  <cacheSource type="external" connectionId="11"/>
  <cacheFields count="4">
    <cacheField name="[Kommunetall_CSV].[aar].[aar]" caption="aar" numFmtId="0" level="1">
      <sharedItems containsSemiMixedTypes="0" containsNonDate="0" containsString="0"/>
    </cacheField>
    <cacheField name="[T_kommune].[kommune].[kommune]" caption="kommune" numFmtId="0" hierarchy="13" level="1">
      <sharedItems containsSemiMixedTypes="0" containsNonDate="0" containsString="0"/>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1"/>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20601848" backgroundQuery="1" createdVersion="7" refreshedVersion="8" minRefreshableVersion="3" recordCount="0" supportSubquery="1" supportAdvancedDrill="1" xr:uid="{FA1A2BC8-F309-4E52-AF46-8D7D5CE29FA8}">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25231482" backgroundQuery="1" createdVersion="7" refreshedVersion="8" minRefreshableVersion="3" recordCount="0" supportSubquery="1" supportAdvancedDrill="1" xr:uid="{A7214596-7335-4E74-8455-466AD735B047}">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27430553" backgroundQuery="1" createdVersion="7" refreshedVersion="8" minRefreshableVersion="3" recordCount="0" supportSubquery="1" supportAdvancedDrill="1" xr:uid="{61BBDB38-33D9-490E-8BB8-B92613FDDB01}">
  <cacheSource type="external" connectionId="11"/>
  <cacheFields count="5">
    <cacheField name="[Kommunetall_CSV].[aar].[aar]" caption="aar" numFmtId="0" level="1">
      <sharedItems containsSemiMixedTypes="0" containsNonDate="0" containsString="0"/>
    </cacheField>
    <cacheField name="[Measures].[Sum of Verdi]" caption="Sum of Verdi" numFmtId="0" hierarchy="26" level="32767"/>
    <cacheField name="[T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mmune].[fylke].[fylke]" caption="fylke" numFmtId="0" hierarchy="14"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4"/>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2"/>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38425929" backgroundQuery="1" createdVersion="7" refreshedVersion="8" minRefreshableVersion="3" recordCount="0" supportSubquery="1" supportAdvancedDrill="1" xr:uid="{8494E574-2E71-40C8-8F24-D162174E5976}">
  <cacheSource type="external" connectionId="11"/>
  <cacheFields count="6">
    <cacheField name="[Kommunetall_CSV].[aar].[aar]" caption="aar" numFmtId="0" level="1">
      <sharedItems containsSemiMixedTypes="0" containsString="0" containsNumber="1" containsInteger="1" minValue="2015" maxValue="2024" count="8">
        <n v="2015"/>
        <n v="2024"/>
        <n v="2016" u="1"/>
        <n v="2021" u="1"/>
        <n v="2018" u="1"/>
        <n v="2017"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21]"/>
            <x15:cachedUniqueName index="4" name="[Kommunetall_CSV].[aar].&amp;[2018]"/>
            <x15:cachedUniqueName index="5" name="[Kommunetall_CSV].[aar].&amp;[2017]"/>
            <x15:cachedUniqueName index="6" name="[Kommunetall_CSV].[aar].&amp;[2019]"/>
            <x15:cachedUniqueName index="7" name="[Kommunetall_CSV].[aar].&amp;[2020]"/>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84">
        <s v="Færder"/>
        <s v="Holmestrand"/>
        <s v="Horten"/>
        <s v="Larvik"/>
        <s v="Sandefjord"/>
        <s v="Tønsberg"/>
        <s v="Frosta" u="1"/>
        <s v="Holtålen" u="1"/>
        <s v="Inderøy" u="1"/>
        <s v="Indre Fosen" u="1"/>
        <s v="Levanger" u="1"/>
        <s v="Melhus" u="1"/>
        <s v="Midtre Gauldal" u="1"/>
        <s v="Namsos" u="1"/>
        <s v="Nærøysund" u="1"/>
        <s v="Oppdal" u="1"/>
        <s v="Orkland" u="1"/>
        <s v="Overhalla" u="1"/>
        <s v="Rennebu" u="1"/>
        <s v="Snåsa" u="1"/>
        <s v="Steinkjer" u="1"/>
        <s v="Stjørdal" u="1"/>
        <s v="Verdal" u="1"/>
        <s v="Ørland" u="1"/>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ustadvika" u="1"/>
        <s v="Hå" u="1"/>
        <s v="Klepp" u="1"/>
        <s v="Kvinnherad" u="1"/>
        <s v="Kvæfjord" u="1"/>
        <s v="Kvænangen" u="1"/>
        <s v="Leirfjord" u="1"/>
        <s v="Lyngen" u="1"/>
        <s v="Molde" u="1"/>
        <s v="Målselv" u="1"/>
        <s v="Notodden" u="1"/>
        <s v="Rana" u="1"/>
        <s v="Randaberg" u="1"/>
        <s v="Rauma" u="1"/>
        <s v="Sandnes" u="1"/>
        <s v="Seljord" u="1"/>
        <s v="Siljan" u="1"/>
        <s v="Skien" u="1"/>
        <s v="Sola" u="1"/>
        <s v="Stad" u="1"/>
        <s v="Stavanger" u="1"/>
        <s v="Stranda" u="1"/>
        <s v="Stryn" u="1"/>
        <s v="Sunnfjord" u="1"/>
        <s v="Surnadal" u="1"/>
        <s v="Sømna" u="1"/>
        <s v="Tana" u="1"/>
        <s v="Time" u="1"/>
        <s v="Tromsø" u="1"/>
        <s v="Vanylven" u="1"/>
        <s v="Vefsn" u="1"/>
        <s v="Vega" u="1"/>
        <s v="Vestnes" u="1"/>
        <s v="Vestvågøy" u="1"/>
        <s v="Vindafjord" u="1"/>
        <s v="Volda" u="1"/>
        <s v="Voss" u="1"/>
        <s v="Ørsta" u="1"/>
        <s v="Ålesund" u="1"/>
      </sharedItems>
    </cacheField>
    <cacheField name="[T_kjøttkoder].[dyreslag].[dyreslag]" caption="dyreslag" numFmtId="0" hierarchy="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43055555" backgroundQuery="1" createdVersion="7" refreshedVersion="8" minRefreshableVersion="3" recordCount="0" supportSubquery="1" supportAdvancedDrill="1" xr:uid="{46CA347A-235E-490D-989B-605CACE1F544}">
  <cacheSource type="external" connectionId="11"/>
  <cacheFields count="6">
    <cacheField name="[Kommunetall_CSV].[aar].[aar]" caption="aar" numFmtId="0" level="1">
      <sharedItems containsSemiMixedTypes="0" containsString="0" containsNumber="1" containsInteger="1" minValue="2015" maxValue="2024" count="8">
        <n v="2015"/>
        <n v="2024"/>
        <n v="2016" u="1"/>
        <n v="2021" u="1"/>
        <n v="2018" u="1"/>
        <n v="2017"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21]"/>
            <x15:cachedUniqueName index="4" name="[Kommunetall_CSV].[aar].&amp;[2018]"/>
            <x15:cachedUniqueName index="5" name="[Kommunetall_CSV].[aar].&amp;[2017]"/>
            <x15:cachedUniqueName index="6" name="[Kommunetall_CSV].[aar].&amp;[2019]"/>
            <x15:cachedUniqueName index="7" name="[Kommunetall_CSV].[aar].&amp;[2020]"/>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84">
        <s v="Færder"/>
        <s v="Holmestrand"/>
        <s v="Horten"/>
        <s v="Larvik"/>
        <s v="Sandefjord"/>
        <s v="Tønsberg"/>
        <s v="Frosta" u="1"/>
        <s v="Holtålen" u="1"/>
        <s v="Inderøy" u="1"/>
        <s v="Indre Fosen" u="1"/>
        <s v="Levanger" u="1"/>
        <s v="Melhus" u="1"/>
        <s v="Midtre Gauldal" u="1"/>
        <s v="Namsos" u="1"/>
        <s v="Nærøysund" u="1"/>
        <s v="Oppdal" u="1"/>
        <s v="Orkland" u="1"/>
        <s v="Overhalla" u="1"/>
        <s v="Rennebu" u="1"/>
        <s v="Snåsa" u="1"/>
        <s v="Steinkjer" u="1"/>
        <s v="Stjørdal" u="1"/>
        <s v="Verdal" u="1"/>
        <s v="Ørland" u="1"/>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ustadvika" u="1"/>
        <s v="Hå" u="1"/>
        <s v="Klepp" u="1"/>
        <s v="Kvinnherad" u="1"/>
        <s v="Kvæfjord" u="1"/>
        <s v="Kvænangen" u="1"/>
        <s v="Leirfjord" u="1"/>
        <s v="Lyngen" u="1"/>
        <s v="Molde" u="1"/>
        <s v="Målselv" u="1"/>
        <s v="Notodden" u="1"/>
        <s v="Rana" u="1"/>
        <s v="Randaberg" u="1"/>
        <s v="Rauma" u="1"/>
        <s v="Sandnes" u="1"/>
        <s v="Seljord" u="1"/>
        <s v="Siljan" u="1"/>
        <s v="Skien" u="1"/>
        <s v="Sola" u="1"/>
        <s v="Stad" u="1"/>
        <s v="Stavanger" u="1"/>
        <s v="Stranda" u="1"/>
        <s v="Stryn" u="1"/>
        <s v="Sunnfjord" u="1"/>
        <s v="Surnadal" u="1"/>
        <s v="Sømna" u="1"/>
        <s v="Tana" u="1"/>
        <s v="Time" u="1"/>
        <s v="Tromsø" u="1"/>
        <s v="Vanylven" u="1"/>
        <s v="Vefsn" u="1"/>
        <s v="Vega" u="1"/>
        <s v="Vestnes" u="1"/>
        <s v="Vestvågøy" u="1"/>
        <s v="Vindafjord" u="1"/>
        <s v="Volda" u="1"/>
        <s v="Voss" u="1"/>
        <s v="Ørsta" u="1"/>
        <s v="Ålesund" u="1"/>
      </sharedItems>
    </cacheField>
    <cacheField name="[T_kjøttkoder].[dyreslag].[dyreslag]" caption="dyreslag" numFmtId="0" hierarchy="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47569443" backgroundQuery="1" createdVersion="7" refreshedVersion="8" minRefreshableVersion="3" recordCount="0" supportSubquery="1" supportAdvancedDrill="1" xr:uid="{30A65FFA-A6B5-4D99-A244-92BD15EA149C}">
  <cacheSource type="external" connectionId="11"/>
  <cacheFields count="6">
    <cacheField name="[Kommunetall_CSV].[aar].[aar]" caption="aar" numFmtId="0" level="1">
      <sharedItems containsSemiMixedTypes="0" containsString="0" containsNumber="1" containsInteger="1" minValue="2015" maxValue="2024" count="8">
        <n v="2015"/>
        <n v="2024"/>
        <n v="2016" u="1"/>
        <n v="2021" u="1"/>
        <n v="2018" u="1"/>
        <n v="2017"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21]"/>
            <x15:cachedUniqueName index="4" name="[Kommunetall_CSV].[aar].&amp;[2018]"/>
            <x15:cachedUniqueName index="5" name="[Kommunetall_CSV].[aar].&amp;[2017]"/>
            <x15:cachedUniqueName index="6" name="[Kommunetall_CSV].[aar].&amp;[2019]"/>
            <x15:cachedUniqueName index="7" name="[Kommunetall_CSV].[aar].&amp;[2020]"/>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84">
        <s v="Færder"/>
        <s v="Holmestrand"/>
        <s v="Horten"/>
        <s v="Larvik"/>
        <s v="Sandefjord"/>
        <s v="Tønsberg"/>
        <s v="Frosta" u="1"/>
        <s v="Holtålen" u="1"/>
        <s v="Inderøy" u="1"/>
        <s v="Indre Fosen" u="1"/>
        <s v="Levanger" u="1"/>
        <s v="Melhus" u="1"/>
        <s v="Midtre Gauldal" u="1"/>
        <s v="Namsos" u="1"/>
        <s v="Nærøysund" u="1"/>
        <s v="Oppdal" u="1"/>
        <s v="Orkland" u="1"/>
        <s v="Overhalla" u="1"/>
        <s v="Rennebu" u="1"/>
        <s v="Snåsa" u="1"/>
        <s v="Steinkjer" u="1"/>
        <s v="Stjørdal" u="1"/>
        <s v="Verdal" u="1"/>
        <s v="Ørland" u="1"/>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ustadvika" u="1"/>
        <s v="Hå" u="1"/>
        <s v="Klepp" u="1"/>
        <s v="Kvinnherad" u="1"/>
        <s v="Kvæfjord" u="1"/>
        <s v="Kvænangen" u="1"/>
        <s v="Leirfjord" u="1"/>
        <s v="Lyngen" u="1"/>
        <s v="Molde" u="1"/>
        <s v="Målselv" u="1"/>
        <s v="Notodden" u="1"/>
        <s v="Rana" u="1"/>
        <s v="Randaberg" u="1"/>
        <s v="Rauma" u="1"/>
        <s v="Sandnes" u="1"/>
        <s v="Seljord" u="1"/>
        <s v="Siljan" u="1"/>
        <s v="Skien" u="1"/>
        <s v="Sola" u="1"/>
        <s v="Stad" u="1"/>
        <s v="Stavanger" u="1"/>
        <s v="Stranda" u="1"/>
        <s v="Stryn" u="1"/>
        <s v="Sunnfjord" u="1"/>
        <s v="Surnadal" u="1"/>
        <s v="Sømna" u="1"/>
        <s v="Tana" u="1"/>
        <s v="Time" u="1"/>
        <s v="Tromsø" u="1"/>
        <s v="Vanylven" u="1"/>
        <s v="Vefsn" u="1"/>
        <s v="Vega" u="1"/>
        <s v="Vestnes" u="1"/>
        <s v="Vestvågøy" u="1"/>
        <s v="Vindafjord" u="1"/>
        <s v="Volda" u="1"/>
        <s v="Voss" u="1"/>
        <s v="Ørsta" u="1"/>
        <s v="Ålesund" u="1"/>
      </sharedItems>
    </cacheField>
    <cacheField name="[T_kjøttkoder].[dyreslag].[dyreslag]" caption="dyreslag" numFmtId="0" hierarchy="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52083331" backgroundQuery="1" createdVersion="7" refreshedVersion="8" minRefreshableVersion="3" recordCount="0" supportSubquery="1" supportAdvancedDrill="1" xr:uid="{977ACAF0-C228-4C68-97C3-D219345B67F5}">
  <cacheSource type="external" connectionId="11"/>
  <cacheFields count="6">
    <cacheField name="[Kommunetall_CSV].[aar].[aar]" caption="aar" numFmtId="0" level="1">
      <sharedItems containsSemiMixedTypes="0" containsString="0" containsNumber="1" containsInteger="1" minValue="2015" maxValue="2024" count="8">
        <n v="2015"/>
        <n v="2024"/>
        <n v="2016" u="1"/>
        <n v="2021" u="1"/>
        <n v="2018" u="1"/>
        <n v="2017"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21]"/>
            <x15:cachedUniqueName index="4" name="[Kommunetall_CSV].[aar].&amp;[2018]"/>
            <x15:cachedUniqueName index="5" name="[Kommunetall_CSV].[aar].&amp;[2017]"/>
            <x15:cachedUniqueName index="6" name="[Kommunetall_CSV].[aar].&amp;[2019]"/>
            <x15:cachedUniqueName index="7" name="[Kommunetall_CSV].[aar].&amp;[2020]"/>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84">
        <s v="Færder"/>
        <s v="Holmestrand"/>
        <s v="Horten"/>
        <s v="Larvik"/>
        <s v="Sandefjord"/>
        <s v="Tønsberg"/>
        <s v="Frosta" u="1"/>
        <s v="Holtålen" u="1"/>
        <s v="Inderøy" u="1"/>
        <s v="Indre Fosen" u="1"/>
        <s v="Levanger" u="1"/>
        <s v="Melhus" u="1"/>
        <s v="Midtre Gauldal" u="1"/>
        <s v="Namsos" u="1"/>
        <s v="Nærøysund" u="1"/>
        <s v="Oppdal" u="1"/>
        <s v="Orkland" u="1"/>
        <s v="Overhalla" u="1"/>
        <s v="Rennebu" u="1"/>
        <s v="Snåsa" u="1"/>
        <s v="Steinkjer" u="1"/>
        <s v="Stjørdal" u="1"/>
        <s v="Verdal" u="1"/>
        <s v="Ørland" u="1"/>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ustadvika" u="1"/>
        <s v="Hå" u="1"/>
        <s v="Klepp" u="1"/>
        <s v="Kvinnherad" u="1"/>
        <s v="Kvæfjord" u="1"/>
        <s v="Kvænangen" u="1"/>
        <s v="Leirfjord" u="1"/>
        <s v="Lyngen" u="1"/>
        <s v="Molde" u="1"/>
        <s v="Målselv" u="1"/>
        <s v="Notodden" u="1"/>
        <s v="Rana" u="1"/>
        <s v="Randaberg" u="1"/>
        <s v="Rauma" u="1"/>
        <s v="Sandnes" u="1"/>
        <s v="Seljord" u="1"/>
        <s v="Siljan" u="1"/>
        <s v="Skien" u="1"/>
        <s v="Sola" u="1"/>
        <s v="Stad" u="1"/>
        <s v="Stavanger" u="1"/>
        <s v="Stranda" u="1"/>
        <s v="Stryn" u="1"/>
        <s v="Sunnfjord" u="1"/>
        <s v="Surnadal" u="1"/>
        <s v="Sømna" u="1"/>
        <s v="Tana" u="1"/>
        <s v="Time" u="1"/>
        <s v="Tromsø" u="1"/>
        <s v="Vanylven" u="1"/>
        <s v="Vefsn" u="1"/>
        <s v="Vega" u="1"/>
        <s v="Vestnes" u="1"/>
        <s v="Vestvågøy" u="1"/>
        <s v="Vindafjord" u="1"/>
        <s v="Volda" u="1"/>
        <s v="Voss" u="1"/>
        <s v="Ørsta" u="1"/>
        <s v="Ålesund" u="1"/>
      </sharedItems>
    </cacheField>
    <cacheField name="[T_kjøttkoder].[dyreslag].[dyreslag]" caption="dyreslag" numFmtId="0" hierarchy="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55671295" backgroundQuery="1" createdVersion="7" refreshedVersion="8" minRefreshableVersion="3" recordCount="0" supportSubquery="1" supportAdvancedDrill="1" xr:uid="{A08B05C2-3779-43DD-AE09-1C0E0E73D796}">
  <cacheSource type="external" connectionId="11"/>
  <cacheFields count="6">
    <cacheField name="[Kommunetall_CSV].[aar].[aar]" caption="aar" numFmtId="0" level="1">
      <sharedItems containsSemiMixedTypes="0" containsString="0" containsNumber="1" containsInteger="1" minValue="2015" maxValue="2024" count="8">
        <n v="2015"/>
        <n v="2024"/>
        <n v="2016" u="1"/>
        <n v="2021" u="1"/>
        <n v="2018" u="1"/>
        <n v="2017"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21]"/>
            <x15:cachedUniqueName index="4" name="[Kommunetall_CSV].[aar].&amp;[2018]"/>
            <x15:cachedUniqueName index="5" name="[Kommunetall_CSV].[aar].&amp;[2017]"/>
            <x15:cachedUniqueName index="6" name="[Kommunetall_CSV].[aar].&amp;[2019]"/>
            <x15:cachedUniqueName index="7" name="[Kommunetall_CSV].[aar].&amp;[2020]"/>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84">
        <s v="Færder"/>
        <s v="Holmestrand"/>
        <s v="Horten"/>
        <s v="Larvik"/>
        <s v="Sandefjord"/>
        <s v="Tønsberg"/>
        <s v="Frosta" u="1"/>
        <s v="Holtålen" u="1"/>
        <s v="Inderøy" u="1"/>
        <s v="Indre Fosen" u="1"/>
        <s v="Levanger" u="1"/>
        <s v="Melhus" u="1"/>
        <s v="Midtre Gauldal" u="1"/>
        <s v="Namsos" u="1"/>
        <s v="Nærøysund" u="1"/>
        <s v="Oppdal" u="1"/>
        <s v="Orkland" u="1"/>
        <s v="Overhalla" u="1"/>
        <s v="Rennebu" u="1"/>
        <s v="Snåsa" u="1"/>
        <s v="Steinkjer" u="1"/>
        <s v="Stjørdal" u="1"/>
        <s v="Verdal" u="1"/>
        <s v="Ørland" u="1"/>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ustadvika" u="1"/>
        <s v="Hå" u="1"/>
        <s v="Klepp" u="1"/>
        <s v="Kvinnherad" u="1"/>
        <s v="Kvæfjord" u="1"/>
        <s v="Kvænangen" u="1"/>
        <s v="Leirfjord" u="1"/>
        <s v="Lyngen" u="1"/>
        <s v="Molde" u="1"/>
        <s v="Målselv" u="1"/>
        <s v="Notodden" u="1"/>
        <s v="Rana" u="1"/>
        <s v="Randaberg" u="1"/>
        <s v="Rauma" u="1"/>
        <s v="Sandnes" u="1"/>
        <s v="Seljord" u="1"/>
        <s v="Siljan" u="1"/>
        <s v="Skien" u="1"/>
        <s v="Sola" u="1"/>
        <s v="Stad" u="1"/>
        <s v="Stavanger" u="1"/>
        <s v="Stranda" u="1"/>
        <s v="Stryn" u="1"/>
        <s v="Sunnfjord" u="1"/>
        <s v="Surnadal" u="1"/>
        <s v="Sømna" u="1"/>
        <s v="Tana" u="1"/>
        <s v="Time" u="1"/>
        <s v="Tromsø" u="1"/>
        <s v="Vanylven" u="1"/>
        <s v="Vefsn" u="1"/>
        <s v="Vega" u="1"/>
        <s v="Vestnes" u="1"/>
        <s v="Vestvågøy" u="1"/>
        <s v="Vindafjord" u="1"/>
        <s v="Volda" u="1"/>
        <s v="Voss" u="1"/>
        <s v="Ørsta" u="1"/>
        <s v="Ålesund" u="1"/>
      </sharedItems>
    </cacheField>
    <cacheField name="[T_kjøttkoder].[dyreslag].[dyreslag]" caption="dyreslag" numFmtId="0" hierarchy="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59953705" backgroundQuery="1" createdVersion="7" refreshedVersion="8" minRefreshableVersion="3" recordCount="0" supportSubquery="1" supportAdvancedDrill="1" xr:uid="{C066E929-D90F-46AB-9F3D-3B7C6F0AA611}">
  <cacheSource type="external" connectionId="11"/>
  <cacheFields count="6">
    <cacheField name="[Kommunetall_CSV].[aar].[aar]" caption="aar" numFmtId="0" level="1">
      <sharedItems containsSemiMixedTypes="0" containsString="0" containsNumber="1" containsInteger="1" minValue="2015" maxValue="2024" count="8">
        <n v="2015"/>
        <n v="2024"/>
        <n v="2016" u="1"/>
        <n v="2021" u="1"/>
        <n v="2018" u="1"/>
        <n v="2017" u="1"/>
        <n v="2019" u="1"/>
        <n v="2020"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16]"/>
            <x15:cachedUniqueName index="3" name="[Kommunetall_CSV].[aar].&amp;[2021]"/>
            <x15:cachedUniqueName index="4" name="[Kommunetall_CSV].[aar].&amp;[2018]"/>
            <x15:cachedUniqueName index="5" name="[Kommunetall_CSV].[aar].&amp;[2017]"/>
            <x15:cachedUniqueName index="6" name="[Kommunetall_CSV].[aar].&amp;[2019]"/>
            <x15:cachedUniqueName index="7" name="[Kommunetall_CSV].[aar].&amp;[2020]"/>
          </x15:cachedUniqueNames>
        </ext>
      </extLst>
    </cacheField>
    <cacheField name="[Measures].[Sum av Verdi]" caption="Sum av Verdi" numFmtId="0" hierarchy="33" level="32767"/>
    <cacheField name="[T_kommune].[fylke].[fylke]" caption="fylke" numFmtId="0" hierarchy="14" level="1">
      <sharedItems containsSemiMixedTypes="0" containsNonDate="0" containsString="0"/>
    </cacheField>
    <cacheField name="[T_kjøttkoder].[hovedgrupper].[hovedgrupper]" caption="hovedgrupper" numFmtId="0" hierarchy="5" level="1">
      <sharedItems containsSemiMixedTypes="0" containsNonDate="0" containsString="0"/>
    </cacheField>
    <cacheField name="[T_kommune].[kommune].[kommune]" caption="kommune" numFmtId="0" hierarchy="13" level="1">
      <sharedItems count="84">
        <s v="Færder"/>
        <s v="Holmestrand"/>
        <s v="Horten"/>
        <s v="Larvik"/>
        <s v="Sandefjord"/>
        <s v="Tønsberg"/>
        <s v="Frosta" u="1"/>
        <s v="Holtålen" u="1"/>
        <s v="Inderøy" u="1"/>
        <s v="Indre Fosen" u="1"/>
        <s v="Levanger" u="1"/>
        <s v="Melhus" u="1"/>
        <s v="Midtre Gauldal" u="1"/>
        <s v="Namsos" u="1"/>
        <s v="Nærøysund" u="1"/>
        <s v="Oppdal" u="1"/>
        <s v="Orkland" u="1"/>
        <s v="Overhalla" u="1"/>
        <s v="Rennebu" u="1"/>
        <s v="Snåsa" u="1"/>
        <s v="Steinkjer" u="1"/>
        <s v="Stjørdal" u="1"/>
        <s v="Verdal" u="1"/>
        <s v="Ørland" u="1"/>
        <s v="Alstahaug" u="1"/>
        <s v="Alta" u="1"/>
        <s v="Alver" u="1"/>
        <s v="Averøy" u="1"/>
        <s v="Balsfjord" u="1"/>
        <s v="Bardu" u="1"/>
        <s v="Berlevåg" u="1"/>
        <s v="Bjerkreim" u="1"/>
        <s v="Brønnøy" u="1"/>
        <s v="Dyrøy" u="1"/>
        <s v="Etne" u="1"/>
        <s v="Fjord" u="1"/>
        <s v="Gamvik" u="1"/>
        <s v="Giske" u="1"/>
        <s v="Gjemnes" u="1"/>
        <s v="Gjesdal" u="1"/>
        <s v="Gloppen" u="1"/>
        <s v="Gratangen" u="1"/>
        <s v="Hammerfest" u="1"/>
        <s v="Hareid" u="1"/>
        <s v="Harstad" u="1"/>
        <s v="Hustadvika" u="1"/>
        <s v="Hå" u="1"/>
        <s v="Klepp" u="1"/>
        <s v="Kvinnherad" u="1"/>
        <s v="Kvæfjord" u="1"/>
        <s v="Kvænangen" u="1"/>
        <s v="Leirfjord" u="1"/>
        <s v="Lyngen" u="1"/>
        <s v="Molde" u="1"/>
        <s v="Målselv" u="1"/>
        <s v="Notodden" u="1"/>
        <s v="Rana" u="1"/>
        <s v="Randaberg" u="1"/>
        <s v="Rauma" u="1"/>
        <s v="Sandnes" u="1"/>
        <s v="Seljord" u="1"/>
        <s v="Siljan" u="1"/>
        <s v="Skien" u="1"/>
        <s v="Sola" u="1"/>
        <s v="Stad" u="1"/>
        <s v="Stavanger" u="1"/>
        <s v="Stranda" u="1"/>
        <s v="Stryn" u="1"/>
        <s v="Sunnfjord" u="1"/>
        <s v="Surnadal" u="1"/>
        <s v="Sømna" u="1"/>
        <s v="Tana" u="1"/>
        <s v="Time" u="1"/>
        <s v="Tromsø" u="1"/>
        <s v="Vanylven" u="1"/>
        <s v="Vefsn" u="1"/>
        <s v="Vega" u="1"/>
        <s v="Vestnes" u="1"/>
        <s v="Vestvågøy" u="1"/>
        <s v="Vindafjord" u="1"/>
        <s v="Volda" u="1"/>
        <s v="Voss" u="1"/>
        <s v="Ørsta" u="1"/>
        <s v="Ålesund" u="1"/>
      </sharedItems>
    </cacheField>
    <cacheField name="[T_kjøttkoder].[dyreslag].[dyreslag]" caption="dyreslag" numFmtId="0" hierarchy="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2"/>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1"/>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07060183" backgroundQuery="1" createdVersion="7" refreshedVersion="8" minRefreshableVersion="3" recordCount="0" supportSubquery="1" supportAdvancedDrill="1" xr:uid="{C1886A2E-9283-445E-B80C-5BA3CF5B2225}">
  <cacheSource type="external" connectionId="11"/>
  <cacheFields count="6">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kommune].[kommune]" caption="kommune" numFmtId="0" hierarchy="13" level="1">
      <sharedItems containsSemiMixedTypes="0" containsNonDate="0" containsString="0"/>
    </cacheField>
    <cacheField name="[Measures].[Sum av Verdi]" caption="Sum av Verdi" numFmtId="0" hierarchy="33" level="32767"/>
    <cacheField name="[T_kjøttkoder].[hovedgrupper].[hovedgrupper]" caption="hovedgrupper" numFmtId="0" hierarchy="5" level="1">
      <sharedItems count="4">
        <s v="fjørfe"/>
        <s v="gris"/>
        <s v="småfe"/>
        <s v="storfe"/>
      </sharedItems>
    </cacheField>
    <cacheField name="[T_kommune].[fylke].[fylke]" caption="fylke" numFmtId="0" hierarchy="14" level="1">
      <sharedItems containsSemiMixedTypes="0" containsNonDate="0" containsString="0"/>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0"/>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5"/>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3"/>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1"/>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oneField="1" hidden="1">
      <fieldsUsage count="1">
        <fieldUsage x="2"/>
      </fieldsUsage>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an" refreshedDate="46000.664962847222" createdVersion="8" refreshedVersion="8" minRefreshableVersion="3" recordCount="356" xr:uid="{ADA040CD-A4AD-41E8-86A7-47D86FF2C3C7}">
  <cacheSource type="worksheet">
    <worksheetSource name="Tab_endring_15_24"/>
  </cacheSource>
  <cacheFields count="7">
    <cacheField name="fylke" numFmtId="0">
      <sharedItems count="14">
        <s v="Rogaland"/>
        <s v="Vestfold"/>
        <s v="Trøndelag"/>
        <s v="Akershus"/>
        <s v="Innlandet"/>
        <s v="Vestland"/>
        <s v="Telemark"/>
        <s v="Østfold"/>
        <s v="Buskerud"/>
        <s v="Agder"/>
        <s v="Møre og Romsdal"/>
        <s v="Nordland"/>
        <s v="Troms"/>
        <s v="Finnmark"/>
      </sharedItems>
    </cacheField>
    <cacheField name="kommune" numFmtId="0">
      <sharedItems count="353">
        <s v="Etne"/>
        <s v="Tønsberg"/>
        <s v="Sandefjord"/>
        <s v="Høylandet"/>
        <s v="Vindafjord"/>
        <s v="Nes"/>
        <s v="Holmestrand"/>
        <s v="Sør-Odal"/>
        <s v="Sveio"/>
        <s v="Gjerdrum"/>
        <s v="Åsnes"/>
        <s v="Folldal"/>
        <s v="Midt-Telemark"/>
        <s v="Skjåk"/>
        <s v="Skiptvet"/>
        <s v="Trondheim"/>
        <s v="Ringebu"/>
        <s v="Ørland"/>
        <s v="Overhalla"/>
        <s v="Øvre Eiker"/>
        <s v="Arendal"/>
        <s v="Nannestad"/>
        <s v="Bergen"/>
        <s v="Gloppen"/>
        <s v="Fjord"/>
        <s v="Larvik"/>
        <s v="Nesna"/>
        <s v="Nord-Fron"/>
        <s v="Nord-Aurdal"/>
        <s v="Masfjorden"/>
        <s v="Ullensvang"/>
        <s v="Frosta"/>
        <s v="Sunnfjord"/>
        <s v="Nærøysund"/>
        <s v="Vestvågøy"/>
        <s v="Grane"/>
        <s v="Fauske"/>
        <s v="Nesbyen"/>
        <s v="Alver"/>
        <s v="Oppdal"/>
        <s v="Steigen"/>
        <s v="Surnadal"/>
        <s v="Meløy"/>
        <s v="Stjørdal"/>
        <s v="Åmot"/>
        <s v="Karmøy"/>
        <s v="Hustadvika"/>
        <s v="Øyer"/>
        <s v="Indre Fosen"/>
        <s v="Sunndal"/>
        <s v="Sør-Fron"/>
        <s v="Grong"/>
        <s v="Hamar"/>
        <s v="Ringerike"/>
        <s v="Hurdal"/>
        <s v="Våler (Inn)"/>
        <s v="Vestnes"/>
        <s v="Lom"/>
        <s v="Bømlo"/>
        <s v="Stranda"/>
        <s v="Våler"/>
        <s v="Alstahaug"/>
        <s v="Kvænangen"/>
        <s v="Selbu"/>
        <s v="Ål"/>
        <s v="Nome"/>
        <s v="Volda"/>
        <s v="Sarpsborg"/>
        <s v="Siljan"/>
        <s v="Hadsel"/>
        <s v="Lyngdal"/>
        <s v="Lier"/>
        <s v="Namsos"/>
        <s v="Jevnaker"/>
        <s v="Tingvoll"/>
        <s v="Aurskog-Høland"/>
        <s v="Ørsta"/>
        <s v="Vågå"/>
        <s v="Fjaler"/>
        <s v="Balsfjord"/>
        <s v="Stad"/>
        <s v="Molde"/>
        <s v="Voss"/>
        <s v="Vega"/>
        <s v="Bærum"/>
        <s v="Leka"/>
        <s v="Osterøy"/>
        <s v="Vik"/>
        <s v="Gulen"/>
        <s v="Eidskog"/>
        <s v="Drammen"/>
        <s v="Lærdal"/>
        <s v="Kvinnherad"/>
        <s v="Asker"/>
        <s v="Øygarden"/>
        <s v="Råde"/>
        <s v="Kåfjord"/>
        <s v="Høyanger"/>
        <s v="Tromsø"/>
        <s v="Hemnes"/>
        <s v="Kvæfjord"/>
        <s v="Fitjar"/>
        <s v="Engerdal"/>
        <s v="Tokke"/>
        <s v="Lavangen"/>
        <s v="Bodø"/>
        <s v="Kinn"/>
        <s v="Rollag"/>
        <s v="Askvoll"/>
        <s v="Hareid"/>
        <s v="Brønnøy"/>
        <s v="Grue"/>
        <s v="Ulvik"/>
        <s v="Sør-Aurdal"/>
        <s v="Narvik"/>
        <s v="Sogndal"/>
        <s v="Fredrikstad"/>
        <s v="Dønna"/>
        <s v="Lyngen"/>
        <s v="Sauda"/>
        <s v="Tjeldsund"/>
        <s v="Stor-Elvdal"/>
        <s v="Sande"/>
        <s v="Rauma"/>
        <s v="Vefsn"/>
        <s v="Bø"/>
        <s v="Målselv"/>
        <s v="Enebakk"/>
        <s v="Hole"/>
        <s v="Halden"/>
        <s v="Hattfjelldal"/>
        <s v="Øystre Slidre"/>
        <s v="Tana"/>
        <s v="Nordreisa"/>
        <s v="Vestby"/>
        <s v="Hjelmeland"/>
        <s v="Kviteseid"/>
        <s v="Hyllestad"/>
        <s v="Bjørnafjorden"/>
        <s v="Lørenskog"/>
        <s v="Osen"/>
        <s v="Harstad"/>
        <s v="Kristiansund"/>
        <s v="Åfjord"/>
        <s v="Rennebu"/>
        <s v="Salangen"/>
        <s v="Frøya"/>
        <s v="Vevelstad"/>
        <s v="Ibestad"/>
        <s v="Skjervøy"/>
        <s v="Øksnes"/>
        <s v="Bamble"/>
        <s v="Luster"/>
        <s v="Hol"/>
        <s v="Aure"/>
        <s v="Vanylven"/>
        <s v="Vestre Slidre"/>
        <s v="Tysnes"/>
        <s v="Flakstad"/>
        <s v="Meråker"/>
        <s v="Bremanger"/>
        <s v="Evenes"/>
        <s v="Færder"/>
        <s v="Flatanger"/>
        <s v="Sørreisa"/>
        <s v="Gausdal"/>
        <s v="Røyrvik"/>
        <s v="Saltdal"/>
        <s v="Valle"/>
        <s v="Porsanger"/>
        <s v="Vadsø"/>
        <s v="Flå"/>
        <s v="Beiarn"/>
        <s v="Sør-Varanger"/>
        <s v="Bindal"/>
        <s v="Heim"/>
        <s v="Rødøy"/>
        <s v="Sula"/>
        <s v="Åmli"/>
        <s v="Dyrøy"/>
        <s v="Storfjord"/>
        <s v="Iveland"/>
        <s v="Lødingen"/>
        <s v="Notodden"/>
        <s v="Vegårshei"/>
        <s v="Bygland"/>
        <s v="Dovre"/>
        <s v="Tysvær"/>
        <s v="Vardø"/>
        <s v="Årdal"/>
        <s v="Flesberg"/>
        <s v="Herøy (M&amp;R)"/>
        <s v="Aurland"/>
        <s v="Sortland"/>
        <s v="Nissedal"/>
        <s v="Gamvik"/>
        <s v="Oslo"/>
        <s v="Alta"/>
        <s v="Røst"/>
        <s v="Eidfjord"/>
        <s v="Modalen"/>
        <s v="Vang"/>
        <s v="Bykle"/>
        <s v="Hvaler"/>
        <s v="Etnedal"/>
        <s v="Bardu"/>
        <s v="Vaksdal"/>
        <s v="Haugesund"/>
        <s v="Fedje"/>
        <s v="Herøy (No)"/>
        <s v="Hammerfest"/>
        <s v="Berlevåg"/>
        <s v="Stord"/>
        <s v="Karlsøy"/>
        <s v="Sørfold"/>
        <s v="Hasvik"/>
        <s v="Træna"/>
        <s v="Båtsjord"/>
        <s v="Samnanger"/>
        <s v="Horten"/>
        <s v="Nittedal"/>
        <s v="Nesseby"/>
        <s v="Lesja"/>
        <s v="Måsøy"/>
        <s v="Krødsherad"/>
        <s v="Kautokeino"/>
        <s v="Risør"/>
        <s v="Solund"/>
        <s v="Senja"/>
        <s v="Austevoll"/>
        <s v="Lillesand"/>
        <s v="Averøy"/>
        <s v="Giske"/>
        <s v="Gol"/>
        <s v="Lebesby"/>
        <s v="Ulstein"/>
        <s v="Vågan"/>
        <s v="Nesodden"/>
        <s v="Hitra"/>
        <s v="Frogn"/>
        <s v="Gratangen"/>
        <s v="Utsira"/>
        <s v="Ålesund"/>
        <s v="Vinje"/>
        <s v="Kragerø"/>
        <s v="Tydal"/>
        <s v="Sel"/>
        <s v="Aukra"/>
        <s v="Froland"/>
        <s v="Haram"/>
        <s v="Gjerstad"/>
        <s v="Rælingen"/>
        <s v="Sirdal"/>
        <s v="Namsskogan"/>
        <s v="Hamarøy"/>
        <s v="Lierne"/>
        <s v="Modum"/>
        <s v="Os"/>
        <s v="Hjartdal"/>
        <s v="Gildeskål"/>
        <s v="Nore og Uvdal"/>
        <s v="Røros"/>
        <s v="Fyresdal"/>
        <s v="Rindal"/>
        <s v="Hemsedal"/>
        <s v="Karasjok"/>
        <s v="Lurøy"/>
        <s v="Austrheim"/>
        <s v="Kvitsøy"/>
        <s v="Sykkylven"/>
        <s v="Gjemnes"/>
        <s v="Seljord"/>
        <s v="Birkenes"/>
        <s v="Evje og Hornnes"/>
        <s v="Andøy"/>
        <s v="Nordre Follo"/>
        <s v="Suldal"/>
        <s v="Åseral"/>
        <s v="Nord-Odal"/>
        <s v="Aremark"/>
        <s v="Tinn"/>
        <s v="Bokn"/>
        <s v="Smøla"/>
        <s v="Askøy"/>
        <s v="Gjøvik"/>
        <s v="Ås"/>
        <s v="Sigdal"/>
        <s v="Tvedestrand"/>
        <s v="Vennesla"/>
        <s v="Rendalen"/>
        <s v="Trysil"/>
        <s v="Moss"/>
        <s v="Lunner"/>
        <s v="Kristiansand"/>
        <s v="Lillehammer"/>
        <s v="Søndre Land"/>
        <s v="Nordre Land"/>
        <s v="Randaberg"/>
        <s v="Kvinesdal"/>
        <s v="Rana"/>
        <s v="Grimstad"/>
        <s v="Lindesnes"/>
        <s v="Sømna"/>
        <s v="Sokndal"/>
        <s v="Hægebostad"/>
        <s v="Malvik"/>
        <s v="Skien"/>
        <s v="Porsgrunn"/>
        <s v="Ullensaker"/>
        <s v="Ringsaker"/>
        <s v="Tynset"/>
        <s v="Leirfjord"/>
        <s v="Kongsvinger"/>
        <s v="Flekkefjord"/>
        <s v="Drangedal"/>
        <s v="Eidsvoll"/>
        <s v="Lund"/>
        <s v="Kvam"/>
        <s v="Lillestrøm"/>
        <s v="Strand"/>
        <s v="Kongsberg"/>
        <s v="Snåsa"/>
        <s v="Alvdal"/>
        <s v="Stryn"/>
        <s v="Tolga"/>
        <s v="Vestre Toten"/>
        <s v="Farsund"/>
        <s v="Elverum"/>
        <s v="Østre Toten"/>
        <s v="Gran"/>
        <s v="Skaun"/>
        <s v="Løten"/>
        <s v="Stange"/>
        <s v="Gjesdal"/>
        <s v="Eigersund"/>
        <s v="Verdal"/>
        <s v="Inderøy"/>
        <s v="Marker"/>
        <s v="Holtålen"/>
        <s v="Bjerkreim"/>
        <s v="Time"/>
        <s v="Rakkestad"/>
        <s v="Melhus"/>
        <s v="Sandnes"/>
        <s v="Orkland"/>
        <s v="Indre Østfold"/>
        <s v="Midtre Gauldal"/>
        <s v="Sola"/>
        <s v="Steinkjer"/>
        <s v="Levanger"/>
        <s v="Stavanger"/>
        <s v="Klepp"/>
        <s v="Hå"/>
      </sharedItems>
    </cacheField>
    <cacheField name="fjørfe" numFmtId="164">
      <sharedItems containsSemiMixedTypes="0" containsString="0" containsNumber="1" minValue="-1227774.2999999989" maxValue="5395806.7000000011" count="107">
        <n v="0"/>
        <n v="-758723.8899999999"/>
        <n v="-95658.080000000075"/>
        <n v="-562111.9"/>
        <n v="-39668"/>
        <n v="-216265.90000000014"/>
        <n v="-248959.88999999996"/>
        <n v="-49290.8"/>
        <n v="-131750"/>
        <n v="-191774.1"/>
        <n v="-243849.70000000019"/>
        <n v="-409128.8"/>
        <n v="29962.799999999988"/>
        <n v="-271337.7"/>
        <n v="47350.789999999921"/>
        <n v="126151.07999999999"/>
        <n v="-879251.8"/>
        <n v="-66118.299999999988"/>
        <n v="-261638.2"/>
        <n v="-170880.5"/>
        <n v="-114279.74999999988"/>
        <n v="-179633.5"/>
        <n v="-51051"/>
        <n v="-243783.40000000002"/>
        <n v="-105526.79999999999"/>
        <n v="-58271.3"/>
        <n v="63440.31"/>
        <n v="-40948.429999999993"/>
        <n v="-97018.6"/>
        <n v="-110873.84999999986"/>
        <n v="-300916.09999999998"/>
        <n v="-91100.599999999977"/>
        <n v="-114385.8"/>
        <n v="-105040.10000000009"/>
        <n v="68987.099999999977"/>
        <n v="-119873.7"/>
        <n v="-233681.30000000005"/>
        <n v="-158890.70000000001"/>
        <n v="-87273"/>
        <n v="-242568.63"/>
        <n v="-43478.100000000035"/>
        <n v="-26247"/>
        <n v="73193"/>
        <n v="-124094.69999999995"/>
        <n v="29654.300000000047"/>
        <n v="-32379"/>
        <n v="-1271"/>
        <n v="107187.29999999981"/>
        <n v="208631.19999999995"/>
        <n v="-12646"/>
        <n v="12147.850000000006"/>
        <n v="31798.650000000023"/>
        <n v="39555.900000000023"/>
        <n v="36801"/>
        <n v="-162669.6"/>
        <n v="6196.5"/>
        <n v="-48196"/>
        <n v="17318"/>
        <n v="13653.300000000003"/>
        <n v="86500.499999999942"/>
        <n v="-27607.899999999994"/>
        <n v="172028.09999999998"/>
        <n v="38018.399999999994"/>
        <n v="174878.5"/>
        <n v="-95262.8"/>
        <n v="85835.9"/>
        <n v="3976.4000000000233"/>
        <n v="-6141"/>
        <n v="67597"/>
        <n v="-1227774.2999999989"/>
        <n v="-38075"/>
        <n v="179799.40000000002"/>
        <n v="143549.80000000005"/>
        <n v="239689.2"/>
        <n v="17790.099999999977"/>
        <n v="50714.299999999988"/>
        <n v="269726.60000000009"/>
        <n v="261174.19"/>
        <n v="276390.09999999998"/>
        <n v="295371.92000000016"/>
        <n v="23019.199999999997"/>
        <n v="143145.90000000002"/>
        <n v="167988.19999999984"/>
        <n v="-37641.700000000012"/>
        <n v="523922.16000000003"/>
        <n v="-156054.90000000014"/>
        <n v="55062.399999999907"/>
        <n v="769493.7"/>
        <n v="527479.9"/>
        <n v="163640.60000000009"/>
        <n v="256160.42999999993"/>
        <n v="863952.80000000028"/>
        <n v="986793.26"/>
        <n v="707581.8"/>
        <n v="717448.60000000009"/>
        <n v="1659515.1000000015"/>
        <n v="1401213.5600000005"/>
        <n v="1523303.7999999998"/>
        <n v="1529123.3399999999"/>
        <n v="1360708.5"/>
        <n v="1866375.9399999995"/>
        <n v="2194764.2000000002"/>
        <n v="2102503.33"/>
        <n v="1568891.4500000002"/>
        <n v="3542926.1000000006"/>
        <n v="3823935.3999999994"/>
        <n v="5395806.7000000011"/>
      </sharedItems>
    </cacheField>
    <cacheField name="gris" numFmtId="164">
      <sharedItems containsSemiMixedTypes="0" containsString="0" containsNumber="1" minValue="-1139733.0999999959" maxValue="1338986.1999999983"/>
    </cacheField>
    <cacheField name="småfe" numFmtId="164">
      <sharedItems containsSemiMixedTypes="0" containsString="0" containsNumber="1" minValue="-173521.30000000002" maxValue="162498.39999999997"/>
    </cacheField>
    <cacheField name="storfe" numFmtId="164">
      <sharedItems containsSemiMixedTypes="0" containsString="0" containsNumber="1" minValue="-306691" maxValue="679366.99999999977"/>
    </cacheField>
    <cacheField name="sum" numFmtId="164">
      <sharedItems containsSemiMixedTypes="0" containsString="0" containsNumber="1" minValue="-1373853.9" maxValue="4642284.4000000069"/>
    </cacheField>
  </cacheFields>
  <extLst>
    <ext xmlns:x14="http://schemas.microsoft.com/office/spreadsheetml/2009/9/main" uri="{725AE2AE-9491-48be-B2B4-4EB974FC3084}">
      <x14:pivotCacheDefinition pivotCacheId="533545082"/>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578704" backgroundQuery="1" createdVersion="7" refreshedVersion="8" minRefreshableVersion="3" recordCount="0" supportSubquery="1" supportAdvancedDrill="1" xr:uid="{4836350C-5D9B-412F-A731-A3A2752D886F}">
  <cacheSource type="external" connectionId="11"/>
  <cacheFields count="6">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Kommunetall_CSV].[aar].[aar]" caption="aar" numFmtId="0" level="1">
      <sharedItems containsSemiMixedTypes="0" containsString="0" containsNumber="1" containsInteger="1" minValue="2015" maxValue="2024" count="5">
        <n v="2015"/>
        <n v="2024"/>
        <n v="2021" u="1"/>
        <n v="2017" u="1"/>
        <n v="2018"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7]"/>
            <x15:cachedUniqueName index="4" name="[Kommunetall_CSV].[aar].&amp;[2018]"/>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5"/>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4"/>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636574" backgroundQuery="1" createdVersion="7" refreshedVersion="8" minRefreshableVersion="3" recordCount="0" supportSubquery="1" supportAdvancedDrill="1" xr:uid="{FDF46E21-56F1-407B-9810-745CB112E61A}">
  <cacheSource type="external" connectionId="11"/>
  <cacheFields count="5">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Kommunetall_CSV].[aar].[aar]" caption="aar" numFmtId="0" level="1">
      <sharedItems containsSemiMixedTypes="0" containsString="0" containsNumber="1" containsInteger="1" minValue="2015" maxValue="2024" count="7">
        <n v="2015"/>
        <n v="2024"/>
        <n v="2021" u="1"/>
        <n v="2016" u="1"/>
        <n v="2017" u="1"/>
        <n v="2018" u="1"/>
        <n v="2019"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 index="4" name="[Kommunetall_CSV].[aar].&amp;[2017]"/>
            <x15:cachedUniqueName index="5" name="[Kommunetall_CSV].[aar].&amp;[2018]"/>
            <x15:cachedUniqueName index="6" name="[Kommunetall_CSV].[aar].&amp;[2019]"/>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3"/>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6828702" backgroundQuery="1" createdVersion="7" refreshedVersion="8" minRefreshableVersion="3" recordCount="0" supportSubquery="1" supportAdvancedDrill="1" xr:uid="{CE44D18E-0284-462E-8998-6A5B32EB8009}">
  <cacheSource type="external" connectionId="11"/>
  <cacheFields count="6">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Kommunetall_CSV].[aar].[aar]" caption="aar" numFmtId="0" level="1">
      <sharedItems containsSemiMixedTypes="0" containsString="0" containsNumber="1" containsInteger="1" minValue="2015" maxValue="2024" count="6">
        <n v="2015"/>
        <n v="2024"/>
        <n v="2021" u="1"/>
        <n v="2016" u="1"/>
        <n v="2017" u="1"/>
        <n v="2018"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 index="4" name="[Kommunetall_CSV].[aar].&amp;[2017]"/>
            <x15:cachedUniqueName index="5" name="[Kommunetall_CSV].[aar].&amp;[2018]"/>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5"/>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4"/>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7291664" backgroundQuery="1" createdVersion="7" refreshedVersion="8" minRefreshableVersion="3" recordCount="0" supportSubquery="1" supportAdvancedDrill="1" xr:uid="{4522E56F-5BE0-41AB-8963-E94270D131C0}">
  <cacheSource type="external" connectionId="11"/>
  <cacheFields count="4">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Kommunetall_CSV].[aar].[aar]" caption="aar" numFmtId="0" level="1">
      <sharedItems containsSemiMixedTypes="0" containsString="0" containsNumber="1" containsInteger="1" minValue="2015" maxValue="2024" count="2">
        <n v="2015"/>
        <n v="2024"/>
      </sharedItems>
      <extLst>
        <ext xmlns:x15="http://schemas.microsoft.com/office/spreadsheetml/2010/11/main" uri="{4F2E5C28-24EA-4eb8-9CBF-B6C8F9C3D259}">
          <x15:cachedUniqueNames>
            <x15:cachedUniqueName index="0" name="[Kommunetall_CSV].[aar].&amp;[2015]"/>
            <x15:cachedUniqueName index="1" name="[Kommunetall_CSV].[aar].&amp;[2024]"/>
          </x15:cachedUniqueNames>
        </ext>
      </extLst>
    </cacheField>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7754626" backgroundQuery="1" createdVersion="7" refreshedVersion="8" minRefreshableVersion="3" recordCount="0" supportSubquery="1" supportAdvancedDrill="1" xr:uid="{00CAB4DB-465F-46FB-A26D-285D2DB76561}">
  <cacheSource type="external" connectionId="11"/>
  <cacheFields count="5">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Kommunetall_CSV].[aar].[aar]" caption="aar" numFmtId="0" level="1">
      <sharedItems containsSemiMixedTypes="0" containsString="0" containsNumber="1" containsInteger="1" minValue="2015" maxValue="2024" count="7">
        <n v="2015"/>
        <n v="2024"/>
        <n v="2021" u="1"/>
        <n v="2016" u="1"/>
        <n v="2017" u="1"/>
        <n v="2018" u="1"/>
        <n v="2019"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 index="4" name="[Kommunetall_CSV].[aar].&amp;[2017]"/>
            <x15:cachedUniqueName index="5" name="[Kommunetall_CSV].[aar].&amp;[2018]"/>
            <x15:cachedUniqueName index="6" name="[Kommunetall_CSV].[aar].&amp;[2019]"/>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3"/>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8333334" backgroundQuery="1" createdVersion="7" refreshedVersion="8" minRefreshableVersion="3" recordCount="0" supportSubquery="1" supportAdvancedDrill="1" xr:uid="{0C01A0C7-00AA-4CAD-98F5-4AB0A7FBF065}">
  <cacheSource type="external" connectionId="11"/>
  <cacheFields count="6">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Kommunetall_CSV].[aar].[aar]" caption="aar" numFmtId="0" level="1">
      <sharedItems containsSemiMixedTypes="0" containsString="0" containsNumber="1" containsInteger="1" minValue="2015" maxValue="2024" count="4">
        <n v="2015"/>
        <n v="2024"/>
        <n v="2021" u="1"/>
        <n v="2016"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5"/>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4"/>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8912035" backgroundQuery="1" createdVersion="7" refreshedVersion="8" minRefreshableVersion="3" recordCount="0" supportSubquery="1" supportAdvancedDrill="1" xr:uid="{A62408C4-6D6F-48AA-8719-2AA240C617DF}">
  <cacheSource type="external" connectionId="11"/>
  <cacheFields count="6">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Kommunetall_CSV].[aar].[aar]" caption="aar" numFmtId="0" level="1">
      <sharedItems containsSemiMixedTypes="0" containsString="0" containsNumber="1" containsInteger="1" minValue="2015" maxValue="2024" count="4">
        <n v="2015"/>
        <n v="2024"/>
        <n v="2021" u="1"/>
        <n v="2016"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5"/>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4"/>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9490742" backgroundQuery="1" createdVersion="7" refreshedVersion="8" minRefreshableVersion="3" recordCount="0" supportSubquery="1" supportAdvancedDrill="1" xr:uid="{E401F100-921C-4D45-9D99-4AF76FC6D3D5}">
  <cacheSource type="external" connectionId="11"/>
  <cacheFields count="6">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Kommunetall_CSV].[aar].[aar]" caption="aar" numFmtId="0" level="1">
      <sharedItems containsSemiMixedTypes="0" containsString="0" containsNumber="1" containsInteger="1" minValue="2015" maxValue="2024" count="5">
        <n v="2015"/>
        <n v="2024"/>
        <n v="2021" u="1"/>
        <n v="2017" u="1"/>
        <n v="2018"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7]"/>
            <x15:cachedUniqueName index="4" name="[Kommunetall_CSV].[aar].&amp;[2018]"/>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5"/>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4"/>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59953704" backgroundQuery="1" createdVersion="7" refreshedVersion="8" minRefreshableVersion="3" recordCount="0" supportSubquery="1" supportAdvancedDrill="1" xr:uid="{F3B33669-96F1-4965-AAC7-0E5D5D53EE26}">
  <cacheSource type="external" connectionId="11"/>
  <cacheFields count="5">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Kommunetall_CSV].[aar].[aar]" caption="aar" numFmtId="0" level="1">
      <sharedItems containsSemiMixedTypes="0" containsString="0" containsNumber="1" containsInteger="1" minValue="2015" maxValue="2024" count="6">
        <n v="2015"/>
        <n v="2024"/>
        <n v="2021" u="1"/>
        <n v="2017" u="1"/>
        <n v="2018" u="1"/>
        <n v="2019"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7]"/>
            <x15:cachedUniqueName index="4" name="[Kommunetall_CSV].[aar].&amp;[2018]"/>
            <x15:cachedUniqueName index="5" name="[Kommunetall_CSV].[aar].&amp;[2019]"/>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4"/>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3"/>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20138891" backgroundQuery="1" createdVersion="8" refreshedVersion="8" minRefreshableVersion="3" recordCount="0" supportSubquery="1" supportAdvancedDrill="1" xr:uid="{5589FF82-4CD5-4BB7-B3AA-6ACAFA1855FB}">
  <cacheSource type="external" connectionId="11"/>
  <cacheFields count="6">
    <cacheField name="[Measures].[Sum of Verdi]" caption="Sum of Verdi" numFmtId="0" hierarchy="26" level="32767"/>
    <cacheField name="[Kommunetall_CSV].[aar].[aar]" caption="aar" numFmtId="0" level="1">
      <sharedItems containsSemiMixedTypes="0" containsString="0" containsNumber="1" containsInteger="1" minValue="2015" maxValue="2021" count="2">
        <n v="2015"/>
        <n v="2021"/>
      </sharedItems>
      <extLst>
        <ext xmlns:x15="http://schemas.microsoft.com/office/spreadsheetml/2010/11/main" uri="{4F2E5C28-24EA-4eb8-9CBF-B6C8F9C3D259}">
          <x15:cachedUniqueNames>
            <x15:cachedUniqueName index="0" name="[Kommunetall_CSV].[aar].&amp;[2015]"/>
            <x15:cachedUniqueName index="1" name="[Kommunetall_CSV].[aar].&amp;[2021]"/>
          </x15:cachedUniqueNames>
        </ext>
      </extLst>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5"/>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1.401160532405" backgroundQuery="1" createdVersion="7" refreshedVersion="8" minRefreshableVersion="3" recordCount="0" supportSubquery="1" supportAdvancedDrill="1" xr:uid="{45836444-B277-4C64-9A88-78BD6BBDFA2B}">
  <cacheSource type="external" connectionId="11"/>
  <cacheFields count="6">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Kommunetall_CSV].[aar].[aar]" caption="aar" numFmtId="0" level="1">
      <sharedItems containsSemiMixedTypes="0" containsString="0" containsNumber="1" containsInteger="1" minValue="2015" maxValue="2024" count="4">
        <n v="2015"/>
        <n v="2024"/>
        <n v="2021" u="1"/>
        <n v="2016" u="1"/>
      </sharedItems>
      <extLst>
        <ext xmlns:x15="http://schemas.microsoft.com/office/spreadsheetml/2010/11/main" uri="{4F2E5C28-24EA-4eb8-9CBF-B6C8F9C3D259}">
          <x15:cachedUniqueNames>
            <x15:cachedUniqueName index="0" name="[Kommunetall_CSV].[aar].&amp;[2015]"/>
            <x15:cachedUniqueName index="1" name="[Kommunetall_CSV].[aar].&amp;[2024]"/>
            <x15:cachedUniqueName index="2" name="[Kommunetall_CSV].[aar].&amp;[2021]"/>
            <x15:cachedUniqueName index="3" name="[Kommunetall_CSV].[aar].&amp;[2016]"/>
          </x15:cachedUniqueNames>
        </ext>
      </extLst>
    </cacheField>
    <cacheField name="[Measures].[Sum of Verdi]" caption="Sum of Verdi" numFmtId="0" hierarchy="26" level="32767"/>
    <cacheField name="[T_kommune].[fylke].[fylke]" caption="fylke" numFmtId="0" hierarchy="14"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3"/>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1"/>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0"/>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5"/>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4"/>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686805554" backgroundQuery="1" createdVersion="3" refreshedVersion="8" minRefreshableVersion="3" recordCount="0" supportSubquery="1" supportAdvancedDrill="1" xr:uid="{BBEC79D6-1CCD-454E-A235-637B9843DA51}">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2"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724201852" supportSubqueryNonVisual="1" supportSubqueryCalcMem="1" supportAddCalcMems="1"/>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13425926" backgroundQuery="1" createdVersion="3" refreshedVersion="8" minRefreshableVersion="3" recordCount="0" supportSubquery="1" supportAdvancedDrill="1" xr:uid="{86488F31-C575-4AED-814A-2D75F0B49428}">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0"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307044402" supportSubqueryNonVisual="1" supportSubqueryCalcMem="1" supportAddCalcMems="1"/>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30902776" backgroundQuery="1" createdVersion="3" refreshedVersion="8" minRefreshableVersion="3" recordCount="0" supportSubquery="1" supportAdvancedDrill="1" xr:uid="{B2BDC05C-ABD0-4E15-BDC9-DE4D56DED754}">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268794698" supportSubqueryNonVisual="1" supportSubqueryCalcMem="1" supportAddCalcMems="1"/>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5462963" backgroundQuery="1" createdVersion="3" refreshedVersion="8" minRefreshableVersion="3" recordCount="0" supportSubquery="1" supportAdvancedDrill="1" xr:uid="{DC641FF6-9319-484F-B585-BE7C799FCFBA}">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0"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193791812" supportSubqueryNonVisual="1" supportSubqueryCalcMem="1" supportAddCalcMems="1"/>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62499997" backgroundQuery="1" createdVersion="3" refreshedVersion="8" minRefreshableVersion="3" recordCount="0" supportSubquery="1" supportAdvancedDrill="1" xr:uid="{0278A564-9667-490E-9C33-B1CABFB6C97A}">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2"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201217493" supportSubqueryNonVisual="1" supportSubqueryCalcMem="1" supportAddCalcMems="1"/>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22569444" backgroundQuery="1" createdVersion="3" refreshedVersion="8" minRefreshableVersion="3" recordCount="0" supportSubquery="1" supportAdvancedDrill="1" xr:uid="{75C77F6F-A341-481A-BD83-FA64EB937931}">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2"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545224157" supportSubqueryNonVisual="1" supportSubqueryCalcMem="1" supportAddCalcMems="1"/>
    </ext>
  </extLst>
</pivotCacheDefinition>
</file>

<file path=xl/pivotCache/pivotCacheDefinition6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5277778" backgroundQuery="1" createdVersion="3" refreshedVersion="8" minRefreshableVersion="3" recordCount="0" supportSubquery="1" supportAdvancedDrill="1" xr:uid="{682B0D11-D5B4-40C9-8960-A6C7FFC2897B}">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2"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230956283" supportSubqueryNonVisual="1" supportSubqueryCalcMem="1" supportAddCalcMems="1"/>
    </ext>
  </extLst>
</pivotCacheDefinition>
</file>

<file path=xl/pivotCache/pivotCacheDefinition6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888541665" backgroundQuery="1" createdVersion="3" refreshedVersion="8" minRefreshableVersion="3" recordCount="0" supportSubquery="1" supportAdvancedDrill="1" xr:uid="{3C57E782-9F13-4FB5-A938-1AB7AE195A25}">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094139830" supportSubqueryNonVisual="1" supportSubqueryCalcMem="1" supportAddCalcMems="1"/>
    </ext>
  </extLst>
</pivotCacheDefinition>
</file>

<file path=xl/pivotCache/pivotCacheDefinition6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05092592" backgroundQuery="1" createdVersion="3" refreshedVersion="8" minRefreshableVersion="3" recordCount="0" supportSubquery="1" supportAdvancedDrill="1" xr:uid="{009C6DBF-C359-40AD-A6A7-8E393E6B6FB1}">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2"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1879596528"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22569447" backgroundQuery="1" createdVersion="8" refreshedVersion="8" minRefreshableVersion="3" recordCount="0" supportSubquery="1" supportAdvancedDrill="1" xr:uid="{5F81EE46-1A81-4493-8EB4-ABCCAB446524}">
  <cacheSource type="external" connectionId="11"/>
  <cacheFields count="6">
    <cacheField name="[Measures].[Sum of Verdi]" caption="Sum of Verdi" numFmtId="0" hierarchy="26" level="32767"/>
    <cacheField name="[Kommunetall_CSV].[aar].[aar]" caption="aar" numFmtId="0" level="1">
      <sharedItems containsSemiMixedTypes="0" containsString="0" containsNumber="1" containsInteger="1" minValue="2015" maxValue="2021" count="2">
        <n v="2015"/>
        <n v="2021"/>
      </sharedItems>
      <extLst>
        <ext xmlns:x15="http://schemas.microsoft.com/office/spreadsheetml/2010/11/main" uri="{4F2E5C28-24EA-4eb8-9CBF-B6C8F9C3D259}">
          <x15:cachedUniqueNames>
            <x15:cachedUniqueName index="0" name="[Kommunetall_CSV].[aar].&amp;[2015]"/>
            <x15:cachedUniqueName index="1" name="[Kommunetall_CSV].[aar].&amp;[2021]"/>
          </x15:cachedUniqueNames>
        </ext>
      </extLst>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5"/>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931712963" backgroundQuery="1" createdVersion="3" refreshedVersion="8" minRefreshableVersion="3" recordCount="0" supportSubquery="1" supportAdvancedDrill="1" xr:uid="{3DC40892-16E4-4780-AFFE-5818480850BD}">
  <cacheSource type="external" connectionId="11">
    <extLst>
      <ext xmlns:x14="http://schemas.microsoft.com/office/spreadsheetml/2009/9/main" uri="{F057638F-6D5F-4e77-A914-E7F072B9BCA8}">
        <x14:sourceConnection name="ThisWorkbookDataModel"/>
      </ext>
    </extLst>
  </cacheSource>
  <cacheFields count="0"/>
  <cacheHierarchies count="35">
    <cacheHierarchy uniqueName="[Kommunetall_CSV].[aar]" caption="aar" attribute="1" defaultMemberUniqueName="[Kommunetall_CSV].[aar].[All]" allUniqueName="[Kommunetall_CSV].[aar].[All]" dimensionUniqueName="[Kommunetall_CSV]" displayFolder="" count="0" memberValueDatatype="20" unbalanced="0"/>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0" memberValueDatatype="130" unbalanced="0"/>
    <cacheHierarchy uniqueName="[T_kommune].[fylke]" caption="fylke" attribute="1" defaultMemberUniqueName="[T_kommune].[fylke].[All]" allUniqueName="[T_kommune].[fylke].[All]" dimensionUniqueName="[T_kommune]" displayFolder="" count="2" memberValueDatatype="130" unbalanced="0"/>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extLst>
    <ext xmlns:x14="http://schemas.microsoft.com/office/spreadsheetml/2009/9/main" uri="{725AE2AE-9491-48be-B2B4-4EB974FC3084}">
      <x14:pivotCacheDefinition slicerData="1" pivotCacheId="963565280"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28124997" backgroundQuery="1" createdVersion="8" refreshedVersion="8" minRefreshableVersion="3" recordCount="0" supportSubquery="1" supportAdvancedDrill="1" xr:uid="{BCC03DCB-FDAE-4700-8B6D-ACA0A08E0DAD}">
  <cacheSource type="external" connectionId="11"/>
  <cacheFields count="6">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jøttkoder].[dyreslag].[dyreslag]" caption="dyreslag" numFmtId="0" hierarchy="3" level="1">
      <sharedItems count="22">
        <s v="and"/>
        <s v="gås"/>
        <s v="hane"/>
        <s v="høns"/>
        <s v="kalkun"/>
        <s v="kylling"/>
        <s v="gris"/>
        <s v="purke"/>
        <s v="råne"/>
        <s v="geit"/>
        <s v="kje"/>
        <s v="lam"/>
        <s v="søye"/>
        <s v="ungsau"/>
        <s v="villsaulam"/>
        <s v="vær"/>
        <s v="kalv"/>
        <s v="ku"/>
        <s v="kvige"/>
        <s v="okse"/>
        <s v="ungku"/>
        <s v="ungokse"/>
      </sharedItems>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 name="[T_kjøttkoder].[hovedgrupper].[hovedgrupper]" caption="hovedgrupper" numFmtId="0" hierarchy="5" level="1">
      <sharedItems count="4">
        <s v="fjørfe"/>
        <s v="gris"/>
        <s v="småfe"/>
        <s v="storfe"/>
      </sharedItems>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1"/>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2" memberValueDatatype="130" unbalanced="0">
      <fieldsUsage count="2">
        <fieldUsage x="-1"/>
        <fieldUsage x="2"/>
      </fieldsUsage>
    </cacheHierarchy>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5"/>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0"/>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6000.664735185186" backgroundQuery="1" createdVersion="7" refreshedVersion="8" minRefreshableVersion="3" recordCount="0" supportSubquery="1" supportAdvancedDrill="1" xr:uid="{EBD29956-1A26-4288-8585-04B38BCD69C5}">
  <cacheSource type="external" connectionId="11"/>
  <cacheFields count="5">
    <cacheField name="[T_kjøttkoder].[hovedgrupper].[hovedgrupper]" caption="hovedgrupper" numFmtId="0" hierarchy="5" level="1">
      <sharedItems count="4">
        <s v="fjørfe"/>
        <s v="gris"/>
        <s v="småfe"/>
        <s v="storfe"/>
      </sharedItems>
    </cacheField>
    <cacheField name="[Measures].[Sum of Verdi]" caption="Sum of Verdi" numFmtId="0" hierarchy="26" level="32767"/>
    <cacheField name="[Kommunetall_CSV].[aar].[aar]" caption="aar" numFmtId="0" level="1">
      <sharedItems containsSemiMixedTypes="0" containsString="0" containsNumber="1" containsInteger="1" minValue="2015" maxValue="2024" count="10">
        <n v="2015"/>
        <n v="2016"/>
        <n v="2017"/>
        <n v="2018"/>
        <n v="2019"/>
        <n v="2020"/>
        <n v="2021"/>
        <n v="2022"/>
        <n v="2023"/>
        <n v="2024"/>
      </sharedItems>
      <extLst>
        <ext xmlns:x15="http://schemas.microsoft.com/office/spreadsheetml/2010/11/main" uri="{4F2E5C28-24EA-4eb8-9CBF-B6C8F9C3D259}">
          <x15:cachedUniqueNames>
            <x15:cachedUniqueName index="0" name="[Kommunetall_CSV].[aar].&amp;[2015]"/>
            <x15:cachedUniqueName index="1" name="[Kommunetall_CSV].[aar].&amp;[2016]"/>
            <x15:cachedUniqueName index="2" name="[Kommunetall_CSV].[aar].&amp;[2017]"/>
            <x15:cachedUniqueName index="3" name="[Kommunetall_CSV].[aar].&amp;[2018]"/>
            <x15:cachedUniqueName index="4" name="[Kommunetall_CSV].[aar].&amp;[2019]"/>
            <x15:cachedUniqueName index="5" name="[Kommunetall_CSV].[aar].&amp;[2020]"/>
            <x15:cachedUniqueName index="6" name="[Kommunetall_CSV].[aar].&amp;[2021]"/>
            <x15:cachedUniqueName index="7" name="[Kommunetall_CSV].[aar].&amp;[2022]"/>
            <x15:cachedUniqueName index="8" name="[Kommunetall_CSV].[aar].&amp;[2023]"/>
            <x15:cachedUniqueName index="9" name="[Kommunetall_CSV].[aar].&amp;[2024]"/>
          </x15:cachedUniqueNames>
        </ext>
      </extLst>
    </cacheField>
    <cacheField name="[T_kommune].[fylke].[fylke]" caption="fylke" numFmtId="0" hierarchy="14" level="1">
      <sharedItems containsSemiMixedTypes="0" containsNonDate="0" containsString="0"/>
    </cacheField>
    <cacheField name="[T_kommune].[kommune].[kommune]" caption="kommune" numFmtId="0" hierarchy="13" level="1">
      <sharedItems containsSemiMixedTypes="0" containsNonDate="0" containsString="0"/>
    </cacheField>
  </cacheFields>
  <cacheHierarchies count="35">
    <cacheHierarchy uniqueName="[Kommunetall_CSV].[aar]" caption="aar" attribute="1" defaultMemberUniqueName="[Kommunetall_CSV].[aar].[All]" allUniqueName="[Kommunetall_CSV].[aar].[All]" dimensionUniqueName="[Kommunetall_CSV]" displayFolder="" count="2" memberValueDatatype="20" unbalanced="0">
      <fieldsUsage count="2">
        <fieldUsage x="-1"/>
        <fieldUsage x="2"/>
      </fieldsUsage>
    </cacheHierarchy>
    <cacheHierarchy uniqueName="[Kommunetall_CSV].[komnr]" caption="komnr" attribute="1" defaultMemberUniqueName="[Kommunetall_CSV].[komnr].[All]" allUniqueName="[Kommunetall_CSV].[komnr].[All]" dimensionUniqueName="[Kommunetall_CSV]" displayFolder="" count="0" memberValueDatatype="20" unbalanced="0"/>
    <cacheHierarchy uniqueName="[Kommunetall_CSV].[Verdi]" caption="Verdi" attribute="1" defaultMemberUniqueName="[Kommunetall_CSV].[Verdi].[All]" allUniqueName="[Kommunetall_CSV].[Verdi].[All]" dimensionUniqueName="[Kommunetall_CSV]" displayFolder="" count="0" memberValueDatatype="5" unbalanced="0"/>
    <cacheHierarchy uniqueName="[T_kjøttkoder].[dyreslag]" caption="dyreslag" attribute="1" defaultMemberUniqueName="[T_kjøttkoder].[dyreslag].[All]" allUniqueName="[T_kjøttkoder].[dyreslag].[All]" dimensionUniqueName="[T_kjøttkoder]" displayFolder="" count="0" memberValueDatatype="130" unbalanced="0"/>
    <cacheHierarchy uniqueName="[T_kjøttkoder].[grupper]" caption="grupper" attribute="1" defaultMemberUniqueName="[T_kjøttkoder].[grupper].[All]" allUniqueName="[T_kjøttkoder].[grupper].[All]" dimensionUniqueName="[T_kjøttkoder]" displayFolder="" count="0" memberValueDatatype="130" unbalanced="0"/>
    <cacheHierarchy uniqueName="[T_kjøttkoder].[hovedgrupper]" caption="hovedgrupper" attribute="1" defaultMemberUniqueName="[T_kjøttkoder].[hovedgrupper].[All]" allUniqueName="[T_kjøttkoder].[hovedgrupper].[All]" dimensionUniqueName="[T_kjøttkoder]" displayFolder="" count="2" memberValueDatatype="130" unbalanced="0">
      <fieldsUsage count="2">
        <fieldUsage x="-1"/>
        <fieldUsage x="0"/>
      </fieldsUsage>
    </cacheHierarchy>
    <cacheHierarchy uniqueName="[T_kjøttkoder].[Kolonne1]" caption="Kolonne1" attribute="1" defaultMemberUniqueName="[T_kjøttkoder].[Kolonne1].[All]" allUniqueName="[T_kjøttkoder].[Kolonne1].[All]" dimensionUniqueName="[T_kjøttkoder]" displayFolder="" count="0" memberValueDatatype="130" unbalanced="0"/>
    <cacheHierarchy uniqueName="[T_kjøttkoder 1].[kjøttslag_kg]" caption="kjøttslag_kg" attribute="1" defaultMemberUniqueName="[T_kjøttkoder 1].[kjøttslag_kg].[All]" allUniqueName="[T_kjøttkoder 1].[kjøttslag_kg].[All]" dimensionUniqueName="[T_kjøttkoder 1]" displayFolder="" count="0" memberValueDatatype="130" unbalanced="0"/>
    <cacheHierarchy uniqueName="[T_kjøttkoder 1].[dyreslag]" caption="dyreslag" attribute="1" defaultMemberUniqueName="[T_kjøttkoder 1].[dyreslag].[All]" allUniqueName="[T_kjøttkoder 1].[dyreslag].[All]" dimensionUniqueName="[T_kjøttkoder 1]" displayFolder="" count="0" memberValueDatatype="130" unbalanced="0"/>
    <cacheHierarchy uniqueName="[T_kjøttkoder 1].[grupper]" caption="grupper" attribute="1" defaultMemberUniqueName="[T_kjøttkoder 1].[grupper].[All]" allUniqueName="[T_kjøttkoder 1].[grupper].[All]" dimensionUniqueName="[T_kjøttkoder 1]" displayFolder="" count="0" memberValueDatatype="130" unbalanced="0"/>
    <cacheHierarchy uniqueName="[T_kjøttkoder 1].[hovedgrupper]" caption="hovedgrupper" attribute="1" defaultMemberUniqueName="[T_kjøttkoder 1].[hovedgrupper].[All]" allUniqueName="[T_kjøttkoder 1].[hovedgrupper].[All]" dimensionUniqueName="[T_kjøttkoder 1]" displayFolder="" count="0" memberValueDatatype="130" unbalanced="0"/>
    <cacheHierarchy uniqueName="[T_kjøttkoder 1].[Kolonne1]" caption="Kolonne1" attribute="1" defaultMemberUniqueName="[T_kjøttkoder 1].[Kolonne1].[All]" allUniqueName="[T_kjøttkoder 1].[Kolonne1].[All]" dimensionUniqueName="[T_kjøttkoder 1]" displayFolder="" count="0" memberValueDatatype="130" unbalanced="0"/>
    <cacheHierarchy uniqueName="[T_kommune].[gml_kommune]" caption="gml_kommune" attribute="1" defaultMemberUniqueName="[T_kommune].[gml_kommune].[All]" allUniqueName="[T_kommune].[gml_kommune].[All]" dimensionUniqueName="[T_kommune]" displayFolder="" count="0" memberValueDatatype="130" unbalanced="0"/>
    <cacheHierarchy uniqueName="[T_kommune].[kommune]" caption="kommune" attribute="1" defaultMemberUniqueName="[T_kommune].[kommune].[All]" allUniqueName="[T_kommune].[kommune].[All]" dimensionUniqueName="[T_kommune]" displayFolder="" count="2" memberValueDatatype="130" unbalanced="0">
      <fieldsUsage count="2">
        <fieldUsage x="-1"/>
        <fieldUsage x="4"/>
      </fieldsUsage>
    </cacheHierarchy>
    <cacheHierarchy uniqueName="[T_kommune].[fylke]" caption="fylke" attribute="1" defaultMemberUniqueName="[T_kommune].[fylke].[All]" allUniqueName="[T_kommune].[fylke].[All]" dimensionUniqueName="[T_kommune]" displayFolder="" count="2" memberValueDatatype="130" unbalanced="0">
      <fieldsUsage count="2">
        <fieldUsage x="-1"/>
        <fieldUsage x="3"/>
      </fieldsUsage>
    </cacheHierarchy>
    <cacheHierarchy uniqueName="[T_kommune 1].[Gamle_knr]" caption="Gamle_knr" attribute="1" defaultMemberUniqueName="[T_kommune 1].[Gamle_knr].[All]" allUniqueName="[T_kommune 1].[Gamle_knr].[All]" dimensionUniqueName="[T_kommune 1]" displayFolder="" count="0" memberValueDatatype="20" unbalanced="0"/>
    <cacheHierarchy uniqueName="[T_kommune 1].[gml_kommune]" caption="gml_kommune" attribute="1" defaultMemberUniqueName="[T_kommune 1].[gml_kommune].[All]" allUniqueName="[T_kommune 1].[gml_kommune].[All]" dimensionUniqueName="[T_kommune 1]" displayFolder="" count="0" memberValueDatatype="130" unbalanced="0"/>
    <cacheHierarchy uniqueName="[T_kommune 1].[knr]" caption="knr" attribute="1" defaultMemberUniqueName="[T_kommune 1].[knr].[All]" allUniqueName="[T_kommune 1].[knr].[All]" dimensionUniqueName="[T_kommune 1]" displayFolder="" count="0" memberValueDatatype="20" unbalanced="0"/>
    <cacheHierarchy uniqueName="[T_kommune 1].[kommune]" caption="kommune" attribute="1" defaultMemberUniqueName="[T_kommune 1].[kommune].[All]" allUniqueName="[T_kommune 1].[kommune].[All]" dimensionUniqueName="[T_kommune 1]" displayFolder="" count="0" memberValueDatatype="130" unbalanced="0"/>
    <cacheHierarchy uniqueName="[T_kommune 1].[fnr]" caption="fnr" attribute="1" defaultMemberUniqueName="[T_kommune 1].[fnr].[All]" allUniqueName="[T_kommune 1].[fnr].[All]" dimensionUniqueName="[T_kommune 1]" displayFolder="" count="0" memberValueDatatype="20" unbalanced="0"/>
    <cacheHierarchy uniqueName="[T_kommune 1].[fylke]" caption="fylke" attribute="1" defaultMemberUniqueName="[T_kommune 1].[fylke].[All]" allUniqueName="[T_kommune 1].[fylke].[All]" dimensionUniqueName="[T_kommune 1]" displayFolder="" count="0" memberValueDatatype="130" unbalanced="0"/>
    <cacheHierarchy uniqueName="[Kommunetall_CSV].[Slakteslag]" caption="Slakteslag" attribute="1" defaultMemberUniqueName="[Kommunetall_CSV].[Slakteslag].[All]" allUniqueName="[Kommunetall_CSV].[Slakteslag].[All]" dimensionUniqueName="[Kommunetall_CSV]" displayFolder="" count="0" memberValueDatatype="130" unbalanced="0" hidden="1"/>
    <cacheHierarchy uniqueName="[T_kjøttkoder].[kjøttslag_kg]" caption="kjøttslag_kg" attribute="1" defaultMemberUniqueName="[T_kjøttkoder].[kjøttslag_kg].[All]" allUniqueName="[T_kjøttkoder].[kjøttslag_kg].[All]" dimensionUniqueName="[T_kjøttkoder]" displayFolder="" count="0" memberValueDatatype="130" unbalanced="0" hidden="1"/>
    <cacheHierarchy uniqueName="[T_kommune].[fnr]" caption="fnr" attribute="1" defaultMemberUniqueName="[T_kommune].[fnr].[All]" allUniqueName="[T_kommune].[fnr].[All]" dimensionUniqueName="[T_kommune]" displayFolder="" count="0" memberValueDatatype="20" unbalanced="0" hidden="1"/>
    <cacheHierarchy uniqueName="[T_kommune].[Gamle_knr]" caption="Gamle_knr" attribute="1" defaultMemberUniqueName="[T_kommune].[Gamle_knr].[All]" allUniqueName="[T_kommune].[Gamle_knr].[All]" dimensionUniqueName="[T_kommune]" displayFolder="" count="0" memberValueDatatype="20" unbalanced="0" hidden="1"/>
    <cacheHierarchy uniqueName="[T_kommune].[knr]" caption="knr" attribute="1" defaultMemberUniqueName="[T_kommune].[knr].[All]" allUniqueName="[T_kommune].[knr].[All]" dimensionUniqueName="[T_kommune]" displayFolder="" count="0" memberValueDatatype="20" unbalanced="0" hidden="1"/>
    <cacheHierarchy uniqueName="[Measures].[Sum of Verdi]" caption="Sum of Verdi" measure="1" displayFolder="" measureGroup="Kommunetall_CSV" count="0" oneField="1">
      <fieldsUsage count="1">
        <fieldUsage x="1"/>
      </fieldsUsage>
    </cacheHierarchy>
    <cacheHierarchy uniqueName="[Measures].[__XL_Count Kommunetall_CSV]" caption="__XL_Count Kommunetall_CSV" measure="1" displayFolder="" measureGroup="Kommunetall_CSV" count="0" hidden="1"/>
    <cacheHierarchy uniqueName="[Measures].[__XL_Count T_kommune]" caption="__XL_Count T_kommune" measure="1" displayFolder="" measureGroup="T_kommune" count="0" hidden="1"/>
    <cacheHierarchy uniqueName="[Measures].[__XL_Count T_kjøttkoder]" caption="__XL_Count T_kjøttkoder" measure="1" displayFolder="" measureGroup="T_kjøttkoder" count="0" hidden="1"/>
    <cacheHierarchy uniqueName="[Measures].[__XL_Count T_kjøttkoder 1]" caption="__XL_Count T_kjøttkoder 1" measure="1" displayFolder="" measureGroup="T_kjøttkoder 1" count="0" hidden="1"/>
    <cacheHierarchy uniqueName="[Measures].[__XL_Count T_kommune 1]" caption="__XL_Count T_kommune 1" measure="1" displayFolder="" measureGroup="T_kommune 1" count="0" hidden="1"/>
    <cacheHierarchy uniqueName="[Measures].[__No measures defined]" caption="__No measures defined" measure="1" displayFolder="" count="0" hidden="1"/>
    <cacheHierarchy uniqueName="[Measures].[Sum av Verdi]" caption="Sum av Verdi" measure="1" displayFolder="" measureGroup="Kommunetall_CSV" count="0" hidden="1">
      <extLst>
        <ext xmlns:x15="http://schemas.microsoft.com/office/spreadsheetml/2010/11/main" uri="{B97F6D7D-B522-45F9-BDA1-12C45D357490}">
          <x15:cacheHierarchy aggregatedColumn="2"/>
        </ext>
      </extLst>
    </cacheHierarchy>
    <cacheHierarchy uniqueName="[Measures].[Antall av hovedgrupper]" caption="Antall av hovedgrupper" measure="1" displayFolder="" measureGroup="T_kjøttkoder" count="0" hidden="1">
      <extLst>
        <ext xmlns:x15="http://schemas.microsoft.com/office/spreadsheetml/2010/11/main" uri="{B97F6D7D-B522-45F9-BDA1-12C45D357490}">
          <x15:cacheHierarchy aggregatedColumn="5"/>
        </ext>
      </extLst>
    </cacheHierarchy>
  </cacheHierarchies>
  <kpis count="0"/>
  <dimensions count="6">
    <dimension name="Kommunetall_CSV" uniqueName="[Kommunetall_CSV]" caption="Kommunetall_CSV"/>
    <dimension measure="1" name="Measures" uniqueName="[Measures]" caption="Measures"/>
    <dimension name="T_kjøttkoder" uniqueName="[T_kjøttkoder]" caption="T_kjøttkoder"/>
    <dimension name="T_kjøttkoder 1" uniqueName="[T_kjøttkoder 1]" caption="T_kjøttkoder 1"/>
    <dimension name="T_kommune" uniqueName="[T_kommune]" caption="T_kommune"/>
    <dimension name="T_kommune 1" uniqueName="[T_kommune 1]" caption="T_kommune 1"/>
  </dimensions>
  <measureGroups count="5">
    <measureGroup name="Kommunetall_CSV" caption="Kommunetall_CSV"/>
    <measureGroup name="T_kjøttkoder" caption="T_kjøttkoder"/>
    <measureGroup name="T_kjøttkoder 1" caption="T_kjøttkoder 1"/>
    <measureGroup name="T_kommune" caption="T_kommune"/>
    <measureGroup name="T_kommune 1" caption="T_kommune 1"/>
  </measureGroups>
  <maps count="9">
    <map measureGroup="0" dimension="0"/>
    <map measureGroup="0" dimension="2"/>
    <map measureGroup="0" dimension="3"/>
    <map measureGroup="0" dimension="4"/>
    <map measureGroup="1" dimension="2"/>
    <map measureGroup="1" dimension="3"/>
    <map measureGroup="2" dimension="3"/>
    <map measureGroup="3" dimension="4"/>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6">
  <r>
    <x v="0"/>
    <x v="0"/>
    <x v="0"/>
    <n v="-893641.6"/>
    <n v="-173521.30000000002"/>
    <n v="-306691"/>
    <n v="-1373853.9"/>
  </r>
  <r>
    <x v="1"/>
    <x v="1"/>
    <x v="1"/>
    <n v="-675955.80000000075"/>
    <n v="-7670"/>
    <n v="192128.79999999981"/>
    <n v="-1250220.8900000008"/>
  </r>
  <r>
    <x v="1"/>
    <x v="2"/>
    <x v="2"/>
    <n v="-748604.19999999972"/>
    <n v="6030.0000000000036"/>
    <n v="152850.49999999994"/>
    <n v="-685381.7799999998"/>
  </r>
  <r>
    <x v="2"/>
    <x v="3"/>
    <x v="3"/>
    <n v="-85331.599999999977"/>
    <n v="-2289.6000000000058"/>
    <n v="-3206.5999999999767"/>
    <n v="-652939.69999999995"/>
  </r>
  <r>
    <x v="0"/>
    <x v="4"/>
    <x v="4"/>
    <n v="-491773.59999999823"/>
    <n v="-18645.899999999849"/>
    <n v="65243.100000000093"/>
    <n v="-484844.39999999804"/>
  </r>
  <r>
    <x v="3"/>
    <x v="5"/>
    <x v="5"/>
    <n v="-307689.69999999972"/>
    <n v="4491.7000000000025"/>
    <n v="43470.299999999988"/>
    <n v="-475993.59999999986"/>
  </r>
  <r>
    <x v="1"/>
    <x v="6"/>
    <x v="6"/>
    <n v="-268772.69999999984"/>
    <n v="7570.5"/>
    <n v="54294.699999999953"/>
    <n v="-455867.38999999984"/>
  </r>
  <r>
    <x v="4"/>
    <x v="7"/>
    <x v="7"/>
    <n v="-386401.7"/>
    <n v="2574.4"/>
    <n v="-1906.7000000000044"/>
    <n v="-435024.8"/>
  </r>
  <r>
    <x v="5"/>
    <x v="8"/>
    <x v="8"/>
    <n v="-303287.60000000009"/>
    <n v="26889.699999999983"/>
    <n v="-18210.900000000009"/>
    <n v="-426358.80000000016"/>
  </r>
  <r>
    <x v="3"/>
    <x v="9"/>
    <x v="9"/>
    <n v="-180802.59999999986"/>
    <n v="-201.10000000000218"/>
    <n v="-36993.800000000003"/>
    <n v="-409771.5999999998"/>
  </r>
  <r>
    <x v="4"/>
    <x v="10"/>
    <x v="10"/>
    <n v="-122617.9"/>
    <n v="-4286.3000000000011"/>
    <n v="-23529.100000000006"/>
    <n v="-394283.00000000023"/>
  </r>
  <r>
    <x v="4"/>
    <x v="11"/>
    <x v="11"/>
    <n v="750.8"/>
    <n v="-12212.499999999971"/>
    <n v="51194.399999999965"/>
    <n v="-369396.10000000003"/>
  </r>
  <r>
    <x v="6"/>
    <x v="12"/>
    <x v="12"/>
    <n v="-364724.39999999991"/>
    <n v="-25526.700000000004"/>
    <n v="23664.799999999988"/>
    <n v="-336623.49999999994"/>
  </r>
  <r>
    <x v="4"/>
    <x v="13"/>
    <x v="0"/>
    <n v="-257826.09999999963"/>
    <n v="-27047.999999999993"/>
    <n v="-37353.59999999986"/>
    <n v="-322227.69999999949"/>
  </r>
  <r>
    <x v="7"/>
    <x v="14"/>
    <x v="13"/>
    <n v="-49746.600000000093"/>
    <n v="-910.09999999999991"/>
    <n v="15842.60000000002"/>
    <n v="-306151.80000000005"/>
  </r>
  <r>
    <x v="2"/>
    <x v="15"/>
    <x v="14"/>
    <n v="-231577.90000000002"/>
    <n v="-952.09999999999854"/>
    <n v="-76774.300000000017"/>
    <n v="-261953.51000000013"/>
  </r>
  <r>
    <x v="4"/>
    <x v="16"/>
    <x v="0"/>
    <n v="-254830"/>
    <n v="-36740.699999999953"/>
    <n v="31950.899999999907"/>
    <n v="-259619.80000000005"/>
  </r>
  <r>
    <x v="2"/>
    <x v="17"/>
    <x v="15"/>
    <n v="-378049.4"/>
    <n v="5653.9000000000087"/>
    <n v="803.70000000006985"/>
    <n v="-245440.71999999997"/>
  </r>
  <r>
    <x v="2"/>
    <x v="18"/>
    <x v="16"/>
    <n v="431079.39999999991"/>
    <n v="-18337.499999999993"/>
    <n v="231556.8000000004"/>
    <n v="-234953.09999999974"/>
  </r>
  <r>
    <x v="8"/>
    <x v="19"/>
    <x v="17"/>
    <n v="-85048.799999999988"/>
    <n v="-25461.9"/>
    <n v="-44902.399999999965"/>
    <n v="-221531.39999999994"/>
  </r>
  <r>
    <x v="9"/>
    <x v="20"/>
    <x v="18"/>
    <n v="1960.8"/>
    <n v="-3715.100000000004"/>
    <n v="45996.299999999872"/>
    <n v="-217396.20000000013"/>
  </r>
  <r>
    <x v="3"/>
    <x v="21"/>
    <x v="19"/>
    <n v="-27206.3"/>
    <n v="-4731.1000000000022"/>
    <n v="-11676.300000000163"/>
    <n v="-214494.20000000016"/>
  </r>
  <r>
    <x v="0"/>
    <x v="22"/>
    <x v="0"/>
    <n v="-29984.3"/>
    <n v="-54068.399999999994"/>
    <n v="-128081.19999999998"/>
    <n v="-212133.89999999997"/>
  </r>
  <r>
    <x v="5"/>
    <x v="23"/>
    <x v="0"/>
    <n v="-141923.39999999997"/>
    <n v="-35273.700000000041"/>
    <n v="-24581.5"/>
    <n v="-201778.6"/>
  </r>
  <r>
    <x v="10"/>
    <x v="24"/>
    <x v="0"/>
    <n v="-175805.9"/>
    <n v="-18940.500000000015"/>
    <n v="-2240.3999999999651"/>
    <n v="-196986.8"/>
  </r>
  <r>
    <x v="1"/>
    <x v="25"/>
    <x v="20"/>
    <n v="-228810.90000000002"/>
    <n v="-12031.1"/>
    <n v="160619.50000000015"/>
    <n v="-194502.24999999974"/>
  </r>
  <r>
    <x v="11"/>
    <x v="26"/>
    <x v="0"/>
    <n v="-151420.09999999998"/>
    <n v="-11464.500000000007"/>
    <n v="-29737.400000000009"/>
    <n v="-192622"/>
  </r>
  <r>
    <x v="4"/>
    <x v="27"/>
    <x v="0"/>
    <n v="-66694.200000000012"/>
    <n v="-36359.499999999884"/>
    <n v="-87069.899999999849"/>
    <n v="-190123.59999999974"/>
  </r>
  <r>
    <x v="4"/>
    <x v="28"/>
    <x v="0"/>
    <n v="-61804.1"/>
    <n v="-53397.700000000026"/>
    <n v="-70507.599999999977"/>
    <n v="-185709.4"/>
  </r>
  <r>
    <x v="5"/>
    <x v="29"/>
    <x v="21"/>
    <n v="-12.8"/>
    <n v="-5153.0999999999985"/>
    <n v="1236.2000000000116"/>
    <n v="-183563.19999999998"/>
  </r>
  <r>
    <x v="5"/>
    <x v="30"/>
    <x v="22"/>
    <n v="-102947.1"/>
    <n v="-26586.399999999994"/>
    <n v="-2340.0000000000146"/>
    <n v="-182924.5"/>
  </r>
  <r>
    <x v="2"/>
    <x v="31"/>
    <x v="23"/>
    <n v="66977.700000000652"/>
    <n v="802.30000000000018"/>
    <n v="3009.699999999968"/>
    <n v="-172993.69999999943"/>
  </r>
  <r>
    <x v="5"/>
    <x v="32"/>
    <x v="0"/>
    <n v="-45065.500000000058"/>
    <n v="-69535.999999999942"/>
    <n v="-55452.100000000326"/>
    <n v="-170053.60000000033"/>
  </r>
  <r>
    <x v="2"/>
    <x v="33"/>
    <x v="0"/>
    <n v="-139070.70000000001"/>
    <n v="-13692.700000000008"/>
    <n v="-14824.900000000023"/>
    <n v="-167588.30000000005"/>
  </r>
  <r>
    <x v="11"/>
    <x v="34"/>
    <x v="0"/>
    <n v="-1841.2000000000116"/>
    <n v="-46445.300000000017"/>
    <n v="-114921.39999999997"/>
    <n v="-163207.9"/>
  </r>
  <r>
    <x v="11"/>
    <x v="35"/>
    <x v="0"/>
    <n v="-144359.80000000005"/>
    <n v="-14343.300000000003"/>
    <n v="-4492.4000000000087"/>
    <n v="-163195.50000000006"/>
  </r>
  <r>
    <x v="11"/>
    <x v="36"/>
    <x v="0"/>
    <n v="-78474"/>
    <n v="-24226.399999999994"/>
    <n v="-56841.39999999998"/>
    <n v="-159541.79999999999"/>
  </r>
  <r>
    <x v="8"/>
    <x v="37"/>
    <x v="24"/>
    <n v="-36645.599999999999"/>
    <n v="-42647.299999999974"/>
    <n v="26865.299999999988"/>
    <n v="-157954.39999999997"/>
  </r>
  <r>
    <x v="5"/>
    <x v="38"/>
    <x v="25"/>
    <n v="-17689"/>
    <n v="-26864.000000000058"/>
    <n v="-53513.200000000012"/>
    <n v="-156337.50000000006"/>
  </r>
  <r>
    <x v="2"/>
    <x v="39"/>
    <x v="0"/>
    <n v="207.1"/>
    <n v="-110763.50000000017"/>
    <n v="-45713.099999999802"/>
    <n v="-156269.49999999997"/>
  </r>
  <r>
    <x v="11"/>
    <x v="40"/>
    <x v="0"/>
    <n v="-76092.699999999983"/>
    <n v="-16640.900000000005"/>
    <n v="-63463.100000000064"/>
    <n v="-156196.70000000007"/>
  </r>
  <r>
    <x v="10"/>
    <x v="41"/>
    <x v="26"/>
    <n v="-199873.7"/>
    <n v="-2494.8000000000175"/>
    <n v="-10364.299999999756"/>
    <n v="-149292.48999999979"/>
  </r>
  <r>
    <x v="11"/>
    <x v="42"/>
    <x v="0"/>
    <n v="-121379.9"/>
    <n v="-26574.500000000007"/>
    <n v="2081.9000000000233"/>
    <n v="-145872.49999999997"/>
  </r>
  <r>
    <x v="2"/>
    <x v="43"/>
    <x v="27"/>
    <n v="-95511.79999999993"/>
    <n v="-9959.5000000000073"/>
    <n v="4734.6000000002095"/>
    <n v="-141685.12999999971"/>
  </r>
  <r>
    <x v="4"/>
    <x v="44"/>
    <x v="28"/>
    <n v="-2004.5"/>
    <n v="-21385.700000000004"/>
    <n v="-20147.39999999998"/>
    <n v="-140556.20000000001"/>
  </r>
  <r>
    <x v="0"/>
    <x v="45"/>
    <x v="0"/>
    <n v="-150715.39999999997"/>
    <n v="7623.6999999998952"/>
    <n v="4641.7999999998137"/>
    <n v="-138449.90000000026"/>
  </r>
  <r>
    <x v="10"/>
    <x v="46"/>
    <x v="0"/>
    <n v="-57206.900000000023"/>
    <n v="-11284.299999999988"/>
    <n v="-68541.800000000512"/>
    <n v="-137033.00000000052"/>
  </r>
  <r>
    <x v="4"/>
    <x v="47"/>
    <x v="0"/>
    <n v="-21200.800000000047"/>
    <n v="-22201.699999999997"/>
    <n v="-90266.300000000105"/>
    <n v="-133668.80000000016"/>
  </r>
  <r>
    <x v="2"/>
    <x v="48"/>
    <x v="29"/>
    <n v="-94705.100000000035"/>
    <n v="1317.9000000000087"/>
    <n v="71500.699999999837"/>
    <n v="-132760.35000000003"/>
  </r>
  <r>
    <x v="10"/>
    <x v="49"/>
    <x v="0"/>
    <n v="-51210.1"/>
    <n v="-17756.599999999999"/>
    <n v="-61860.099999999919"/>
    <n v="-130826.79999999992"/>
  </r>
  <r>
    <x v="4"/>
    <x v="50"/>
    <x v="0"/>
    <n v="-76219.700000000128"/>
    <n v="-56328.399999999936"/>
    <n v="2395.3999999999069"/>
    <n v="-130152.70000000016"/>
  </r>
  <r>
    <x v="2"/>
    <x v="51"/>
    <x v="30"/>
    <n v="133305.90000000002"/>
    <n v="-7830.3999999999978"/>
    <n v="45328.899999999994"/>
    <n v="-130111.69999999995"/>
  </r>
  <r>
    <x v="4"/>
    <x v="52"/>
    <x v="31"/>
    <n v="-41234.600000000093"/>
    <n v="-462.09999999999854"/>
    <n v="7557.1000000000204"/>
    <n v="-125240.20000000006"/>
  </r>
  <r>
    <x v="8"/>
    <x v="53"/>
    <x v="32"/>
    <n v="-103145"/>
    <n v="-28925.599999999999"/>
    <n v="128400.90000000002"/>
    <n v="-118055.49999999997"/>
  </r>
  <r>
    <x v="3"/>
    <x v="54"/>
    <x v="0"/>
    <n v="-93616.7"/>
    <n v="-8663.2000000000044"/>
    <n v="-11381.300000000003"/>
    <n v="-113661.2"/>
  </r>
  <r>
    <x v="4"/>
    <x v="55"/>
    <x v="33"/>
    <n v="-76237.70000000007"/>
    <n v="556.70000000000005"/>
    <n v="72360.700000000041"/>
    <n v="-108360.40000000011"/>
  </r>
  <r>
    <x v="10"/>
    <x v="56"/>
    <x v="0"/>
    <n v="-157379.5"/>
    <n v="11859"/>
    <n v="37619.899999999878"/>
    <n v="-107900.60000000012"/>
  </r>
  <r>
    <x v="4"/>
    <x v="57"/>
    <x v="0"/>
    <n v="-105232.3"/>
    <n v="-15114.200000000026"/>
    <n v="13532.900000000198"/>
    <n v="-106813.59999999983"/>
  </r>
  <r>
    <x v="5"/>
    <x v="58"/>
    <x v="0"/>
    <n v="-120879.20000000001"/>
    <n v="6053.2000000000407"/>
    <n v="10428.700000000004"/>
    <n v="-104397.29999999996"/>
  </r>
  <r>
    <x v="10"/>
    <x v="59"/>
    <x v="0"/>
    <n v="-66196.899999999994"/>
    <n v="-22645.60000000002"/>
    <n v="-12777.500000000175"/>
    <n v="-101620.00000000019"/>
  </r>
  <r>
    <x v="7"/>
    <x v="60"/>
    <x v="34"/>
    <n v="-167195.70000000007"/>
    <n v="-2479.5999999999995"/>
    <n v="458.29999999998836"/>
    <n v="-100229.90000000011"/>
  </r>
  <r>
    <x v="11"/>
    <x v="61"/>
    <x v="0"/>
    <n v="-103065.1"/>
    <n v="-6782.8000000000102"/>
    <n v="9647.5999999999185"/>
    <n v="-100200.3000000001"/>
  </r>
  <r>
    <x v="12"/>
    <x v="62"/>
    <x v="0"/>
    <n v="-92211.5"/>
    <n v="-706.59999999999945"/>
    <n v="-5682.2999999999993"/>
    <n v="-98600.400000000009"/>
  </r>
  <r>
    <x v="2"/>
    <x v="63"/>
    <x v="35"/>
    <n v="-12595.599999999977"/>
    <n v="-21388.600000000006"/>
    <n v="56050.200000000128"/>
    <n v="-97807.699999999866"/>
  </r>
  <r>
    <x v="8"/>
    <x v="64"/>
    <x v="0"/>
    <n v="-35397.80000000001"/>
    <n v="-28043.499999999971"/>
    <n v="-30856.499999999971"/>
    <n v="-94297.799999999959"/>
  </r>
  <r>
    <x v="6"/>
    <x v="65"/>
    <x v="0"/>
    <n v="-103571.7"/>
    <n v="-7148.5"/>
    <n v="17458.099999999948"/>
    <n v="-93262.100000000049"/>
  </r>
  <r>
    <x v="10"/>
    <x v="66"/>
    <x v="0"/>
    <n v="-120609.70000000001"/>
    <n v="-16692.500000000022"/>
    <n v="44726.700000000012"/>
    <n v="-92575.500000000029"/>
  </r>
  <r>
    <x v="7"/>
    <x v="67"/>
    <x v="36"/>
    <n v="207123.60000000009"/>
    <n v="-2729.8999999999978"/>
    <n v="-62357.199999999924"/>
    <n v="-91644.799999999872"/>
  </r>
  <r>
    <x v="6"/>
    <x v="68"/>
    <x v="0"/>
    <n v="-66261.399999999965"/>
    <n v="-6152.2"/>
    <n v="-19209.399999999994"/>
    <n v="-91622.999999999956"/>
  </r>
  <r>
    <x v="11"/>
    <x v="69"/>
    <x v="0"/>
    <n v="-26961.200000000004"/>
    <n v="-50899.500000000044"/>
    <n v="-10150.799999999988"/>
    <n v="-88011.500000000029"/>
  </r>
  <r>
    <x v="9"/>
    <x v="70"/>
    <x v="37"/>
    <n v="15333.8"/>
    <n v="14508.599999999991"/>
    <n v="41137.60000000018"/>
    <n v="-87910.699999999852"/>
  </r>
  <r>
    <x v="8"/>
    <x v="71"/>
    <x v="38"/>
    <n v="3033.3999999999996"/>
    <n v="-16828.299999999974"/>
    <n v="13485.800000000017"/>
    <n v="-87582.099999999962"/>
  </r>
  <r>
    <x v="2"/>
    <x v="72"/>
    <x v="39"/>
    <n v="140875.40000000002"/>
    <n v="-25339.800000000017"/>
    <n v="40261.099999999627"/>
    <n v="-86771.930000000371"/>
  </r>
  <r>
    <x v="3"/>
    <x v="73"/>
    <x v="0"/>
    <n v="-172372.5"/>
    <n v="-813.79999999999927"/>
    <n v="86752.399999999965"/>
    <n v="-86433.900000000023"/>
  </r>
  <r>
    <x v="10"/>
    <x v="74"/>
    <x v="0"/>
    <n v="-67450.100000000006"/>
    <n v="44.299999999999272"/>
    <n v="-16418"/>
    <n v="-83823.8"/>
  </r>
  <r>
    <x v="3"/>
    <x v="75"/>
    <x v="40"/>
    <n v="-95492.7"/>
    <n v="2679.8999999999987"/>
    <n v="52710.800000000032"/>
    <n v="-83580.10000000002"/>
  </r>
  <r>
    <x v="10"/>
    <x v="76"/>
    <x v="0"/>
    <n v="-61436.399999999994"/>
    <n v="-7674.8000000000102"/>
    <n v="-10513.699999999895"/>
    <n v="-79624.899999999907"/>
  </r>
  <r>
    <x v="4"/>
    <x v="77"/>
    <x v="0"/>
    <n v="-36313.200000000004"/>
    <n v="-37361.799999999959"/>
    <n v="-5354.2000000003027"/>
    <n v="-79029.200000000274"/>
  </r>
  <r>
    <x v="5"/>
    <x v="78"/>
    <x v="0"/>
    <n v="-33854.800000000003"/>
    <n v="-23712.199999999997"/>
    <n v="-19971.700000000012"/>
    <n v="-77538.700000000012"/>
  </r>
  <r>
    <x v="12"/>
    <x v="79"/>
    <x v="0"/>
    <n v="33471.899999999994"/>
    <n v="-53989.199999999983"/>
    <n v="-54563.799999999959"/>
    <n v="-75081.099999999948"/>
  </r>
  <r>
    <x v="5"/>
    <x v="80"/>
    <x v="0"/>
    <n v="225.5"/>
    <n v="-32597.199999999983"/>
    <n v="-41579.5"/>
    <n v="-73951.199999999983"/>
  </r>
  <r>
    <x v="10"/>
    <x v="81"/>
    <x v="0"/>
    <n v="-55002.799999999996"/>
    <n v="-21308.799999999988"/>
    <n v="2817.1000000004424"/>
    <n v="-73494.499999999534"/>
  </r>
  <r>
    <x v="5"/>
    <x v="82"/>
    <x v="0"/>
    <n v="-23391.299999999988"/>
    <n v="-49702.099999999977"/>
    <n v="4389.4000000001397"/>
    <n v="-68703.999999999825"/>
  </r>
  <r>
    <x v="11"/>
    <x v="83"/>
    <x v="0"/>
    <n v="-21922.400000000023"/>
    <n v="7632.0000000000018"/>
    <n v="-52895.199999999983"/>
    <n v="-67185.600000000006"/>
  </r>
  <r>
    <x v="3"/>
    <x v="84"/>
    <x v="0"/>
    <n v="-59571.4"/>
    <n v="1180.8999999999996"/>
    <n v="-6189.5999999999985"/>
    <n v="-64580.1"/>
  </r>
  <r>
    <x v="2"/>
    <x v="85"/>
    <x v="0"/>
    <n v="0"/>
    <n v="-2983.7999999999993"/>
    <n v="-60752.100000000049"/>
    <n v="-63735.900000000052"/>
  </r>
  <r>
    <x v="5"/>
    <x v="86"/>
    <x v="0"/>
    <n v="2952.9000000000015"/>
    <n v="-13548.900000000001"/>
    <n v="-53118.799999999901"/>
    <n v="-63714.799999999901"/>
  </r>
  <r>
    <x v="5"/>
    <x v="87"/>
    <x v="0"/>
    <n v="201.2"/>
    <n v="-27352.199999999983"/>
    <n v="-35970.400000000023"/>
    <n v="-63121.400000000009"/>
  </r>
  <r>
    <x v="5"/>
    <x v="88"/>
    <x v="0"/>
    <n v="-35639.5"/>
    <n v="-13280.999999999978"/>
    <n v="-14104.099999999919"/>
    <n v="-63024.599999999897"/>
  </r>
  <r>
    <x v="4"/>
    <x v="89"/>
    <x v="0"/>
    <n v="-68229.199999999983"/>
    <n v="-464.89999999999964"/>
    <n v="8261.2999999999884"/>
    <n v="-60432.799999999988"/>
  </r>
  <r>
    <x v="8"/>
    <x v="90"/>
    <x v="41"/>
    <n v="-27733.400000000023"/>
    <n v="640.5"/>
    <n v="-6925.8000000000102"/>
    <n v="-60265.700000000033"/>
  </r>
  <r>
    <x v="5"/>
    <x v="91"/>
    <x v="0"/>
    <n v="-882.29999999999927"/>
    <n v="-20216.999999999927"/>
    <n v="-37158.599999999984"/>
    <n v="-58257.899999999907"/>
  </r>
  <r>
    <x v="5"/>
    <x v="92"/>
    <x v="0"/>
    <n v="-46186"/>
    <n v="-274.5"/>
    <n v="-10408.699999999953"/>
    <n v="-56869.199999999953"/>
  </r>
  <r>
    <x v="3"/>
    <x v="93"/>
    <x v="42"/>
    <n v="-122372.60000000002"/>
    <n v="-8198.6000000000058"/>
    <n v="578.59999999999127"/>
    <n v="-56799.600000000035"/>
  </r>
  <r>
    <x v="5"/>
    <x v="94"/>
    <x v="0"/>
    <n v="-10585.6"/>
    <n v="-34745.800000000003"/>
    <n v="-10533.499999999989"/>
    <n v="-55864.899999999994"/>
  </r>
  <r>
    <x v="7"/>
    <x v="95"/>
    <x v="43"/>
    <n v="69854"/>
    <n v="-1618.1999999999998"/>
    <n v="426.99999999999272"/>
    <n v="-55431.899999999958"/>
  </r>
  <r>
    <x v="12"/>
    <x v="96"/>
    <x v="0"/>
    <n v="-24411.699999999997"/>
    <n v="-23526.100000000006"/>
    <n v="-6889.5999999999913"/>
    <n v="-54827.399999999994"/>
  </r>
  <r>
    <x v="5"/>
    <x v="97"/>
    <x v="0"/>
    <n v="-31105"/>
    <n v="-7549.0000000000036"/>
    <n v="-13955.499999999971"/>
    <n v="-52609.499999999971"/>
  </r>
  <r>
    <x v="12"/>
    <x v="98"/>
    <x v="0"/>
    <n v="-33992.300000000003"/>
    <n v="-11485.499999999985"/>
    <n v="-5233.9000000000087"/>
    <n v="-50711.7"/>
  </r>
  <r>
    <x v="11"/>
    <x v="99"/>
    <x v="0"/>
    <n v="38868.40000000014"/>
    <n v="-44359.10000000002"/>
    <n v="-44867.100000000035"/>
    <n v="-50357.799999999916"/>
  </r>
  <r>
    <x v="12"/>
    <x v="100"/>
    <x v="0"/>
    <n v="-47437.399999999965"/>
    <n v="-38543.5"/>
    <n v="35798.800000000017"/>
    <n v="-50182.099999999948"/>
  </r>
  <r>
    <x v="5"/>
    <x v="101"/>
    <x v="0"/>
    <n v="-58240.800000000017"/>
    <n v="5290"/>
    <n v="3235.9000000000378"/>
    <n v="-49714.89999999998"/>
  </r>
  <r>
    <x v="4"/>
    <x v="102"/>
    <x v="0"/>
    <n v="0"/>
    <n v="-3870.9000000000015"/>
    <n v="-45410.300000000032"/>
    <n v="-49281.200000000033"/>
  </r>
  <r>
    <x v="6"/>
    <x v="103"/>
    <x v="0"/>
    <n v="1431.8"/>
    <n v="-26831.60000000002"/>
    <n v="-23004.80000000001"/>
    <n v="-48404.600000000035"/>
  </r>
  <r>
    <x v="12"/>
    <x v="104"/>
    <x v="0"/>
    <n v="-35506.6"/>
    <n v="-11756.599999999999"/>
    <n v="921.59999999999991"/>
    <n v="-46341.599999999999"/>
  </r>
  <r>
    <x v="11"/>
    <x v="105"/>
    <x v="0"/>
    <n v="50832.499999999985"/>
    <n v="-29133.900000000023"/>
    <n v="-67831.300000000047"/>
    <n v="-46132.700000000084"/>
  </r>
  <r>
    <x v="5"/>
    <x v="106"/>
    <x v="0"/>
    <n v="16101.100000000006"/>
    <n v="-26023.100000000006"/>
    <n v="-36019.300000000076"/>
    <n v="-45941.300000000076"/>
  </r>
  <r>
    <x v="8"/>
    <x v="107"/>
    <x v="0"/>
    <n v="-39355.4"/>
    <n v="-4443.4000000000051"/>
    <n v="-2034.6999999999971"/>
    <n v="-45833.5"/>
  </r>
  <r>
    <x v="5"/>
    <x v="108"/>
    <x v="0"/>
    <n v="-17207.600000000006"/>
    <n v="-7164.8999999999796"/>
    <n v="-21297.499999999913"/>
    <n v="-45669.999999999898"/>
  </r>
  <r>
    <x v="10"/>
    <x v="109"/>
    <x v="0"/>
    <n v="0"/>
    <n v="-1815.9"/>
    <n v="-43422.3"/>
    <n v="-45238.200000000004"/>
  </r>
  <r>
    <x v="11"/>
    <x v="110"/>
    <x v="0"/>
    <n v="66274.300000000047"/>
    <n v="-6141.3999999999942"/>
    <n v="-105201.30000000005"/>
    <n v="-45068.399999999994"/>
  </r>
  <r>
    <x v="4"/>
    <x v="111"/>
    <x v="44"/>
    <n v="-101463.50000000006"/>
    <n v="-5487.0000000000018"/>
    <n v="32448.5"/>
    <n v="-44847.700000000012"/>
  </r>
  <r>
    <x v="5"/>
    <x v="112"/>
    <x v="45"/>
    <n v="0"/>
    <n v="-12135.5"/>
    <n v="-145.09999999999854"/>
    <n v="-44659.6"/>
  </r>
  <r>
    <x v="4"/>
    <x v="113"/>
    <x v="0"/>
    <n v="-43274.9"/>
    <n v="-23847.7"/>
    <n v="22712.900000000052"/>
    <n v="-44409.699999999953"/>
  </r>
  <r>
    <x v="11"/>
    <x v="114"/>
    <x v="0"/>
    <n v="2842.2999999999997"/>
    <n v="-19870.900000000005"/>
    <n v="-27258.899999999936"/>
    <n v="-44287.499999999942"/>
  </r>
  <r>
    <x v="5"/>
    <x v="115"/>
    <x v="0"/>
    <n v="-1916.8000000000029"/>
    <n v="-56826.400000000023"/>
    <n v="14623.400000000052"/>
    <n v="-44119.799999999974"/>
  </r>
  <r>
    <x v="7"/>
    <x v="116"/>
    <x v="46"/>
    <n v="-62628.800000000003"/>
    <n v="-339.60000000000127"/>
    <n v="20325.699999999997"/>
    <n v="-43913.700000000004"/>
  </r>
  <r>
    <x v="11"/>
    <x v="117"/>
    <x v="0"/>
    <n v="-32226"/>
    <n v="5141.6000000000131"/>
    <n v="-16527.399999999965"/>
    <n v="-43611.799999999952"/>
  </r>
  <r>
    <x v="12"/>
    <x v="118"/>
    <x v="0"/>
    <n v="-3378.8999999999996"/>
    <n v="-31158.500000000015"/>
    <n v="-6832.9999999999854"/>
    <n v="-41370.400000000001"/>
  </r>
  <r>
    <x v="0"/>
    <x v="119"/>
    <x v="0"/>
    <n v="-29029.699999999997"/>
    <n v="-4307.6999999999971"/>
    <n v="-7645.3000000000011"/>
    <n v="-40982.699999999997"/>
  </r>
  <r>
    <x v="11"/>
    <x v="120"/>
    <x v="0"/>
    <n v="0"/>
    <n v="-17780.3"/>
    <n v="-21733.200000000001"/>
    <n v="-39513.5"/>
  </r>
  <r>
    <x v="4"/>
    <x v="121"/>
    <x v="0"/>
    <n v="-70595.8"/>
    <n v="-12869.599999999999"/>
    <n v="44179.799999999988"/>
    <n v="-39285.600000000006"/>
  </r>
  <r>
    <x v="10"/>
    <x v="122"/>
    <x v="0"/>
    <n v="-29621.3"/>
    <n v="-2357.1000000000004"/>
    <n v="-6977.5000000000073"/>
    <n v="-38955.900000000009"/>
  </r>
  <r>
    <x v="10"/>
    <x v="123"/>
    <x v="0"/>
    <n v="-31238.400000000023"/>
    <n v="-39358.600000000006"/>
    <n v="31738.09999999986"/>
    <n v="-38858.900000000169"/>
  </r>
  <r>
    <x v="11"/>
    <x v="124"/>
    <x v="0"/>
    <n v="-86238.999999999942"/>
    <n v="-3074.3000000000102"/>
    <n v="50512.700000000244"/>
    <n v="-38800.599999999715"/>
  </r>
  <r>
    <x v="11"/>
    <x v="125"/>
    <x v="0"/>
    <n v="-105.2"/>
    <n v="-13991.600000000002"/>
    <n v="-23924.799999999988"/>
    <n v="-38021.599999999991"/>
  </r>
  <r>
    <x v="12"/>
    <x v="126"/>
    <x v="0"/>
    <n v="-27628.000000000004"/>
    <n v="-10320.199999999975"/>
    <n v="664.0000000000291"/>
    <n v="-37284.199999999953"/>
  </r>
  <r>
    <x v="3"/>
    <x v="127"/>
    <x v="0"/>
    <n v="-516"/>
    <n v="-95.300000000000182"/>
    <n v="-35999.499999999985"/>
    <n v="-36610.799999999988"/>
  </r>
  <r>
    <x v="8"/>
    <x v="128"/>
    <x v="0"/>
    <n v="-34499.300000000003"/>
    <n v="-3018.9999999999995"/>
    <n v="1008.7000000000007"/>
    <n v="-36509.600000000006"/>
  </r>
  <r>
    <x v="7"/>
    <x v="129"/>
    <x v="47"/>
    <n v="-167392.89999999991"/>
    <n v="-5532.4"/>
    <n v="29316.200000000099"/>
    <n v="-36421.799999999988"/>
  </r>
  <r>
    <x v="11"/>
    <x v="130"/>
    <x v="0"/>
    <n v="-422.40000000000003"/>
    <n v="-23193.000000000015"/>
    <n v="-11732.100000000006"/>
    <n v="-35347.500000000022"/>
  </r>
  <r>
    <x v="4"/>
    <x v="131"/>
    <x v="0"/>
    <n v="-2713.7000000000003"/>
    <n v="-10834.599999999991"/>
    <n v="-21686.600000000035"/>
    <n v="-35234.900000000023"/>
  </r>
  <r>
    <x v="13"/>
    <x v="132"/>
    <x v="0"/>
    <n v="-63257.600000000006"/>
    <n v="8322.0000000000146"/>
    <n v="19937.799999999988"/>
    <n v="-34997.800000000003"/>
  </r>
  <r>
    <x v="12"/>
    <x v="133"/>
    <x v="0"/>
    <n v="178.9"/>
    <n v="-40876.400000000009"/>
    <n v="6782.7999999999956"/>
    <n v="-33914.700000000012"/>
  </r>
  <r>
    <x v="3"/>
    <x v="134"/>
    <x v="0"/>
    <n v="-15510"/>
    <n v="1681.5000000000002"/>
    <n v="-19595"/>
    <n v="-33423.5"/>
  </r>
  <r>
    <x v="0"/>
    <x v="135"/>
    <x v="48"/>
    <n v="-310913.59999999998"/>
    <n v="7849.8000000000466"/>
    <n v="63139.900000000314"/>
    <n v="-31292.699999999662"/>
  </r>
  <r>
    <x v="6"/>
    <x v="136"/>
    <x v="0"/>
    <n v="-72.100000000000136"/>
    <n v="-20348.100000000006"/>
    <n v="-9339"/>
    <n v="-29759.200000000004"/>
  </r>
  <r>
    <x v="5"/>
    <x v="137"/>
    <x v="0"/>
    <n v="-20461.099999999999"/>
    <n v="-1018.3999999999978"/>
    <n v="-6922.7999999999738"/>
    <n v="-28402.29999999997"/>
  </r>
  <r>
    <x v="5"/>
    <x v="138"/>
    <x v="0"/>
    <n v="-4304.1000000000004"/>
    <n v="-10308.000000000007"/>
    <n v="-13255.200000000012"/>
    <n v="-27867.300000000017"/>
  </r>
  <r>
    <x v="3"/>
    <x v="139"/>
    <x v="49"/>
    <n v="-3041.6000000000058"/>
    <n v="-115.39999999999998"/>
    <n v="-11797.399999999994"/>
    <n v="-27600.400000000001"/>
  </r>
  <r>
    <x v="2"/>
    <x v="140"/>
    <x v="0"/>
    <n v="631.9"/>
    <n v="-17364.899999999998"/>
    <n v="-8726.4000000000233"/>
    <n v="-25459.40000000002"/>
  </r>
  <r>
    <x v="12"/>
    <x v="141"/>
    <x v="0"/>
    <n v="8648.0999999999913"/>
    <n v="-18104.299999999959"/>
    <n v="-14293.20000000007"/>
    <n v="-23749.400000000038"/>
  </r>
  <r>
    <x v="10"/>
    <x v="142"/>
    <x v="0"/>
    <n v="0"/>
    <n v="-6342.1000000000013"/>
    <n v="-17277.300000000003"/>
    <n v="-23619.400000000005"/>
  </r>
  <r>
    <x v="2"/>
    <x v="143"/>
    <x v="50"/>
    <n v="-1592.0999999999913"/>
    <n v="-4919.0999999999985"/>
    <n v="-28128.299999999581"/>
    <n v="-22491.649999999565"/>
  </r>
  <r>
    <x v="2"/>
    <x v="144"/>
    <x v="51"/>
    <n v="486.59999999999997"/>
    <n v="-36032.299999999959"/>
    <n v="-18509.900000000081"/>
    <n v="-22256.950000000019"/>
  </r>
  <r>
    <x v="12"/>
    <x v="145"/>
    <x v="0"/>
    <n v="0"/>
    <n v="-6044.7000000000044"/>
    <n v="-16177.100000000002"/>
    <n v="-22221.800000000007"/>
  </r>
  <r>
    <x v="2"/>
    <x v="146"/>
    <x v="0"/>
    <n v="0"/>
    <n v="-11974.099999999999"/>
    <n v="-10083.700000000001"/>
    <n v="-22057.8"/>
  </r>
  <r>
    <x v="11"/>
    <x v="147"/>
    <x v="0"/>
    <n v="-1821.5"/>
    <n v="-1195.9000000000051"/>
    <n v="-17801.800000000047"/>
    <n v="-20819.200000000052"/>
  </r>
  <r>
    <x v="12"/>
    <x v="148"/>
    <x v="0"/>
    <n v="0"/>
    <n v="-712"/>
    <n v="-20005.600000000002"/>
    <n v="-20717.600000000002"/>
  </r>
  <r>
    <x v="12"/>
    <x v="149"/>
    <x v="0"/>
    <n v="0"/>
    <n v="-16336.800000000001"/>
    <n v="-4203.6000000000004"/>
    <n v="-20540.400000000001"/>
  </r>
  <r>
    <x v="11"/>
    <x v="150"/>
    <x v="0"/>
    <n v="0"/>
    <n v="-5418.6000000000022"/>
    <n v="-15004.899999999998"/>
    <n v="-20423.5"/>
  </r>
  <r>
    <x v="6"/>
    <x v="151"/>
    <x v="0"/>
    <n v="-44524.200000000004"/>
    <n v="-2651.4000000000005"/>
    <n v="26997.099999999991"/>
    <n v="-20178.500000000015"/>
  </r>
  <r>
    <x v="5"/>
    <x v="152"/>
    <x v="0"/>
    <n v="13330.699999999997"/>
    <n v="-30545.099999999919"/>
    <n v="-2804.7000000000407"/>
    <n v="-20019.099999999962"/>
  </r>
  <r>
    <x v="8"/>
    <x v="153"/>
    <x v="0"/>
    <n v="-915.80000000000007"/>
    <n v="-26214.500000000029"/>
    <n v="7226.0999999999913"/>
    <n v="-19904.200000000037"/>
  </r>
  <r>
    <x v="10"/>
    <x v="154"/>
    <x v="0"/>
    <n v="0"/>
    <n v="-5918.6000000000022"/>
    <n v="-12818"/>
    <n v="-18736.600000000002"/>
  </r>
  <r>
    <x v="10"/>
    <x v="155"/>
    <x v="0"/>
    <n v="-16682.799999999988"/>
    <n v="-19197.399999999994"/>
    <n v="17586.400000000052"/>
    <n v="-18293.79999999993"/>
  </r>
  <r>
    <x v="4"/>
    <x v="156"/>
    <x v="0"/>
    <n v="0"/>
    <n v="-7413.1000000000058"/>
    <n v="-10779.399999999994"/>
    <n v="-18192.5"/>
  </r>
  <r>
    <x v="5"/>
    <x v="157"/>
    <x v="0"/>
    <n v="394.8"/>
    <n v="-8979.6999999999971"/>
    <n v="-9534.2999999999811"/>
    <n v="-18119.199999999979"/>
  </r>
  <r>
    <x v="11"/>
    <x v="158"/>
    <x v="0"/>
    <n v="-361"/>
    <n v="-15254.899999999994"/>
    <n v="-2263.1999999999989"/>
    <n v="-17879.099999999991"/>
  </r>
  <r>
    <x v="2"/>
    <x v="159"/>
    <x v="0"/>
    <n v="235.10000000000002"/>
    <n v="-8468.2000000000044"/>
    <n v="-9592.3999999999942"/>
    <n v="-17825.5"/>
  </r>
  <r>
    <x v="5"/>
    <x v="160"/>
    <x v="0"/>
    <n v="0"/>
    <n v="-9055.5999999999913"/>
    <n v="-7702.3000000000102"/>
    <n v="-16757.900000000001"/>
  </r>
  <r>
    <x v="11"/>
    <x v="161"/>
    <x v="0"/>
    <n v="236.4"/>
    <n v="-4697.8000000000029"/>
    <n v="-12127.199999999993"/>
    <n v="-16588.599999999999"/>
  </r>
  <r>
    <x v="1"/>
    <x v="162"/>
    <x v="0"/>
    <n v="0"/>
    <n v="-192"/>
    <n v="-15336.400000000001"/>
    <n v="-15528.400000000001"/>
  </r>
  <r>
    <x v="2"/>
    <x v="163"/>
    <x v="0"/>
    <n v="0"/>
    <n v="-7376.3999999999905"/>
    <n v="-7588.4999999999854"/>
    <n v="-14964.899999999976"/>
  </r>
  <r>
    <x v="12"/>
    <x v="164"/>
    <x v="0"/>
    <n v="0"/>
    <n v="-5593.3000000000029"/>
    <n v="-9318.5"/>
    <n v="-14911.800000000003"/>
  </r>
  <r>
    <x v="4"/>
    <x v="165"/>
    <x v="52"/>
    <n v="83986.300000000047"/>
    <n v="-15720"/>
    <n v="-122191.30000000016"/>
    <n v="-14369.100000000093"/>
  </r>
  <r>
    <x v="2"/>
    <x v="166"/>
    <x v="0"/>
    <n v="0"/>
    <n v="-2213.1999999999998"/>
    <n v="-11487.8"/>
    <n v="-13701"/>
  </r>
  <r>
    <x v="11"/>
    <x v="167"/>
    <x v="0"/>
    <n v="-11582"/>
    <n v="-8719.3000000000029"/>
    <n v="6844.3999999999942"/>
    <n v="-13456.900000000009"/>
  </r>
  <r>
    <x v="9"/>
    <x v="168"/>
    <x v="0"/>
    <n v="1158.1999999999998"/>
    <n v="-6940.8000000000102"/>
    <n v="-7672.2000000000044"/>
    <n v="-13454.800000000014"/>
  </r>
  <r>
    <x v="13"/>
    <x v="169"/>
    <x v="0"/>
    <n v="0"/>
    <n v="-5184.9000000000051"/>
    <n v="-8216.900000000016"/>
    <n v="-13401.800000000021"/>
  </r>
  <r>
    <x v="13"/>
    <x v="170"/>
    <x v="0"/>
    <n v="0"/>
    <n v="-8878.8000000000029"/>
    <n v="-4331.2999999999993"/>
    <n v="-13210.100000000002"/>
  </r>
  <r>
    <x v="8"/>
    <x v="171"/>
    <x v="0"/>
    <n v="997.5"/>
    <n v="-12191.600000000002"/>
    <n v="-1597.7999999999997"/>
    <n v="-12791.900000000001"/>
  </r>
  <r>
    <x v="11"/>
    <x v="172"/>
    <x v="0"/>
    <n v="-9757.8999999999978"/>
    <n v="-1381.2999999999884"/>
    <n v="-1215.0000000000073"/>
    <n v="-12354.199999999993"/>
  </r>
  <r>
    <x v="13"/>
    <x v="173"/>
    <x v="0"/>
    <n v="0"/>
    <n v="4953.7"/>
    <n v="-17290.300000000003"/>
    <n v="-12336.600000000002"/>
  </r>
  <r>
    <x v="11"/>
    <x v="174"/>
    <x v="0"/>
    <n v="1867.9000000000087"/>
    <n v="-16884.900000000001"/>
    <n v="3286.6000000000058"/>
    <n v="-11730.399999999987"/>
  </r>
  <r>
    <x v="2"/>
    <x v="175"/>
    <x v="0"/>
    <n v="2067.4000000000015"/>
    <n v="2555.4000000000015"/>
    <n v="-16259.699999999895"/>
    <n v="-11636.899999999892"/>
  </r>
  <r>
    <x v="12"/>
    <x v="120"/>
    <x v="0"/>
    <n v="0"/>
    <n v="2506.2999999999956"/>
    <n v="-13899.099999999995"/>
    <n v="-11392.8"/>
  </r>
  <r>
    <x v="11"/>
    <x v="176"/>
    <x v="0"/>
    <n v="540.79999999999995"/>
    <n v="-4959.7999999999956"/>
    <n v="-6171.5000000000291"/>
    <n v="-10590.500000000025"/>
  </r>
  <r>
    <x v="10"/>
    <x v="177"/>
    <x v="0"/>
    <n v="0"/>
    <n v="1988.6"/>
    <n v="-12451.1"/>
    <n v="-10462.5"/>
  </r>
  <r>
    <x v="9"/>
    <x v="178"/>
    <x v="0"/>
    <n v="15535"/>
    <n v="-8493.7000000000007"/>
    <n v="-16003"/>
    <n v="-8961.7000000000007"/>
  </r>
  <r>
    <x v="12"/>
    <x v="179"/>
    <x v="0"/>
    <n v="0"/>
    <n v="-10174.599999999995"/>
    <n v="1871.3000000000029"/>
    <n v="-8303.299999999992"/>
  </r>
  <r>
    <x v="12"/>
    <x v="180"/>
    <x v="0"/>
    <n v="0"/>
    <n v="-3429.8000000000029"/>
    <n v="-4700.7000000000007"/>
    <n v="-8130.5000000000036"/>
  </r>
  <r>
    <x v="9"/>
    <x v="181"/>
    <x v="0"/>
    <n v="0"/>
    <n v="2014.7000000000003"/>
    <n v="-9676.3999999999978"/>
    <n v="-7661.6999999999971"/>
  </r>
  <r>
    <x v="11"/>
    <x v="182"/>
    <x v="0"/>
    <n v="0"/>
    <n v="5386.2999999999975"/>
    <n v="-12975.299999999992"/>
    <n v="-7588.9999999999945"/>
  </r>
  <r>
    <x v="6"/>
    <x v="183"/>
    <x v="0"/>
    <n v="-7344.0999999999995"/>
    <n v="-16067.600000000004"/>
    <n v="15879.800000000003"/>
    <n v="-7531.9000000000015"/>
  </r>
  <r>
    <x v="9"/>
    <x v="184"/>
    <x v="0"/>
    <n v="-6020"/>
    <n v="-1703.3000000000002"/>
    <n v="370.5"/>
    <n v="-7352.8"/>
  </r>
  <r>
    <x v="9"/>
    <x v="185"/>
    <x v="0"/>
    <n v="8117.3999999999978"/>
    <n v="-9801.6999999999971"/>
    <n v="-5252.5000000000036"/>
    <n v="-6936.8000000000029"/>
  </r>
  <r>
    <x v="4"/>
    <x v="186"/>
    <x v="0"/>
    <n v="6950.8"/>
    <n v="2895.4000000000233"/>
    <n v="-16468"/>
    <n v="-6621.7999999999774"/>
  </r>
  <r>
    <x v="0"/>
    <x v="187"/>
    <x v="0"/>
    <n v="-66010.000000000116"/>
    <n v="-27604.999999999942"/>
    <n v="87312.79999999993"/>
    <n v="-6302.2000000001281"/>
  </r>
  <r>
    <x v="13"/>
    <x v="188"/>
    <x v="0"/>
    <n v="0"/>
    <n v="-6089.6"/>
    <n v="0"/>
    <n v="-6089.6"/>
  </r>
  <r>
    <x v="5"/>
    <x v="189"/>
    <x v="0"/>
    <n v="0"/>
    <n v="-5811.3000000000029"/>
    <n v="0"/>
    <n v="-5811.3000000000029"/>
  </r>
  <r>
    <x v="8"/>
    <x v="190"/>
    <x v="0"/>
    <n v="0"/>
    <n v="-4445.4000000000005"/>
    <n v="-915.49999999999909"/>
    <n v="-5360.9"/>
  </r>
  <r>
    <x v="10"/>
    <x v="191"/>
    <x v="0"/>
    <n v="945.3"/>
    <n v="1626.4000000000051"/>
    <n v="-7881"/>
    <n v="-5309.2999999999947"/>
  </r>
  <r>
    <x v="5"/>
    <x v="192"/>
    <x v="0"/>
    <n v="-2580.8999999999996"/>
    <n v="-7020.6000000000058"/>
    <n v="4605.4999999999964"/>
    <n v="-4996.0000000000091"/>
  </r>
  <r>
    <x v="11"/>
    <x v="193"/>
    <x v="0"/>
    <n v="17540"/>
    <n v="-8641.3000000000029"/>
    <n v="-13782.500000000116"/>
    <n v="-4883.8000000001193"/>
  </r>
  <r>
    <x v="6"/>
    <x v="194"/>
    <x v="0"/>
    <n v="0"/>
    <n v="375.39999999999964"/>
    <n v="-4083.6999999999989"/>
    <n v="-3708.2999999999993"/>
  </r>
  <r>
    <x v="13"/>
    <x v="195"/>
    <x v="0"/>
    <n v="0"/>
    <n v="-3651.0999999999995"/>
    <n v="0"/>
    <n v="-3651.0999999999995"/>
  </r>
  <r>
    <x v="3"/>
    <x v="196"/>
    <x v="0"/>
    <n v="-5555.5"/>
    <n v="457.29999999999927"/>
    <n v="1474.2000000000007"/>
    <n v="-3624"/>
  </r>
  <r>
    <x v="13"/>
    <x v="197"/>
    <x v="0"/>
    <n v="2279.4"/>
    <n v="-488.80000000001746"/>
    <n v="-5130.0000000000582"/>
    <n v="-3339.4000000000756"/>
  </r>
  <r>
    <x v="11"/>
    <x v="198"/>
    <x v="0"/>
    <n v="0"/>
    <n v="-4852"/>
    <n v="1832.9"/>
    <n v="-3019.1"/>
  </r>
  <r>
    <x v="5"/>
    <x v="199"/>
    <x v="0"/>
    <n v="0"/>
    <n v="-3410.8999999999978"/>
    <n v="687.79999999999927"/>
    <n v="-2723.0999999999985"/>
  </r>
  <r>
    <x v="5"/>
    <x v="200"/>
    <x v="0"/>
    <n v="0"/>
    <n v="-2336.5999999999995"/>
    <n v="-249.59999999999945"/>
    <n v="-2586.1999999999989"/>
  </r>
  <r>
    <x v="4"/>
    <x v="201"/>
    <x v="0"/>
    <n v="11115.8"/>
    <n v="-4503"/>
    <n v="-9100.7999999999884"/>
    <n v="-2487.9999999999891"/>
  </r>
  <r>
    <x v="9"/>
    <x v="202"/>
    <x v="0"/>
    <n v="0"/>
    <n v="-6932.8999999999978"/>
    <n v="4504.9000000000033"/>
    <n v="-2427.9999999999945"/>
  </r>
  <r>
    <x v="7"/>
    <x v="203"/>
    <x v="0"/>
    <n v="0"/>
    <n v="-1758.3999999999996"/>
    <n v="-494.30000000000291"/>
    <n v="-2252.7000000000025"/>
  </r>
  <r>
    <x v="4"/>
    <x v="204"/>
    <x v="0"/>
    <n v="0"/>
    <n v="5747.9999999999964"/>
    <n v="-7635.1999999999534"/>
    <n v="-1887.1999999999571"/>
  </r>
  <r>
    <x v="12"/>
    <x v="205"/>
    <x v="0"/>
    <n v="409.4"/>
    <n v="-16463.600000000002"/>
    <n v="14368.400000000023"/>
    <n v="-1685.7999999999793"/>
  </r>
  <r>
    <x v="5"/>
    <x v="206"/>
    <x v="0"/>
    <n v="-5731"/>
    <n v="-5670.1999999999971"/>
    <n v="9735"/>
    <n v="-1666.1999999999971"/>
  </r>
  <r>
    <x v="0"/>
    <x v="207"/>
    <x v="0"/>
    <n v="18931.3"/>
    <n v="-3172.3999999999978"/>
    <n v="-16960.200000000004"/>
    <n v="-1201.3000000000029"/>
  </r>
  <r>
    <x v="5"/>
    <x v="208"/>
    <x v="0"/>
    <n v="0"/>
    <n v="-894.60000000000036"/>
    <n v="0"/>
    <n v="-894.60000000000036"/>
  </r>
  <r>
    <x v="11"/>
    <x v="209"/>
    <x v="0"/>
    <n v="0"/>
    <n v="-3550.6000000000022"/>
    <n v="2682.5"/>
    <n v="-868.10000000000218"/>
  </r>
  <r>
    <x v="13"/>
    <x v="210"/>
    <x v="0"/>
    <n v="0"/>
    <n v="-848.60000000000036"/>
    <n v="0"/>
    <n v="-848.60000000000036"/>
  </r>
  <r>
    <x v="13"/>
    <x v="211"/>
    <x v="0"/>
    <n v="0"/>
    <n v="-639.89999999999986"/>
    <n v="0"/>
    <n v="-639.89999999999986"/>
  </r>
  <r>
    <x v="5"/>
    <x v="212"/>
    <x v="0"/>
    <n v="1965.1999999999971"/>
    <n v="-4291.8000000000029"/>
    <n v="1832.5"/>
    <n v="-494.10000000000582"/>
  </r>
  <r>
    <x v="12"/>
    <x v="213"/>
    <x v="0"/>
    <n v="3246"/>
    <n v="-5541.4000000000015"/>
    <n v="1893.9"/>
    <n v="-401.50000000000136"/>
  </r>
  <r>
    <x v="11"/>
    <x v="214"/>
    <x v="0"/>
    <n v="0"/>
    <n v="-1046.0999999999949"/>
    <n v="682.40000000000055"/>
    <n v="-363.69999999999436"/>
  </r>
  <r>
    <x v="13"/>
    <x v="215"/>
    <x v="0"/>
    <n v="0"/>
    <n v="-265.89999999999998"/>
    <n v="0"/>
    <n v="-265.89999999999998"/>
  </r>
  <r>
    <x v="11"/>
    <x v="216"/>
    <x v="0"/>
    <n v="388"/>
    <n v="-630.69999999999982"/>
    <n v="0"/>
    <n v="-242.69999999999982"/>
  </r>
  <r>
    <x v="13"/>
    <x v="217"/>
    <x v="0"/>
    <n v="0"/>
    <n v="0"/>
    <n v="0"/>
    <n v="0"/>
  </r>
  <r>
    <x v="5"/>
    <x v="218"/>
    <x v="0"/>
    <n v="0"/>
    <n v="443.40000000000146"/>
    <n v="-344.90000000000146"/>
    <n v="98.5"/>
  </r>
  <r>
    <x v="1"/>
    <x v="219"/>
    <x v="53"/>
    <n v="-71034"/>
    <n v="6898.0000000000009"/>
    <n v="27487.099999999995"/>
    <n v="152.09999999999491"/>
  </r>
  <r>
    <x v="3"/>
    <x v="220"/>
    <x v="54"/>
    <n v="152939.19999999998"/>
    <n v="-865.40000000000009"/>
    <n v="10951.699999999997"/>
    <n v="355.89999999997417"/>
  </r>
  <r>
    <x v="13"/>
    <x v="221"/>
    <x v="0"/>
    <n v="0"/>
    <n v="-579.19999999999709"/>
    <n v="1312"/>
    <n v="732.80000000000291"/>
  </r>
  <r>
    <x v="4"/>
    <x v="222"/>
    <x v="0"/>
    <n v="18386.700000000004"/>
    <n v="-52661.600000000035"/>
    <n v="35241.800000000163"/>
    <n v="966.90000000013242"/>
  </r>
  <r>
    <x v="13"/>
    <x v="223"/>
    <x v="0"/>
    <n v="0"/>
    <n v="1013.5"/>
    <n v="0"/>
    <n v="1013.5"/>
  </r>
  <r>
    <x v="8"/>
    <x v="224"/>
    <x v="0"/>
    <n v="-4926.3999999999996"/>
    <n v="-2162.4000000000015"/>
    <n v="8465.4000000000051"/>
    <n v="1376.600000000004"/>
  </r>
  <r>
    <x v="13"/>
    <x v="225"/>
    <x v="0"/>
    <n v="0"/>
    <n v="2595"/>
    <n v="-1177.2000000000007"/>
    <n v="1417.7999999999993"/>
  </r>
  <r>
    <x v="9"/>
    <x v="226"/>
    <x v="0"/>
    <n v="3186.5"/>
    <n v="1083.2"/>
    <n v="-1998.4999999999982"/>
    <n v="2271.2000000000016"/>
  </r>
  <r>
    <x v="5"/>
    <x v="227"/>
    <x v="0"/>
    <n v="0"/>
    <n v="-2415.8999999999978"/>
    <n v="4742.9999999999991"/>
    <n v="2327.1000000000013"/>
  </r>
  <r>
    <x v="12"/>
    <x v="228"/>
    <x v="0"/>
    <n v="8006.7"/>
    <n v="-7840.6999999999825"/>
    <n v="2167.5000000000146"/>
    <n v="2333.5000000000318"/>
  </r>
  <r>
    <x v="5"/>
    <x v="229"/>
    <x v="0"/>
    <n v="-364.9"/>
    <n v="5190.0999999999913"/>
    <n v="-2436.1000000000004"/>
    <n v="2389.0999999999913"/>
  </r>
  <r>
    <x v="9"/>
    <x v="230"/>
    <x v="0"/>
    <n v="1596.2"/>
    <n v="697.10000000000127"/>
    <n v="447.20000000001164"/>
    <n v="2740.5000000000127"/>
  </r>
  <r>
    <x v="10"/>
    <x v="231"/>
    <x v="0"/>
    <n v="145.10000000000002"/>
    <n v="9949.2999999999993"/>
    <n v="-7204.399999999936"/>
    <n v="2890.0000000000637"/>
  </r>
  <r>
    <x v="10"/>
    <x v="232"/>
    <x v="0"/>
    <n v="-1066.2000000000116"/>
    <n v="-2142.2000000000007"/>
    <n v="6145.0000000000582"/>
    <n v="2936.6000000000458"/>
  </r>
  <r>
    <x v="8"/>
    <x v="233"/>
    <x v="0"/>
    <n v="-2395.5"/>
    <n v="-10568.600000000006"/>
    <n v="15913.400000000081"/>
    <n v="2949.3000000000757"/>
  </r>
  <r>
    <x v="13"/>
    <x v="234"/>
    <x v="0"/>
    <n v="0"/>
    <n v="-147.40000000000009"/>
    <n v="3580.6000000000004"/>
    <n v="3433.2000000000003"/>
  </r>
  <r>
    <x v="10"/>
    <x v="235"/>
    <x v="0"/>
    <n v="-12972.300000000003"/>
    <n v="1155.5000000000009"/>
    <n v="15281.000000000007"/>
    <n v="3464.2000000000044"/>
  </r>
  <r>
    <x v="11"/>
    <x v="236"/>
    <x v="0"/>
    <n v="0"/>
    <n v="-3588"/>
    <n v="7067.4000000000015"/>
    <n v="3479.4000000000015"/>
  </r>
  <r>
    <x v="3"/>
    <x v="237"/>
    <x v="0"/>
    <n v="0"/>
    <n v="403.7"/>
    <n v="3617.8000000000011"/>
    <n v="4021.5000000000009"/>
  </r>
  <r>
    <x v="2"/>
    <x v="238"/>
    <x v="0"/>
    <n v="596.20000000000005"/>
    <n v="16561.800000000003"/>
    <n v="-12726.100000000006"/>
    <n v="4431.8999999999978"/>
  </r>
  <r>
    <x v="3"/>
    <x v="239"/>
    <x v="0"/>
    <n v="646"/>
    <n v="310"/>
    <n v="3611.9"/>
    <n v="4567.8999999999996"/>
  </r>
  <r>
    <x v="12"/>
    <x v="240"/>
    <x v="0"/>
    <n v="622.6"/>
    <n v="-2899.1000000000022"/>
    <n v="7782.9"/>
    <n v="5506.3999999999978"/>
  </r>
  <r>
    <x v="0"/>
    <x v="241"/>
    <x v="0"/>
    <n v="0"/>
    <n v="2644.6999999999989"/>
    <n v="3177.8"/>
    <n v="5822.4999999999991"/>
  </r>
  <r>
    <x v="10"/>
    <x v="242"/>
    <x v="0"/>
    <n v="368.7"/>
    <n v="-1611.5999999999985"/>
    <n v="7104.1999999999825"/>
    <n v="5861.2999999999838"/>
  </r>
  <r>
    <x v="6"/>
    <x v="243"/>
    <x v="0"/>
    <n v="-469.99999999999994"/>
    <n v="-13801.600000000049"/>
    <n v="20774.999999999985"/>
    <n v="6503.399999999936"/>
  </r>
  <r>
    <x v="6"/>
    <x v="244"/>
    <x v="0"/>
    <n v="-398.60000000000014"/>
    <n v="4597.4000000000015"/>
    <n v="2441.2999999999993"/>
    <n v="6640.1"/>
  </r>
  <r>
    <x v="2"/>
    <x v="245"/>
    <x v="0"/>
    <n v="996.29999999999984"/>
    <n v="-2963.1000000000013"/>
    <n v="9211.5999999999913"/>
    <n v="7244.7999999999902"/>
  </r>
  <r>
    <x v="4"/>
    <x v="246"/>
    <x v="0"/>
    <n v="13684.000000000004"/>
    <n v="-23627.400000000009"/>
    <n v="17279.100000000093"/>
    <n v="7335.700000000088"/>
  </r>
  <r>
    <x v="10"/>
    <x v="247"/>
    <x v="0"/>
    <n v="-1070.2999999999884"/>
    <n v="1891.6999999999994"/>
    <n v="7788.5"/>
    <n v="8609.9000000000106"/>
  </r>
  <r>
    <x v="9"/>
    <x v="248"/>
    <x v="0"/>
    <n v="1690.4"/>
    <n v="-2821.7999999999956"/>
    <n v="9972.2000000000007"/>
    <n v="8840.8000000000047"/>
  </r>
  <r>
    <x v="10"/>
    <x v="249"/>
    <x v="0"/>
    <n v="-166.7"/>
    <n v="-1279.6999999999971"/>
    <n v="11527.000000000116"/>
    <n v="10080.600000000119"/>
  </r>
  <r>
    <x v="9"/>
    <x v="250"/>
    <x v="0"/>
    <n v="1691.8"/>
    <n v="-513.69999999999982"/>
    <n v="9305.3999999999978"/>
    <n v="10483.499999999998"/>
  </r>
  <r>
    <x v="3"/>
    <x v="251"/>
    <x v="0"/>
    <n v="0"/>
    <n v="-498.20000000000027"/>
    <n v="11462.400000000001"/>
    <n v="10964.2"/>
  </r>
  <r>
    <x v="9"/>
    <x v="252"/>
    <x v="0"/>
    <n v="31002.700000000004"/>
    <n v="-10814.399999999994"/>
    <n v="-9202.2999999999884"/>
    <n v="10986.000000000022"/>
  </r>
  <r>
    <x v="2"/>
    <x v="253"/>
    <x v="0"/>
    <n v="0"/>
    <n v="-1409.4999999999982"/>
    <n v="13473.299999999988"/>
    <n v="12063.79999999999"/>
  </r>
  <r>
    <x v="11"/>
    <x v="254"/>
    <x v="0"/>
    <n v="0"/>
    <n v="-1416.2999999999956"/>
    <n v="13622.900000000001"/>
    <n v="12206.600000000006"/>
  </r>
  <r>
    <x v="2"/>
    <x v="255"/>
    <x v="0"/>
    <n v="0"/>
    <n v="-5878.4"/>
    <n v="18101.700000000012"/>
    <n v="12223.300000000012"/>
  </r>
  <r>
    <x v="8"/>
    <x v="256"/>
    <x v="0"/>
    <n v="-62668.299999999996"/>
    <n v="-20503.799999999988"/>
    <n v="95700.800000000134"/>
    <n v="12528.700000000157"/>
  </r>
  <r>
    <x v="4"/>
    <x v="257"/>
    <x v="0"/>
    <n v="827.7"/>
    <n v="-11572.499999999971"/>
    <n v="23317.100000000093"/>
    <n v="12572.300000000123"/>
  </r>
  <r>
    <x v="6"/>
    <x v="258"/>
    <x v="0"/>
    <n v="0"/>
    <n v="-4860.8000000000029"/>
    <n v="17787.899999999994"/>
    <n v="12927.099999999991"/>
  </r>
  <r>
    <x v="11"/>
    <x v="259"/>
    <x v="0"/>
    <n v="6060.4999999999927"/>
    <n v="-6405.5999999999995"/>
    <n v="13861.499999999993"/>
    <n v="13516.399999999987"/>
  </r>
  <r>
    <x v="8"/>
    <x v="260"/>
    <x v="0"/>
    <n v="1845.4"/>
    <n v="-17416.699999999997"/>
    <n v="30647.699999999983"/>
    <n v="15076.399999999985"/>
  </r>
  <r>
    <x v="2"/>
    <x v="261"/>
    <x v="0"/>
    <n v="-4817.6999999999989"/>
    <n v="-8012"/>
    <n v="28592.199999999953"/>
    <n v="15762.499999999955"/>
  </r>
  <r>
    <x v="6"/>
    <x v="262"/>
    <x v="0"/>
    <n v="944.8"/>
    <n v="3020.9999999999927"/>
    <n v="12836.399999999994"/>
    <n v="16802.199999999986"/>
  </r>
  <r>
    <x v="2"/>
    <x v="263"/>
    <x v="0"/>
    <n v="-5114.5999999999985"/>
    <n v="-14584.3"/>
    <n v="36878.600000000151"/>
    <n v="17179.700000000154"/>
  </r>
  <r>
    <x v="8"/>
    <x v="264"/>
    <x v="0"/>
    <n v="-60"/>
    <n v="1805.9999999999854"/>
    <n v="15459.899999999907"/>
    <n v="17205.899999999892"/>
  </r>
  <r>
    <x v="13"/>
    <x v="265"/>
    <x v="0"/>
    <n v="0"/>
    <n v="3084.5000000000005"/>
    <n v="14571.900000000009"/>
    <n v="17656.400000000009"/>
  </r>
  <r>
    <x v="11"/>
    <x v="266"/>
    <x v="0"/>
    <n v="51651.000000000015"/>
    <n v="-18811.600000000006"/>
    <n v="-14966.69999999999"/>
    <n v="17872.700000000019"/>
  </r>
  <r>
    <x v="5"/>
    <x v="267"/>
    <x v="0"/>
    <n v="0"/>
    <n v="2976.7000000000007"/>
    <n v="16726.800000000003"/>
    <n v="19703.500000000004"/>
  </r>
  <r>
    <x v="0"/>
    <x v="268"/>
    <x v="0"/>
    <n v="7223.5"/>
    <n v="15"/>
    <n v="13265.900000000003"/>
    <n v="20504.400000000001"/>
  </r>
  <r>
    <x v="10"/>
    <x v="269"/>
    <x v="0"/>
    <n v="0"/>
    <n v="6382.0999999999913"/>
    <n v="14425"/>
    <n v="20807.099999999991"/>
  </r>
  <r>
    <x v="10"/>
    <x v="270"/>
    <x v="0"/>
    <n v="10234.399999999994"/>
    <n v="-7072.8999999999978"/>
    <n v="17658.999999999709"/>
    <n v="20820.499999999705"/>
  </r>
  <r>
    <x v="6"/>
    <x v="271"/>
    <x v="0"/>
    <n v="3880.8000000000006"/>
    <n v="-16153.599999999999"/>
    <n v="33828.799999999974"/>
    <n v="21555.999999999978"/>
  </r>
  <r>
    <x v="9"/>
    <x v="272"/>
    <x v="0"/>
    <n v="8386.9"/>
    <n v="2857.4000000000015"/>
    <n v="12741.000000000044"/>
    <n v="23985.300000000047"/>
  </r>
  <r>
    <x v="9"/>
    <x v="273"/>
    <x v="0"/>
    <n v="-12834.3"/>
    <n v="2604.1999999999971"/>
    <n v="36987.399999999951"/>
    <n v="26757.299999999948"/>
  </r>
  <r>
    <x v="11"/>
    <x v="274"/>
    <x v="0"/>
    <n v="48830.599999999977"/>
    <n v="-18790.800000000003"/>
    <n v="-2358.2000000000262"/>
    <n v="27681.599999999948"/>
  </r>
  <r>
    <x v="3"/>
    <x v="275"/>
    <x v="0"/>
    <n v="-20686.3"/>
    <n v="532.79999999999995"/>
    <n v="48841"/>
    <n v="28687.5"/>
  </r>
  <r>
    <x v="0"/>
    <x v="276"/>
    <x v="0"/>
    <n v="28341.299999999988"/>
    <n v="-8764.9000000000233"/>
    <n v="11293.300000000047"/>
    <n v="30869.700000000012"/>
  </r>
  <r>
    <x v="9"/>
    <x v="277"/>
    <x v="0"/>
    <n v="11829.900000000001"/>
    <n v="20648.800000000003"/>
    <n v="-410.99999999999272"/>
    <n v="32067.700000000012"/>
  </r>
  <r>
    <x v="4"/>
    <x v="278"/>
    <x v="0"/>
    <n v="1276"/>
    <n v="4125.5"/>
    <n v="26693.999999999993"/>
    <n v="32095.499999999993"/>
  </r>
  <r>
    <x v="7"/>
    <x v="279"/>
    <x v="55"/>
    <n v="5415.8"/>
    <n v="-1079.8000000000002"/>
    <n v="24456.200000000026"/>
    <n v="34988.700000000026"/>
  </r>
  <r>
    <x v="6"/>
    <x v="280"/>
    <x v="0"/>
    <n v="55225.800000000017"/>
    <n v="-16181.100000000002"/>
    <n v="-3808.0000000000146"/>
    <n v="35236.699999999997"/>
  </r>
  <r>
    <x v="0"/>
    <x v="281"/>
    <x v="0"/>
    <n v="-19254.499999999971"/>
    <n v="-7791.900000000016"/>
    <n v="63933.5"/>
    <n v="36887.100000000013"/>
  </r>
  <r>
    <x v="10"/>
    <x v="282"/>
    <x v="0"/>
    <n v="748.7"/>
    <n v="5233.9000000000015"/>
    <n v="36181.100000000006"/>
    <n v="42163.700000000004"/>
  </r>
  <r>
    <x v="5"/>
    <x v="283"/>
    <x v="0"/>
    <n v="0"/>
    <n v="24883.399999999998"/>
    <n v="17594.300000000003"/>
    <n v="42477.7"/>
  </r>
  <r>
    <x v="4"/>
    <x v="284"/>
    <x v="56"/>
    <n v="53726.199999999953"/>
    <n v="-23122.600000000035"/>
    <n v="66989.099999999977"/>
    <n v="49396.699999999895"/>
  </r>
  <r>
    <x v="3"/>
    <x v="285"/>
    <x v="57"/>
    <n v="20872.399999999994"/>
    <n v="-1280.6999999999998"/>
    <n v="16095.200000000004"/>
    <n v="53004.9"/>
  </r>
  <r>
    <x v="8"/>
    <x v="286"/>
    <x v="58"/>
    <n v="49415.399999999987"/>
    <n v="-16443.600000000013"/>
    <n v="10355.399999999994"/>
    <n v="56980.499999999971"/>
  </r>
  <r>
    <x v="9"/>
    <x v="287"/>
    <x v="0"/>
    <n v="53836.200000000012"/>
    <n v="10499.499999999998"/>
    <n v="-5464.4000000000015"/>
    <n v="58871.30000000001"/>
  </r>
  <r>
    <x v="9"/>
    <x v="288"/>
    <x v="0"/>
    <n v="21195.899999999994"/>
    <n v="3700.6999999999971"/>
    <n v="35888"/>
    <n v="60784.599999999991"/>
  </r>
  <r>
    <x v="4"/>
    <x v="289"/>
    <x v="59"/>
    <n v="259.2"/>
    <n v="-46619.200000000012"/>
    <n v="24765.700000000041"/>
    <n v="64906.199999999968"/>
  </r>
  <r>
    <x v="4"/>
    <x v="290"/>
    <x v="60"/>
    <n v="88585.1"/>
    <n v="-5202.6999999999989"/>
    <n v="12232.799999999959"/>
    <n v="68007.299999999974"/>
  </r>
  <r>
    <x v="7"/>
    <x v="291"/>
    <x v="61"/>
    <n v="-96158.1"/>
    <n v="-2815.7"/>
    <n v="3113.6999999999989"/>
    <n v="76167.999999999971"/>
  </r>
  <r>
    <x v="3"/>
    <x v="292"/>
    <x v="62"/>
    <n v="-3882.4000000000015"/>
    <n v="-17591.500000000004"/>
    <n v="63767.799999999959"/>
    <n v="80312.299999999945"/>
  </r>
  <r>
    <x v="9"/>
    <x v="293"/>
    <x v="0"/>
    <n v="-122625.70000000003"/>
    <n v="11819.100000000009"/>
    <n v="192328.99999999997"/>
    <n v="81522.399999999951"/>
  </r>
  <r>
    <x v="4"/>
    <x v="294"/>
    <x v="0"/>
    <n v="73979.600000000064"/>
    <n v="12269.699999999953"/>
    <n v="-4311.1000000000349"/>
    <n v="81938.199999999983"/>
  </r>
  <r>
    <x v="4"/>
    <x v="295"/>
    <x v="0"/>
    <n v="42224.699999999983"/>
    <n v="7908.5999999999985"/>
    <n v="36400.999999999942"/>
    <n v="86534.29999999993"/>
  </r>
  <r>
    <x v="4"/>
    <x v="296"/>
    <x v="0"/>
    <n v="-11714.1"/>
    <n v="15721.700000000055"/>
    <n v="84953.600000000093"/>
    <n v="88961.200000000143"/>
  </r>
  <r>
    <x v="0"/>
    <x v="297"/>
    <x v="63"/>
    <n v="-55069.099999999977"/>
    <n v="-4415.5999999999985"/>
    <n v="-24767.5"/>
    <n v="90626.300000000017"/>
  </r>
  <r>
    <x v="9"/>
    <x v="298"/>
    <x v="0"/>
    <n v="81046.000000000029"/>
    <n v="-5040.7999999999884"/>
    <n v="16451.099999999948"/>
    <n v="92456.299999999988"/>
  </r>
  <r>
    <x v="11"/>
    <x v="299"/>
    <x v="0"/>
    <n v="124004.5"/>
    <n v="-29711.299999999988"/>
    <n v="-1169.2000000000698"/>
    <n v="93123.999999999942"/>
  </r>
  <r>
    <x v="9"/>
    <x v="300"/>
    <x v="64"/>
    <n v="148034.70000000007"/>
    <n v="2821.5999999999985"/>
    <n v="38161.700000000012"/>
    <n v="93755.20000000007"/>
  </r>
  <r>
    <x v="9"/>
    <x v="301"/>
    <x v="0"/>
    <n v="-4619.1000000000058"/>
    <n v="5814.1999999999898"/>
    <n v="98816.399999999907"/>
    <n v="100011.49999999988"/>
  </r>
  <r>
    <x v="11"/>
    <x v="302"/>
    <x v="0"/>
    <n v="17725"/>
    <n v="-9098.1000000000022"/>
    <n v="95701.900000000023"/>
    <n v="104328.80000000002"/>
  </r>
  <r>
    <x v="0"/>
    <x v="303"/>
    <x v="65"/>
    <n v="-2658.0000000000036"/>
    <n v="-4735.8000000000175"/>
    <n v="30186.60000000002"/>
    <n v="108628.7"/>
  </r>
  <r>
    <x v="9"/>
    <x v="304"/>
    <x v="66"/>
    <n v="8828.6999999999825"/>
    <n v="-10839.30000000001"/>
    <n v="108895.00000000009"/>
    <n v="110860.80000000008"/>
  </r>
  <r>
    <x v="2"/>
    <x v="305"/>
    <x v="0"/>
    <n v="66984.5"/>
    <n v="-9871.7000000000007"/>
    <n v="53836.69999999999"/>
    <n v="110949.5"/>
  </r>
  <r>
    <x v="6"/>
    <x v="306"/>
    <x v="67"/>
    <n v="-11549.800000000047"/>
    <n v="5200.2000000000016"/>
    <n v="127414.69999999998"/>
    <n v="114924.09999999993"/>
  </r>
  <r>
    <x v="6"/>
    <x v="307"/>
    <x v="0"/>
    <n v="111695.79999999999"/>
    <n v="-195.89999999999964"/>
    <n v="8372.3999999999869"/>
    <n v="119872.29999999999"/>
  </r>
  <r>
    <x v="3"/>
    <x v="308"/>
    <x v="68"/>
    <n v="49998.900000000023"/>
    <n v="-861.49999999999818"/>
    <n v="8311.1000000000058"/>
    <n v="125045.50000000003"/>
  </r>
  <r>
    <x v="4"/>
    <x v="309"/>
    <x v="69"/>
    <n v="1338986.1999999983"/>
    <n v="-57111.700000000012"/>
    <n v="75728.300000000279"/>
    <n v="129828.49999999971"/>
  </r>
  <r>
    <x v="4"/>
    <x v="310"/>
    <x v="70"/>
    <n v="466.99999999999989"/>
    <n v="-16291.599999999977"/>
    <n v="194816.49999999977"/>
    <n v="140916.89999999979"/>
  </r>
  <r>
    <x v="11"/>
    <x v="311"/>
    <x v="0"/>
    <n v="128078.5"/>
    <n v="-23942.6"/>
    <n v="37444.999999999942"/>
    <n v="141580.89999999994"/>
  </r>
  <r>
    <x v="4"/>
    <x v="312"/>
    <x v="0"/>
    <n v="135823.59999999998"/>
    <n v="-5711.0999999999995"/>
    <n v="19028.100000000093"/>
    <n v="149140.60000000006"/>
  </r>
  <r>
    <x v="9"/>
    <x v="313"/>
    <x v="0"/>
    <n v="96491.400000000023"/>
    <n v="-6366.1000000000131"/>
    <n v="65480.400000000023"/>
    <n v="155605.70000000004"/>
  </r>
  <r>
    <x v="6"/>
    <x v="314"/>
    <x v="71"/>
    <n v="886.40000000000032"/>
    <n v="-122.5"/>
    <n v="-5113.9000000000015"/>
    <n v="175449.40000000002"/>
  </r>
  <r>
    <x v="5"/>
    <x v="22"/>
    <x v="0"/>
    <n v="36462.6"/>
    <n v="48581.7"/>
    <n v="109555.80000000005"/>
    <n v="194600.10000000003"/>
  </r>
  <r>
    <x v="3"/>
    <x v="315"/>
    <x v="0"/>
    <n v="157364.69999999995"/>
    <n v="-81.600000000005821"/>
    <n v="42857.500000000029"/>
    <n v="200140.59999999998"/>
  </r>
  <r>
    <x v="0"/>
    <x v="316"/>
    <x v="72"/>
    <n v="-40906.699999999953"/>
    <n v="25444.099999999977"/>
    <n v="86477.300000000105"/>
    <n v="214564.50000000017"/>
  </r>
  <r>
    <x v="5"/>
    <x v="317"/>
    <x v="73"/>
    <n v="43884.9"/>
    <n v="-31055.400000000009"/>
    <n v="-17442.000000000058"/>
    <n v="235076.69999999995"/>
  </r>
  <r>
    <x v="3"/>
    <x v="318"/>
    <x v="74"/>
    <n v="24308.699999999953"/>
    <n v="2641.3999999999978"/>
    <n v="236228.50000000023"/>
    <n v="280968.70000000019"/>
  </r>
  <r>
    <x v="0"/>
    <x v="319"/>
    <x v="75"/>
    <n v="113479.30000000016"/>
    <n v="-5086.9999999999418"/>
    <n v="129036.10000000009"/>
    <n v="288142.7000000003"/>
  </r>
  <r>
    <x v="8"/>
    <x v="320"/>
    <x v="76"/>
    <n v="18793.199999999983"/>
    <n v="-5989.5999999999985"/>
    <n v="7910.3000000000466"/>
    <n v="290440.50000000012"/>
  </r>
  <r>
    <x v="2"/>
    <x v="321"/>
    <x v="77"/>
    <n v="68785.600000000035"/>
    <n v="-9130.8000000000029"/>
    <n v="-30299.899999999965"/>
    <n v="290529.09000000008"/>
  </r>
  <r>
    <x v="4"/>
    <x v="322"/>
    <x v="78"/>
    <n v="-15113.300000000017"/>
    <n v="-5158.4999999999709"/>
    <n v="35778.699999999895"/>
    <n v="291896.99999999988"/>
  </r>
  <r>
    <x v="5"/>
    <x v="323"/>
    <x v="0"/>
    <n v="379140.60000000003"/>
    <n v="-39616.599999999948"/>
    <n v="-38800.300000000047"/>
    <n v="300723.70000000007"/>
  </r>
  <r>
    <x v="4"/>
    <x v="324"/>
    <x v="79"/>
    <n v="4482.5"/>
    <n v="7234.3000000000175"/>
    <n v="23324.29999999993"/>
    <n v="330413.02000000014"/>
  </r>
  <r>
    <x v="4"/>
    <x v="325"/>
    <x v="80"/>
    <n v="406169.5"/>
    <n v="-6837.9000000000087"/>
    <n v="-31752.500000000116"/>
    <n v="390598.29999999987"/>
  </r>
  <r>
    <x v="9"/>
    <x v="326"/>
    <x v="81"/>
    <n v="146129.5"/>
    <n v="5484.9999999999854"/>
    <n v="173809.59999999992"/>
    <n v="468569.99999999994"/>
  </r>
  <r>
    <x v="4"/>
    <x v="327"/>
    <x v="82"/>
    <n v="301228.20000000007"/>
    <n v="-1795.8000000000011"/>
    <n v="4920.5999999999622"/>
    <n v="472341.1999999999"/>
  </r>
  <r>
    <x v="4"/>
    <x v="328"/>
    <x v="83"/>
    <n v="-88438.999999999767"/>
    <n v="-16599.499999999971"/>
    <n v="641170.30000000121"/>
    <n v="498490.10000000149"/>
  </r>
  <r>
    <x v="4"/>
    <x v="329"/>
    <x v="0"/>
    <n v="-138914"/>
    <n v="-33252.699999999983"/>
    <n v="679366.99999999977"/>
    <n v="507200.29999999981"/>
  </r>
  <r>
    <x v="2"/>
    <x v="330"/>
    <x v="84"/>
    <n v="7328.6999999999825"/>
    <n v="-7536.9"/>
    <n v="4571.7999999999738"/>
    <n v="528285.75999999989"/>
  </r>
  <r>
    <x v="4"/>
    <x v="331"/>
    <x v="85"/>
    <n v="721206.89999999991"/>
    <n v="5570.5999999999913"/>
    <n v="31314.399999999936"/>
    <n v="602036.99999999965"/>
  </r>
  <r>
    <x v="4"/>
    <x v="332"/>
    <x v="86"/>
    <n v="561230.19999999972"/>
    <n v="-5341.5999999999985"/>
    <n v="76547.300000000279"/>
    <n v="687498.29999999993"/>
  </r>
  <r>
    <x v="0"/>
    <x v="333"/>
    <x v="87"/>
    <n v="-173075.40000000014"/>
    <n v="-47876.20000000007"/>
    <n v="139190.50000000012"/>
    <n v="687732.59999999986"/>
  </r>
  <r>
    <x v="0"/>
    <x v="334"/>
    <x v="88"/>
    <n v="65115.09999999986"/>
    <n v="2778.8999999999069"/>
    <n v="92642.000000000116"/>
    <n v="688015.89999999991"/>
  </r>
  <r>
    <x v="2"/>
    <x v="335"/>
    <x v="89"/>
    <n v="528150.09999999963"/>
    <n v="-19122.399999999994"/>
    <n v="41900.299999999814"/>
    <n v="714568.59999999951"/>
  </r>
  <r>
    <x v="2"/>
    <x v="336"/>
    <x v="90"/>
    <n v="463341.29999999981"/>
    <n v="-13603"/>
    <n v="37684.600000000093"/>
    <n v="743583.32999999984"/>
  </r>
  <r>
    <x v="7"/>
    <x v="337"/>
    <x v="91"/>
    <n v="26595.000000000233"/>
    <n v="-2093.6999999999998"/>
    <n v="-10011.39999999998"/>
    <n v="878442.70000000054"/>
  </r>
  <r>
    <x v="2"/>
    <x v="338"/>
    <x v="92"/>
    <n v="0"/>
    <n v="-15060.599999999999"/>
    <n v="16623.39999999998"/>
    <n v="988356.06"/>
  </r>
  <r>
    <x v="0"/>
    <x v="339"/>
    <x v="93"/>
    <n v="189265.80000000028"/>
    <n v="-42089.199999999837"/>
    <n v="173697.59999999986"/>
    <n v="1028456.0000000003"/>
  </r>
  <r>
    <x v="0"/>
    <x v="340"/>
    <x v="94"/>
    <n v="-42508.500000001863"/>
    <n v="-37315.299999999988"/>
    <n v="478706.19999999972"/>
    <n v="1116330.9999999979"/>
  </r>
  <r>
    <x v="7"/>
    <x v="341"/>
    <x v="95"/>
    <n v="-470108.29999999935"/>
    <n v="589.39999999999782"/>
    <n v="39802.899999999849"/>
    <n v="1229799.100000002"/>
  </r>
  <r>
    <x v="2"/>
    <x v="342"/>
    <x v="96"/>
    <n v="-601.89999999999986"/>
    <n v="-2494.6000000000058"/>
    <n v="-56429.599999999919"/>
    <n v="1341687.4600000007"/>
  </r>
  <r>
    <x v="0"/>
    <x v="343"/>
    <x v="97"/>
    <n v="-53403.299999999581"/>
    <n v="-80097.999999999884"/>
    <n v="55322.999999999534"/>
    <n v="1445125.5"/>
  </r>
  <r>
    <x v="2"/>
    <x v="344"/>
    <x v="98"/>
    <n v="-41954.799999999988"/>
    <n v="-13586.69999999999"/>
    <n v="-7621.4999999997672"/>
    <n v="1465960.34"/>
  </r>
  <r>
    <x v="5"/>
    <x v="0"/>
    <x v="0"/>
    <n v="1040342.7000000002"/>
    <n v="162498.39999999997"/>
    <n v="371214.50000000006"/>
    <n v="1574055.6"/>
  </r>
  <r>
    <x v="7"/>
    <x v="345"/>
    <x v="99"/>
    <n v="263353.9999999993"/>
    <n v="-6227.0999999999985"/>
    <n v="44901.300000000105"/>
    <n v="1662736.6999999993"/>
  </r>
  <r>
    <x v="2"/>
    <x v="346"/>
    <x v="100"/>
    <n v="-51282"/>
    <n v="-9849.2000000000116"/>
    <n v="78116.499999999884"/>
    <n v="1883361.2399999993"/>
  </r>
  <r>
    <x v="0"/>
    <x v="347"/>
    <x v="101"/>
    <n v="-369927.09999999986"/>
    <n v="-4843.8999999999869"/>
    <n v="283496.90000000072"/>
    <n v="2103490.100000001"/>
  </r>
  <r>
    <x v="2"/>
    <x v="348"/>
    <x v="102"/>
    <n v="-221787.60000000009"/>
    <n v="-18619.599999999991"/>
    <n v="371007.79999999958"/>
    <n v="2233103.9299999997"/>
  </r>
  <r>
    <x v="2"/>
    <x v="349"/>
    <x v="103"/>
    <n v="892265.39999999944"/>
    <n v="-10511.300000000003"/>
    <n v="-40374.399999999674"/>
    <n v="2410271.1500000004"/>
  </r>
  <r>
    <x v="0"/>
    <x v="350"/>
    <x v="104"/>
    <n v="-425732.30000000051"/>
    <n v="-75605"/>
    <n v="132985.09999999998"/>
    <n v="3174573.9"/>
  </r>
  <r>
    <x v="0"/>
    <x v="351"/>
    <x v="105"/>
    <n v="-602972.59999999963"/>
    <n v="830"/>
    <n v="87828.399999999907"/>
    <n v="3309621.1999999997"/>
  </r>
  <r>
    <x v="0"/>
    <x v="352"/>
    <x v="106"/>
    <n v="-1139733.0999999959"/>
    <n v="-12252.999999999884"/>
    <n v="398463.80000000168"/>
    <n v="4642284.400000006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0.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9.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4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4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7.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8.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5.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7.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53.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59.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55.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56.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5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57.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58.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52.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60.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9.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54.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A78C4F-C0B5-4216-BFBC-32F6F1CCC5CA}" name="Pivottabell3" cacheId="230" applyNumberFormats="0" applyBorderFormats="0" applyFontFormats="0" applyPatternFormats="0" applyAlignmentFormats="0" applyWidthHeightFormats="1" dataCaption="Verdier" tag="59cd2cb2-e1c4-4728-8c1d-f55cb1bf4b92" updatedVersion="8" minRefreshableVersion="3" subtotalHiddenItems="1" colGrandTotals="0" itemPrintTitles="1" createdVersion="7" indent="0" showEmptyRow="1" showEmptyCol="1" outline="1" outlineData="1" multipleFieldFilters="0" chartFormat="4">
  <location ref="B17:L57" firstHeaderRow="1" firstDataRow="2" firstDataCol="1" rowPageCount="2" colPageCount="1"/>
  <pivotFields count="5">
    <pivotField axis="axisCol" allDrilled="1" subtotalTop="0" showAll="0" dataSourceSort="1" defaultSubtotal="0" defaultAttributeDrillState="1">
      <items count="10">
        <item x="0"/>
        <item x="1"/>
        <item x="2"/>
        <item x="3"/>
        <item x="4"/>
        <item x="5"/>
        <item x="6"/>
        <item x="7"/>
        <item x="8"/>
        <item x="9"/>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ascending" defaultSubtotal="0" defaultAttributeDrillState="1">
      <items count="102">
        <item x="38"/>
        <item x="39"/>
        <item x="40"/>
        <item x="41"/>
        <item x="42"/>
        <item x="43"/>
        <item x="44"/>
        <item x="45"/>
        <item x="46"/>
        <item x="47"/>
        <item x="48"/>
        <item x="49"/>
        <item x="0"/>
        <item x="1"/>
        <item x="2"/>
        <item x="50"/>
        <item x="51"/>
        <item x="52"/>
        <item x="53"/>
        <item x="54"/>
        <item x="55"/>
        <item x="3"/>
        <item x="56"/>
        <item x="57"/>
        <item x="58"/>
        <item x="4"/>
        <item x="5"/>
        <item x="59"/>
        <item x="6"/>
        <item x="60"/>
        <item x="7"/>
        <item x="61"/>
        <item x="8"/>
        <item x="9"/>
        <item x="62"/>
        <item x="63"/>
        <item x="64"/>
        <item x="65"/>
        <item x="66"/>
        <item x="67"/>
        <item x="10"/>
        <item x="11"/>
        <item x="12"/>
        <item x="68"/>
        <item x="13"/>
        <item x="14"/>
        <item x="15"/>
        <item x="16"/>
        <item x="69"/>
        <item x="70"/>
        <item x="17"/>
        <item x="18"/>
        <item x="71"/>
        <item x="19"/>
        <item x="20"/>
        <item x="21"/>
        <item x="22"/>
        <item x="23"/>
        <item x="72"/>
        <item x="73"/>
        <item x="74"/>
        <item x="24"/>
        <item x="25"/>
        <item x="26"/>
        <item x="27"/>
        <item x="75"/>
        <item x="76"/>
        <item x="28"/>
        <item x="77"/>
        <item x="78"/>
        <item x="29"/>
        <item x="79"/>
        <item x="30"/>
        <item x="80"/>
        <item x="81"/>
        <item x="82"/>
        <item x="31"/>
        <item x="32"/>
        <item x="83"/>
        <item x="84"/>
        <item x="85"/>
        <item x="86"/>
        <item x="87"/>
        <item x="88"/>
        <item x="89"/>
        <item x="90"/>
        <item x="33"/>
        <item x="34"/>
        <item x="91"/>
        <item x="92"/>
        <item x="93"/>
        <item x="94"/>
        <item x="35"/>
        <item x="95"/>
        <item x="96"/>
        <item x="97"/>
        <item x="98"/>
        <item x="99"/>
        <item x="36"/>
        <item x="100"/>
        <item x="37"/>
        <item x="101"/>
      </items>
    </pivotField>
  </pivotFields>
  <rowFields count="1">
    <field x="4"/>
  </rowFields>
  <rowItems count="39">
    <i>
      <x v="12"/>
    </i>
    <i>
      <x v="13"/>
    </i>
    <i>
      <x v="14"/>
    </i>
    <i>
      <x v="21"/>
    </i>
    <i>
      <x v="25"/>
    </i>
    <i>
      <x v="26"/>
    </i>
    <i>
      <x v="28"/>
    </i>
    <i>
      <x v="30"/>
    </i>
    <i>
      <x v="32"/>
    </i>
    <i>
      <x v="33"/>
    </i>
    <i>
      <x v="40"/>
    </i>
    <i>
      <x v="41"/>
    </i>
    <i>
      <x v="42"/>
    </i>
    <i>
      <x v="44"/>
    </i>
    <i>
      <x v="45"/>
    </i>
    <i>
      <x v="46"/>
    </i>
    <i>
      <x v="47"/>
    </i>
    <i>
      <x v="50"/>
    </i>
    <i>
      <x v="51"/>
    </i>
    <i>
      <x v="53"/>
    </i>
    <i>
      <x v="54"/>
    </i>
    <i>
      <x v="55"/>
    </i>
    <i>
      <x v="56"/>
    </i>
    <i>
      <x v="57"/>
    </i>
    <i>
      <x v="61"/>
    </i>
    <i>
      <x v="62"/>
    </i>
    <i>
      <x v="63"/>
    </i>
    <i>
      <x v="64"/>
    </i>
    <i>
      <x v="67"/>
    </i>
    <i>
      <x v="70"/>
    </i>
    <i>
      <x v="72"/>
    </i>
    <i>
      <x v="76"/>
    </i>
    <i>
      <x v="77"/>
    </i>
    <i>
      <x v="86"/>
    </i>
    <i>
      <x v="87"/>
    </i>
    <i>
      <x v="92"/>
    </i>
    <i>
      <x v="98"/>
    </i>
    <i>
      <x v="100"/>
    </i>
    <i t="grand">
      <x/>
    </i>
  </rowItems>
  <colFields count="1">
    <field x="0"/>
  </colFields>
  <colItems count="10">
    <i>
      <x/>
    </i>
    <i>
      <x v="1"/>
    </i>
    <i>
      <x v="2"/>
    </i>
    <i>
      <x v="3"/>
    </i>
    <i>
      <x v="4"/>
    </i>
    <i>
      <x v="5"/>
    </i>
    <i>
      <x v="6"/>
    </i>
    <i>
      <x v="7"/>
    </i>
    <i>
      <x v="8"/>
    </i>
    <i>
      <x v="9"/>
    </i>
  </colItems>
  <pageFields count="2">
    <pageField fld="3" hier="5" name="[T_kjøttkoder].[hovedgrupper].[All]" cap="All"/>
    <pageField fld="2" hier="14" name="[T_kommune].[fylke].&amp;[Trøndelag]" cap="Trøndelag"/>
  </pageFields>
  <dataFields count="1">
    <dataField name="Sum av Verdi" fld="1" baseField="0" baseItem="0" numFmtId="164"/>
  </dataFields>
  <formats count="2">
    <format dxfId="162">
      <pivotArea outline="0" fieldPosition="0">
        <references count="1">
          <reference field="4294967294" count="1">
            <x v="0"/>
          </reference>
        </references>
      </pivotArea>
    </format>
    <format dxfId="161">
      <pivotArea outline="0" collapsedLevelsAreSubtotals="1" fieldPosition="0"/>
    </format>
  </formats>
  <chartFormats count="82">
    <chartFormat chart="2" format="0" series="1">
      <pivotArea type="data" outline="0" fieldPosition="0">
        <references count="2">
          <reference field="4294967294" count="1" selected="0">
            <x v="0"/>
          </reference>
          <reference field="4" count="1" selected="0">
            <x v="13"/>
          </reference>
        </references>
      </pivotArea>
    </chartFormat>
    <chartFormat chart="2" format="1" series="1">
      <pivotArea type="data" outline="0" fieldPosition="0">
        <references count="2">
          <reference field="4294967294" count="1" selected="0">
            <x v="0"/>
          </reference>
          <reference field="4" count="1" selected="0">
            <x v="55"/>
          </reference>
        </references>
      </pivotArea>
    </chartFormat>
    <chartFormat chart="2" format="2" series="1">
      <pivotArea type="data" outline="0" fieldPosition="0">
        <references count="2">
          <reference field="4294967294" count="1" selected="0">
            <x v="0"/>
          </reference>
          <reference field="4" count="1" selected="0">
            <x v="45"/>
          </reference>
        </references>
      </pivotArea>
    </chartFormat>
    <chartFormat chart="2" format="3" series="1">
      <pivotArea type="data" outline="0" fieldPosition="0">
        <references count="2">
          <reference field="4294967294" count="1" selected="0">
            <x v="0"/>
          </reference>
          <reference field="4" count="1" selected="0">
            <x v="32"/>
          </reference>
        </references>
      </pivotArea>
    </chartFormat>
    <chartFormat chart="2" format="4" series="1">
      <pivotArea type="data" outline="0" fieldPosition="0">
        <references count="2">
          <reference field="4294967294" count="1" selected="0">
            <x v="0"/>
          </reference>
          <reference field="4" count="1" selected="0">
            <x v="47"/>
          </reference>
        </references>
      </pivotArea>
    </chartFormat>
    <chartFormat chart="2" format="5" series="1">
      <pivotArea type="data" outline="0" fieldPosition="0">
        <references count="2">
          <reference field="4294967294" count="1" selected="0">
            <x v="0"/>
          </reference>
          <reference field="4" count="1" selected="0">
            <x v="92"/>
          </reference>
        </references>
      </pivotArea>
    </chartFormat>
    <chartFormat chart="2" format="6" series="1">
      <pivotArea type="data" outline="0" fieldPosition="0">
        <references count="2">
          <reference field="4294967294" count="1" selected="0">
            <x v="0"/>
          </reference>
          <reference field="4" count="1" selected="0">
            <x v="76"/>
          </reference>
        </references>
      </pivotArea>
    </chartFormat>
    <chartFormat chart="2" format="7" series="1">
      <pivotArea type="data" outline="0" fieldPosition="0">
        <references count="2">
          <reference field="4294967294" count="1" selected="0">
            <x v="0"/>
          </reference>
          <reference field="4" count="1" selected="0">
            <x v="41"/>
          </reference>
        </references>
      </pivotArea>
    </chartFormat>
    <chartFormat chart="2" format="8" series="1">
      <pivotArea type="data" outline="0" fieldPosition="0">
        <references count="2">
          <reference field="4294967294" count="1" selected="0">
            <x v="0"/>
          </reference>
          <reference field="4" count="1" selected="0">
            <x v="7"/>
          </reference>
        </references>
      </pivotArea>
    </chartFormat>
    <chartFormat chart="2" format="9" series="1">
      <pivotArea type="data" outline="0" fieldPosition="0">
        <references count="2">
          <reference field="4294967294" count="1" selected="0">
            <x v="0"/>
          </reference>
          <reference field="4" count="1" selected="0">
            <x v="73"/>
          </reference>
        </references>
      </pivotArea>
    </chartFormat>
    <chartFormat chart="2" format="10" series="1">
      <pivotArea type="data" outline="0" fieldPosition="0">
        <references count="2">
          <reference field="4294967294" count="1" selected="0">
            <x v="0"/>
          </reference>
          <reference field="4" count="1" selected="0">
            <x v="95"/>
          </reference>
        </references>
      </pivotArea>
    </chartFormat>
    <chartFormat chart="2" format="11" series="1">
      <pivotArea type="data" outline="0" fieldPosition="0">
        <references count="2">
          <reference field="4294967294" count="1" selected="0">
            <x v="0"/>
          </reference>
          <reference field="4" count="1" selected="0">
            <x v="66"/>
          </reference>
        </references>
      </pivotArea>
    </chartFormat>
    <chartFormat chart="2" format="12" series="1">
      <pivotArea type="data" outline="0" fieldPosition="0">
        <references count="2">
          <reference field="4294967294" count="1" selected="0">
            <x v="0"/>
          </reference>
          <reference field="4" count="1" selected="0">
            <x v="75"/>
          </reference>
        </references>
      </pivotArea>
    </chartFormat>
    <chartFormat chart="2" format="13" series="1">
      <pivotArea type="data" outline="0" fieldPosition="0">
        <references count="2">
          <reference field="4294967294" count="1" selected="0">
            <x v="0"/>
          </reference>
          <reference field="4" count="1" selected="0">
            <x v="84"/>
          </reference>
        </references>
      </pivotArea>
    </chartFormat>
    <chartFormat chart="2" format="14" series="1">
      <pivotArea type="data" outline="0" fieldPosition="0">
        <references count="2">
          <reference field="4294967294" count="1" selected="0">
            <x v="0"/>
          </reference>
          <reference field="4" count="1" selected="0">
            <x v="34"/>
          </reference>
        </references>
      </pivotArea>
    </chartFormat>
    <chartFormat chart="2" format="15" series="1">
      <pivotArea type="data" outline="0" fieldPosition="0">
        <references count="2">
          <reference field="4294967294" count="1" selected="0">
            <x v="0"/>
          </reference>
          <reference field="4" count="1" selected="0">
            <x v="31"/>
          </reference>
        </references>
      </pivotArea>
    </chartFormat>
    <chartFormat chart="2" format="16" series="1">
      <pivotArea type="data" outline="0" fieldPosition="0">
        <references count="2">
          <reference field="4294967294" count="1" selected="0">
            <x v="0"/>
          </reference>
          <reference field="4" count="1" selected="0">
            <x v="59"/>
          </reference>
        </references>
      </pivotArea>
    </chartFormat>
    <chartFormat chart="2" format="17" series="1">
      <pivotArea type="data" outline="0" fieldPosition="0">
        <references count="2">
          <reference field="4294967294" count="1" selected="0">
            <x v="0"/>
          </reference>
          <reference field="4" count="1" selected="0">
            <x v="18"/>
          </reference>
        </references>
      </pivotArea>
    </chartFormat>
    <chartFormat chart="2" format="18" series="1">
      <pivotArea type="data" outline="0" fieldPosition="0">
        <references count="2">
          <reference field="4294967294" count="1" selected="0">
            <x v="0"/>
          </reference>
          <reference field="4" count="1" selected="0">
            <x v="50"/>
          </reference>
        </references>
      </pivotArea>
    </chartFormat>
    <chartFormat chart="2" format="19" series="1">
      <pivotArea type="data" outline="0" fieldPosition="0">
        <references count="2">
          <reference field="4294967294" count="1" selected="0">
            <x v="0"/>
          </reference>
          <reference field="4" count="1" selected="0">
            <x v="33"/>
          </reference>
        </references>
      </pivotArea>
    </chartFormat>
    <chartFormat chart="2" format="20" series="1">
      <pivotArea type="data" outline="0" fieldPosition="0">
        <references count="2">
          <reference field="4294967294" count="1" selected="0">
            <x v="0"/>
          </reference>
          <reference field="4" count="1" selected="0">
            <x v="6"/>
          </reference>
        </references>
      </pivotArea>
    </chartFormat>
    <chartFormat chart="2" format="21" series="1">
      <pivotArea type="data" outline="0" fieldPosition="0">
        <references count="2">
          <reference field="4294967294" count="1" selected="0">
            <x v="0"/>
          </reference>
          <reference field="4" count="1" selected="0">
            <x v="9"/>
          </reference>
        </references>
      </pivotArea>
    </chartFormat>
    <chartFormat chart="2" format="22" series="1">
      <pivotArea type="data" outline="0" fieldPosition="0">
        <references count="2">
          <reference field="4294967294" count="1" selected="0">
            <x v="0"/>
          </reference>
          <reference field="4" count="1" selected="0">
            <x v="4"/>
          </reference>
        </references>
      </pivotArea>
    </chartFormat>
    <chartFormat chart="2" format="23" series="1">
      <pivotArea type="data" outline="0" fieldPosition="0">
        <references count="2">
          <reference field="4294967294" count="1" selected="0">
            <x v="0"/>
          </reference>
          <reference field="4" count="1" selected="0">
            <x v="15"/>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20"/>
          </reference>
        </references>
      </pivotArea>
    </chartFormat>
    <chartFormat chart="2" format="26" series="1">
      <pivotArea type="data" outline="0" fieldPosition="0">
        <references count="2">
          <reference field="4294967294" count="1" selected="0">
            <x v="0"/>
          </reference>
          <reference field="4" count="1" selected="0">
            <x v="5"/>
          </reference>
        </references>
      </pivotArea>
    </chartFormat>
    <chartFormat chart="2" format="27" series="1">
      <pivotArea type="data" outline="0" fieldPosition="0">
        <references count="2">
          <reference field="4294967294" count="1" selected="0">
            <x v="0"/>
          </reference>
          <reference field="4" count="1" selected="0">
            <x v="22"/>
          </reference>
        </references>
      </pivotArea>
    </chartFormat>
    <chartFormat chart="2" format="28" series="1">
      <pivotArea type="data" outline="0" fieldPosition="0">
        <references count="2">
          <reference field="4294967294" count="1" selected="0">
            <x v="0"/>
          </reference>
          <reference field="4" count="1" selected="0">
            <x v="85"/>
          </reference>
        </references>
      </pivotArea>
    </chartFormat>
    <chartFormat chart="2" format="29" series="1">
      <pivotArea type="data" outline="0" fieldPosition="0">
        <references count="2">
          <reference field="4294967294" count="1" selected="0">
            <x v="0"/>
          </reference>
          <reference field="4" count="1" selected="0">
            <x v="36"/>
          </reference>
        </references>
      </pivotArea>
    </chartFormat>
    <chartFormat chart="2" format="30" series="1">
      <pivotArea type="data" outline="0" fieldPosition="0">
        <references count="2">
          <reference field="4294967294" count="1" selected="0">
            <x v="0"/>
          </reference>
          <reference field="4" count="1" selected="0">
            <x v="24"/>
          </reference>
        </references>
      </pivotArea>
    </chartFormat>
    <chartFormat chart="2" format="31" series="1">
      <pivotArea type="data" outline="0" fieldPosition="0">
        <references count="2">
          <reference field="4294967294" count="1" selected="0">
            <x v="0"/>
          </reference>
          <reference field="4" count="1" selected="0">
            <x v="83"/>
          </reference>
        </references>
      </pivotArea>
    </chartFormat>
    <chartFormat chart="2" format="32" series="1">
      <pivotArea type="data" outline="0" fieldPosition="0">
        <references count="2">
          <reference field="4294967294" count="1" selected="0">
            <x v="0"/>
          </reference>
          <reference field="4" count="1" selected="0">
            <x v="49"/>
          </reference>
        </references>
      </pivotArea>
    </chartFormat>
    <chartFormat chart="2" format="33" series="1">
      <pivotArea type="data" outline="0" fieldPosition="0">
        <references count="2">
          <reference field="4294967294" count="1" selected="0">
            <x v="0"/>
          </reference>
          <reference field="4" count="1" selected="0">
            <x v="53"/>
          </reference>
        </references>
      </pivotArea>
    </chartFormat>
    <chartFormat chart="2" format="34" series="1">
      <pivotArea type="data" outline="0" fieldPosition="0">
        <references count="2">
          <reference field="4294967294" count="1" selected="0">
            <x v="0"/>
          </reference>
          <reference field="4" count="1" selected="0">
            <x v="98"/>
          </reference>
        </references>
      </pivotArea>
    </chartFormat>
    <chartFormat chart="2" format="35" series="1">
      <pivotArea type="data" outline="0" fieldPosition="0">
        <references count="2">
          <reference field="4294967294" count="1" selected="0">
            <x v="0"/>
          </reference>
          <reference field="4" count="1" selected="0">
            <x v="69"/>
          </reference>
        </references>
      </pivotArea>
    </chartFormat>
    <chartFormat chart="2" format="36" series="1">
      <pivotArea type="data" outline="0" fieldPosition="0">
        <references count="2">
          <reference field="4294967294" count="1" selected="0">
            <x v="0"/>
          </reference>
          <reference field="4" count="1" selected="0">
            <x v="52"/>
          </reference>
        </references>
      </pivotArea>
    </chartFormat>
    <chartFormat chart="2" format="37" series="1">
      <pivotArea type="data" outline="0" fieldPosition="0">
        <references count="2">
          <reference field="4294967294" count="1" selected="0">
            <x v="0"/>
          </reference>
          <reference field="4" count="1" selected="0">
            <x v="68"/>
          </reference>
        </references>
      </pivotArea>
    </chartFormat>
    <chartFormat chart="2" format="38" series="1">
      <pivotArea type="data" outline="0" fieldPosition="0">
        <references count="2">
          <reference field="4294967294" count="1" selected="0">
            <x v="0"/>
          </reference>
          <reference field="4" count="1" selected="0">
            <x v="27"/>
          </reference>
        </references>
      </pivotArea>
    </chartFormat>
    <chartFormat chart="2" format="39" series="1">
      <pivotArea type="data" outline="0" fieldPosition="0">
        <references count="2">
          <reference field="4294967294" count="1" selected="0">
            <x v="0"/>
          </reference>
          <reference field="4" count="1" selected="0">
            <x v="38"/>
          </reference>
        </references>
      </pivotArea>
    </chartFormat>
    <chartFormat chart="2" format="40" series="1">
      <pivotArea type="data" outline="0" fieldPosition="0">
        <references count="2">
          <reference field="4294967294" count="1" selected="0">
            <x v="0"/>
          </reference>
          <reference field="4" count="1" selected="0">
            <x v="71"/>
          </reference>
        </references>
      </pivotArea>
    </chartFormat>
    <chartFormat chart="2" format="41" series="1">
      <pivotArea type="data" outline="0" fieldPosition="0">
        <references count="2">
          <reference field="4294967294" count="1" selected="0">
            <x v="0"/>
          </reference>
          <reference field="4" count="1" selected="0">
            <x v="65"/>
          </reference>
        </references>
      </pivotArea>
    </chartFormat>
    <chartFormat chart="2" format="42" series="1">
      <pivotArea type="data" outline="0" fieldPosition="0">
        <references count="2">
          <reference field="4294967294" count="1" selected="0">
            <x v="0"/>
          </reference>
          <reference field="4" count="1" selected="0">
            <x v="88"/>
          </reference>
        </references>
      </pivotArea>
    </chartFormat>
    <chartFormat chart="2" format="43" series="1">
      <pivotArea type="data" outline="0" fieldPosition="0">
        <references count="2">
          <reference field="4294967294" count="1" selected="0">
            <x v="0"/>
          </reference>
          <reference field="4" count="1" selected="0">
            <x v="10"/>
          </reference>
        </references>
      </pivotArea>
    </chartFormat>
    <chartFormat chart="2" format="44" series="1">
      <pivotArea type="data" outline="0" fieldPosition="0">
        <references count="2">
          <reference field="4294967294" count="1" selected="0">
            <x v="0"/>
          </reference>
          <reference field="4" count="1" selected="0">
            <x v="74"/>
          </reference>
        </references>
      </pivotArea>
    </chartFormat>
    <chartFormat chart="2" format="45" series="1">
      <pivotArea type="data" outline="0" fieldPosition="0">
        <references count="2">
          <reference field="4294967294" count="1" selected="0">
            <x v="0"/>
          </reference>
          <reference field="4" count="1" selected="0">
            <x v="79"/>
          </reference>
        </references>
      </pivotArea>
    </chartFormat>
    <chartFormat chart="2" format="46" series="1">
      <pivotArea type="data" outline="0" fieldPosition="0">
        <references count="2">
          <reference field="4294967294" count="1" selected="0">
            <x v="0"/>
          </reference>
          <reference field="4" count="1" selected="0">
            <x v="2"/>
          </reference>
        </references>
      </pivotArea>
    </chartFormat>
    <chartFormat chart="2" format="47" series="1">
      <pivotArea type="data" outline="0" fieldPosition="0">
        <references count="2">
          <reference field="4294967294" count="1" selected="0">
            <x v="0"/>
          </reference>
          <reference field="4" count="1" selected="0">
            <x v="35"/>
          </reference>
        </references>
      </pivotArea>
    </chartFormat>
    <chartFormat chart="2" format="48" series="1">
      <pivotArea type="data" outline="0" fieldPosition="0">
        <references count="2">
          <reference field="4294967294" count="1" selected="0">
            <x v="0"/>
          </reference>
          <reference field="4" count="1" selected="0">
            <x v="19"/>
          </reference>
        </references>
      </pivotArea>
    </chartFormat>
    <chartFormat chart="2" format="49" series="1">
      <pivotArea type="data" outline="0" fieldPosition="0">
        <references count="2">
          <reference field="4294967294" count="1" selected="0">
            <x v="0"/>
          </reference>
          <reference field="4" count="1" selected="0">
            <x v="97"/>
          </reference>
        </references>
      </pivotArea>
    </chartFormat>
    <chartFormat chart="2" format="50" series="1">
      <pivotArea type="data" outline="0" fieldPosition="0">
        <references count="2">
          <reference field="4294967294" count="1" selected="0">
            <x v="0"/>
          </reference>
          <reference field="4" count="1" selected="0">
            <x v="80"/>
          </reference>
        </references>
      </pivotArea>
    </chartFormat>
    <chartFormat chart="2" format="51" series="1">
      <pivotArea type="data" outline="0" fieldPosition="0">
        <references count="2">
          <reference field="4294967294" count="1" selected="0">
            <x v="0"/>
          </reference>
          <reference field="4" count="1" selected="0">
            <x v="58"/>
          </reference>
        </references>
      </pivotArea>
    </chartFormat>
    <chartFormat chart="2" format="52" series="1">
      <pivotArea type="data" outline="0" fieldPosition="0">
        <references count="2">
          <reference field="4294967294" count="1" selected="0">
            <x v="0"/>
          </reference>
          <reference field="4" count="1" selected="0">
            <x v="39"/>
          </reference>
        </references>
      </pivotArea>
    </chartFormat>
    <chartFormat chart="2" format="53" series="1">
      <pivotArea type="data" outline="0" fieldPosition="0">
        <references count="2">
          <reference field="4294967294" count="1" selected="0">
            <x v="0"/>
          </reference>
          <reference field="4" count="1" selected="0">
            <x v="91"/>
          </reference>
        </references>
      </pivotArea>
    </chartFormat>
    <chartFormat chart="2" format="54" series="1">
      <pivotArea type="data" outline="0" fieldPosition="0">
        <references count="2">
          <reference field="4294967294" count="1" selected="0">
            <x v="0"/>
          </reference>
          <reference field="4" count="1" selected="0">
            <x v="94"/>
          </reference>
        </references>
      </pivotArea>
    </chartFormat>
    <chartFormat chart="2" format="55" series="1">
      <pivotArea type="data" outline="0" fieldPosition="0">
        <references count="2">
          <reference field="4294967294" count="1" selected="0">
            <x v="0"/>
          </reference>
          <reference field="4" count="1" selected="0">
            <x v="90"/>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8"/>
          </reference>
        </references>
      </pivotArea>
    </chartFormat>
    <chartFormat chart="2" format="58" series="1">
      <pivotArea type="data" outline="0" fieldPosition="0">
        <references count="2">
          <reference field="4294967294" count="1" selected="0">
            <x v="0"/>
          </reference>
          <reference field="4" count="1" selected="0">
            <x v="82"/>
          </reference>
        </references>
      </pivotArea>
    </chartFormat>
    <chartFormat chart="2" format="59" series="1">
      <pivotArea type="data" outline="0" fieldPosition="0">
        <references count="2">
          <reference field="4294967294" count="1" selected="0">
            <x v="0"/>
          </reference>
          <reference field="4" count="1" selected="0">
            <x v="60"/>
          </reference>
        </references>
      </pivotArea>
    </chartFormat>
    <chartFormat chart="2" format="60" series="1">
      <pivotArea type="data" outline="0" fieldPosition="0">
        <references count="2">
          <reference field="4294967294" count="1" selected="0">
            <x v="0"/>
          </reference>
          <reference field="4" count="1" selected="0">
            <x v="17"/>
          </reference>
        </references>
      </pivotArea>
    </chartFormat>
    <chartFormat chart="2" format="61" series="1">
      <pivotArea type="data" outline="0" fieldPosition="0">
        <references count="2">
          <reference field="4294967294" count="1" selected="0">
            <x v="0"/>
          </reference>
          <reference field="4" count="1" selected="0">
            <x v="96"/>
          </reference>
        </references>
      </pivotArea>
    </chartFormat>
    <chartFormat chart="2" format="62" series="1">
      <pivotArea type="data" outline="0" fieldPosition="0">
        <references count="2">
          <reference field="4294967294" count="1" selected="0">
            <x v="0"/>
          </reference>
          <reference field="4" count="1" selected="0">
            <x v="99"/>
          </reference>
        </references>
      </pivotArea>
    </chartFormat>
    <chartFormat chart="2" format="63" series="1">
      <pivotArea type="data" outline="0" fieldPosition="0">
        <references count="2">
          <reference field="4294967294" count="1" selected="0">
            <x v="0"/>
          </reference>
          <reference field="4" count="1" selected="0">
            <x v="101"/>
          </reference>
        </references>
      </pivotArea>
    </chartFormat>
    <chartFormat chart="2" format="64" series="1">
      <pivotArea type="data" outline="0" fieldPosition="0">
        <references count="2">
          <reference field="4294967294" count="1" selected="0">
            <x v="0"/>
          </reference>
          <reference field="4" count="1" selected="0">
            <x v="48"/>
          </reference>
        </references>
      </pivotArea>
    </chartFormat>
    <chartFormat chart="2" format="65" series="1">
      <pivotArea type="data" outline="0" fieldPosition="0">
        <references count="2">
          <reference field="4294967294" count="1" selected="0">
            <x v="0"/>
          </reference>
          <reference field="4" count="1" selected="0">
            <x v="81"/>
          </reference>
        </references>
      </pivotArea>
    </chartFormat>
    <chartFormat chart="2" format="66" series="1">
      <pivotArea type="data" outline="0" fieldPosition="0">
        <references count="2">
          <reference field="4294967294" count="1" selected="0">
            <x v="0"/>
          </reference>
          <reference field="4" count="1" selected="0">
            <x v="29"/>
          </reference>
        </references>
      </pivotArea>
    </chartFormat>
    <chartFormat chart="2" format="67" series="1">
      <pivotArea type="data" outline="0" fieldPosition="0">
        <references count="2">
          <reference field="4294967294" count="1" selected="0">
            <x v="0"/>
          </reference>
          <reference field="4" count="1" selected="0">
            <x v="3"/>
          </reference>
        </references>
      </pivotArea>
    </chartFormat>
    <chartFormat chart="2" format="68" series="1">
      <pivotArea type="data" outline="0" fieldPosition="0">
        <references count="2">
          <reference field="4294967294" count="1" selected="0">
            <x v="0"/>
          </reference>
          <reference field="4" count="1" selected="0">
            <x v="23"/>
          </reference>
        </references>
      </pivotArea>
    </chartFormat>
    <chartFormat chart="2" format="69" series="1">
      <pivotArea type="data" outline="0" fieldPosition="0">
        <references count="2">
          <reference field="4294967294" count="1" selected="0">
            <x v="0"/>
          </reference>
          <reference field="4" count="1" selected="0">
            <x v="16"/>
          </reference>
        </references>
      </pivotArea>
    </chartFormat>
    <chartFormat chart="2" format="70" series="1">
      <pivotArea type="data" outline="0" fieldPosition="0">
        <references count="2">
          <reference field="4294967294" count="1" selected="0">
            <x v="0"/>
          </reference>
          <reference field="4" count="1" selected="0">
            <x v="89"/>
          </reference>
        </references>
      </pivotArea>
    </chartFormat>
    <chartFormat chart="2" format="71" series="1">
      <pivotArea type="data" outline="0" fieldPosition="0">
        <references count="2">
          <reference field="4294967294" count="1" selected="0">
            <x v="0"/>
          </reference>
          <reference field="4" count="1" selected="0">
            <x v="93"/>
          </reference>
        </references>
      </pivotArea>
    </chartFormat>
    <chartFormat chart="2" format="72" series="1">
      <pivotArea type="data" outline="0" fieldPosition="0">
        <references count="2">
          <reference field="4294967294" count="1" selected="0">
            <x v="0"/>
          </reference>
          <reference field="4" count="1" selected="0">
            <x v="11"/>
          </reference>
        </references>
      </pivotArea>
    </chartFormat>
    <chartFormat chart="2" format="73" series="1">
      <pivotArea type="data" outline="0" fieldPosition="0">
        <references count="2">
          <reference field="4294967294" count="1" selected="0">
            <x v="0"/>
          </reference>
          <reference field="4" count="1" selected="0">
            <x v="78"/>
          </reference>
        </references>
      </pivotArea>
    </chartFormat>
    <chartFormat chart="2" format="74" series="1">
      <pivotArea type="data" outline="0" fieldPosition="0">
        <references count="2">
          <reference field="4294967294" count="1" selected="0">
            <x v="0"/>
          </reference>
          <reference field="4" count="1" selected="0">
            <x v="28"/>
          </reference>
        </references>
      </pivotArea>
    </chartFormat>
    <chartFormat chart="2" format="75" series="1">
      <pivotArea type="data" outline="0" fieldPosition="0">
        <references count="2">
          <reference field="4294967294" count="1" selected="0">
            <x v="0"/>
          </reference>
          <reference field="4" count="1" selected="0">
            <x v="61"/>
          </reference>
        </references>
      </pivotArea>
    </chartFormat>
    <chartFormat chart="2" format="76" series="1">
      <pivotArea type="data" outline="0" fieldPosition="0">
        <references count="2">
          <reference field="4294967294" count="1" selected="0">
            <x v="0"/>
          </reference>
          <reference field="4" count="1" selected="0">
            <x v="54"/>
          </reference>
        </references>
      </pivotArea>
    </chartFormat>
    <chartFormat chart="2" format="77" series="1">
      <pivotArea type="data" outline="0" fieldPosition="0">
        <references count="2">
          <reference field="4294967294" count="1" selected="0">
            <x v="0"/>
          </reference>
          <reference field="4" count="1" selected="0">
            <x v="72"/>
          </reference>
        </references>
      </pivotArea>
    </chartFormat>
    <chartFormat chart="2" format="78" series="1">
      <pivotArea type="data" outline="0" fieldPosition="0">
        <references count="2">
          <reference field="4294967294" count="1" selected="0">
            <x v="0"/>
          </reference>
          <reference field="4" count="1" selected="0">
            <x v="77"/>
          </reference>
        </references>
      </pivotArea>
    </chartFormat>
    <chartFormat chart="2" format="79" series="1">
      <pivotArea type="data" outline="0" fieldPosition="0">
        <references count="2">
          <reference field="4294967294" count="1" selected="0">
            <x v="0"/>
          </reference>
          <reference field="4" count="1" selected="0">
            <x v="57"/>
          </reference>
        </references>
      </pivotArea>
    </chartFormat>
    <chartFormat chart="2" format="80" series="1">
      <pivotArea type="data" outline="0" fieldPosition="0">
        <references count="2">
          <reference field="4294967294" count="1" selected="0">
            <x v="0"/>
          </reference>
          <reference field="4" count="1" selected="0">
            <x v="43"/>
          </reference>
        </references>
      </pivotArea>
    </chartFormat>
    <chartFormat chart="2" format="81" series="1">
      <pivotArea type="data" outline="0" fieldPosition="0">
        <references count="2">
          <reference field="4294967294" count="1" selected="0">
            <x v="0"/>
          </reference>
          <reference field="4" count="1" selected="0">
            <x v="37"/>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4BDEB7C2-C040-4B42-A572-894114DED395}" name="Pivottabell10" cacheId="235" applyNumberFormats="0" applyBorderFormats="0" applyFontFormats="0" applyPatternFormats="0" applyAlignmentFormats="0" applyWidthHeightFormats="1" dataCaption="Verdier" grandTotalCaption="sum" showMissing="0" tag="ed3ac805-6cdd-4039-a7db-03236edefdf1" updatedVersion="8" minRefreshableVersion="3" subtotalHiddenItems="1" itemPrintTitles="1" createdVersion="7" indent="0" outline="1" outlineData="1" multipleFieldFilters="0" chartFormat="2" rowHeaderCaption="kommune">
  <location ref="B16:G56" firstHeaderRow="1" firstDataRow="2" firstDataCol="1" rowPageCount="2"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efaultSubtotal="0" defaultAttributeDrillState="1">
      <items count="4">
        <item x="0"/>
        <item x="1"/>
        <item x="3"/>
        <item x="2"/>
      </items>
    </pivotField>
  </pivotFields>
  <rowFields count="1">
    <field x="2"/>
  </rowFields>
  <rowItems count="39">
    <i>
      <x v="11"/>
    </i>
    <i>
      <x v="31"/>
    </i>
    <i>
      <x v="35"/>
    </i>
    <i>
      <x v="16"/>
    </i>
    <i>
      <x v="14"/>
    </i>
    <i>
      <x v="21"/>
    </i>
    <i>
      <x v="8"/>
    </i>
    <i>
      <x v="1"/>
    </i>
    <i>
      <x v="23"/>
    </i>
    <i>
      <x v="9"/>
    </i>
    <i>
      <x v="17"/>
    </i>
    <i>
      <x v="32"/>
    </i>
    <i>
      <x v="6"/>
    </i>
    <i>
      <x v="36"/>
    </i>
    <i>
      <x v="30"/>
    </i>
    <i>
      <x v="29"/>
    </i>
    <i>
      <x v="24"/>
    </i>
    <i>
      <x v="20"/>
    </i>
    <i>
      <x v="19"/>
    </i>
    <i>
      <x v="37"/>
    </i>
    <i>
      <x v="33"/>
    </i>
    <i>
      <x v="3"/>
    </i>
    <i>
      <x v="28"/>
    </i>
    <i>
      <x v="4"/>
    </i>
    <i>
      <x v="25"/>
    </i>
    <i>
      <x v="13"/>
    </i>
    <i>
      <x v="7"/>
    </i>
    <i>
      <x v="26"/>
    </i>
    <i>
      <x v="12"/>
    </i>
    <i>
      <x v="5"/>
    </i>
    <i>
      <x v="10"/>
    </i>
    <i>
      <x v="22"/>
    </i>
    <i>
      <x/>
    </i>
    <i>
      <x v="15"/>
    </i>
    <i>
      <x v="18"/>
    </i>
    <i>
      <x v="34"/>
    </i>
    <i>
      <x v="2"/>
    </i>
    <i>
      <x v="27"/>
    </i>
    <i t="grand">
      <x/>
    </i>
  </rowItems>
  <colFields count="1">
    <field x="4"/>
  </colFields>
  <colItems count="5">
    <i>
      <x/>
    </i>
    <i>
      <x v="1"/>
    </i>
    <i>
      <x v="2"/>
    </i>
    <i>
      <x v="3"/>
    </i>
    <i t="grand">
      <x/>
    </i>
  </colItems>
  <pageFields count="2">
    <pageField fld="0" hier="0" name="[Kommunetall_CSV].[aar].&amp;[2024]" cap="2024"/>
    <pageField fld="3" hier="14" name="[T_kommune].[fylke].&amp;[Trøndelag]" cap="Trøndelag"/>
  </pageFields>
  <dataFields count="1">
    <dataField name="Sum of Verdi3" fld="1" subtotal="count" baseField="2" baseItem="11" numFmtId="3"/>
  </dataFields>
  <formats count="4">
    <format dxfId="126">
      <pivotArea outline="0" collapsedLevelsAreSubtotals="1" fieldPosition="0"/>
    </format>
    <format dxfId="125">
      <pivotArea outline="0" collapsedLevelsAreSubtotals="1" fieldPosition="0">
        <references count="1">
          <reference field="4294967294" count="1" selected="0">
            <x v="0"/>
          </reference>
        </references>
      </pivotArea>
    </format>
    <format dxfId="124">
      <pivotArea collapsedLevelsAreSubtotals="1" fieldPosition="0">
        <references count="2">
          <reference field="4294967294" count="1" selected="0">
            <x v="0"/>
          </reference>
          <reference field="2" count="0"/>
        </references>
      </pivotArea>
    </format>
    <format dxfId="123">
      <pivotArea outline="0" fieldPosition="0">
        <references count="1">
          <reference field="4294967294" count="1">
            <x v="0"/>
          </reference>
        </references>
      </pivotArea>
    </format>
  </formats>
  <chartFormats count="4">
    <chartFormat chart="1" format="0" series="1">
      <pivotArea type="data" outline="0" fieldPosition="0">
        <references count="2">
          <reference field="4294967294" count="1" selected="0">
            <x v="0"/>
          </reference>
          <reference field="4" count="1" selected="0">
            <x v="1"/>
          </reference>
        </references>
      </pivotArea>
    </chartFormat>
    <chartFormat chart="1" format="1" series="1">
      <pivotArea type="data" outline="0" fieldPosition="0">
        <references count="2">
          <reference field="4294967294" count="1" selected="0">
            <x v="0"/>
          </reference>
          <reference field="4" count="1" selected="0">
            <x v="2"/>
          </reference>
        </references>
      </pivotArea>
    </chartFormat>
    <chartFormat chart="1" format="2" series="1">
      <pivotArea type="data" outline="0" fieldPosition="0">
        <references count="2">
          <reference field="4294967294" count="1" selected="0">
            <x v="0"/>
          </reference>
          <reference field="4" count="1" selected="0">
            <x v="3"/>
          </reference>
        </references>
      </pivotArea>
    </chartFormat>
    <chartFormat chart="1" format="3" series="1">
      <pivotArea type="data" outline="0" fieldPosition="0">
        <references count="2">
          <reference field="4294967294" count="1" selected="0">
            <x v="0"/>
          </reference>
          <reference field="4" count="1" selected="0">
            <x v="0"/>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4EC967F-4BE1-4953-975B-90BE5BCF8C86}" name="Pivottabell8" cacheId="234" applyNumberFormats="0" applyBorderFormats="0" applyFontFormats="0" applyPatternFormats="0" applyAlignmentFormats="0" applyWidthHeightFormats="1" dataCaption="Verdier" showMissing="0" tag="88c6b02e-0175-4a9e-ab62-bdbe208a0f35" updatedVersion="8" minRefreshableVersion="3" useAutoFormatting="1" subtotalHiddenItems="1" itemPrintTitles="1" createdVersion="7" indent="0" outline="1" outlineData="1" multipleFieldFilters="0" chartFormat="2">
  <location ref="R13" firstHeaderRow="0" firstDataRow="0" firstDataCol="0" rowPageCount="4" colPageCount="1"/>
  <pivotFields count="4">
    <pivotField axis="axisPage" allDrilled="1" subtotalTop="0" showAll="0" dataSourceSort="1" defaultSubtotal="0" defaultAttributeDrillState="1"/>
    <pivotField axis="axisPage" allDrilled="1" subtotalTop="0" showAll="0"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s>
  <pageFields count="4">
    <pageField fld="0" hier="0" name="[Kommunetall_CSV].[aar].&amp;[2024]" cap="2024"/>
    <pageField fld="2" hier="14" name="[T_kommune].[fylke].&amp;[Trøndelag]" cap="Trøndelag"/>
    <pageField fld="1" hier="13" name="[T_kommune].[kommune].[All]" cap="All"/>
    <pageField fld="3" hier="5" name="[T_kjøttkoder].[hovedgrupper].[All]" cap="All"/>
  </pageFields>
  <formats count="1">
    <format dxfId="127">
      <pivotArea outline="0" collapsedLevelsAreSubtotals="1" fieldPosition="0"/>
    </format>
  </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C5B0E940-D42D-4D14-9114-05FC0B2D3872}" name="Pivottabell15" cacheId="233" applyNumberFormats="0" applyBorderFormats="0" applyFontFormats="0" applyPatternFormats="0" applyAlignmentFormats="0" applyWidthHeightFormats="1" dataCaption="Verdier" showMissing="0" tag="550b7780-6f62-4e86-a066-1ccf7d5081e4" updatedVersion="8" minRefreshableVersion="3" useAutoFormatting="1" subtotalHiddenItems="1" itemPrintTitles="1" createdVersion="7" indent="0" outline="1" outlineData="1" multipleFieldFilters="0">
  <location ref="I17:L56" firstHeaderRow="0" firstDataRow="1" firstDataCol="1" rowPageCount="3" colPageCount="1"/>
  <pivotFields count="7">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2"/>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2"/>
  </rowFields>
  <rowItems count="39">
    <i>
      <x v="11"/>
    </i>
    <i>
      <x v="31"/>
    </i>
    <i>
      <x v="35"/>
    </i>
    <i>
      <x v="16"/>
    </i>
    <i>
      <x v="14"/>
    </i>
    <i>
      <x v="21"/>
    </i>
    <i>
      <x v="8"/>
    </i>
    <i>
      <x v="1"/>
    </i>
    <i>
      <x v="23"/>
    </i>
    <i>
      <x v="9"/>
    </i>
    <i>
      <x v="17"/>
    </i>
    <i>
      <x v="32"/>
    </i>
    <i>
      <x v="6"/>
    </i>
    <i>
      <x v="36"/>
    </i>
    <i>
      <x v="30"/>
    </i>
    <i>
      <x v="29"/>
    </i>
    <i>
      <x v="24"/>
    </i>
    <i>
      <x v="20"/>
    </i>
    <i>
      <x v="19"/>
    </i>
    <i>
      <x v="37"/>
    </i>
    <i>
      <x v="33"/>
    </i>
    <i>
      <x v="3"/>
    </i>
    <i>
      <x v="28"/>
    </i>
    <i>
      <x v="4"/>
    </i>
    <i>
      <x v="25"/>
    </i>
    <i>
      <x v="13"/>
    </i>
    <i>
      <x v="7"/>
    </i>
    <i>
      <x v="26"/>
    </i>
    <i>
      <x v="12"/>
    </i>
    <i>
      <x v="5"/>
    </i>
    <i>
      <x v="10"/>
    </i>
    <i>
      <x v="22"/>
    </i>
    <i>
      <x/>
    </i>
    <i>
      <x v="15"/>
    </i>
    <i>
      <x v="18"/>
    </i>
    <i>
      <x v="34"/>
    </i>
    <i>
      <x v="2"/>
    </i>
    <i>
      <x v="27"/>
    </i>
    <i t="grand">
      <x/>
    </i>
  </rowItems>
  <colFields count="1">
    <field x="-2"/>
  </colFields>
  <colItems count="3">
    <i>
      <x/>
    </i>
    <i i="1">
      <x v="1"/>
    </i>
    <i i="2">
      <x v="2"/>
    </i>
  </colItems>
  <pageFields count="3">
    <pageField fld="0" hier="0" name="[Kommunetall_CSV].[aar].&amp;[2024]" cap="2024"/>
    <pageField fld="3" hier="14" name="[T_kommune].[fylke].&amp;[Trøndelag]" cap="Trøndelag"/>
    <pageField fld="4" hier="5" name="[T_kjøttkoder].[hovedgrupper].[All]" cap="All"/>
  </pageFields>
  <dataFields count="3">
    <dataField name="andel i %" fld="1" subtotal="count" showDataAs="percentOfCol" baseField="2" baseItem="224" numFmtId="165"/>
    <dataField name="løpende andel i %" fld="5" subtotal="count" baseField="2" baseItem="11" numFmtId="10">
      <extLst>
        <ext xmlns:x14="http://schemas.microsoft.com/office/spreadsheetml/2009/9/main" uri="{E15A36E0-9728-4e99-A89B-3F7291B0FE68}">
          <x14:dataField pivotShowAs="percentOfRunningTotal" sourceField="1" uniqueName="[__Xl3].[Measures].[Sum of Verdi]"/>
        </ext>
      </extLst>
    </dataField>
    <dataField name="løpende sum i kg" fld="6" subtotal="count" showDataAs="runTotal" baseField="2" baseItem="8">
      <extLst>
        <ext xmlns:x14="http://schemas.microsoft.com/office/spreadsheetml/2009/9/main" uri="{E15A36E0-9728-4e99-A89B-3F7291B0FE68}">
          <x14:dataField sourceField="1" uniqueName="[__Xl4].[Measures].[Sum of Verdi]"/>
        </ext>
      </extLst>
    </dataField>
  </dataFields>
  <formats count="6">
    <format dxfId="133">
      <pivotArea outline="0" collapsedLevelsAreSubtotals="1" fieldPosition="0"/>
    </format>
    <format dxfId="132">
      <pivotArea outline="0" collapsedLevelsAreSubtotals="1" fieldPosition="0">
        <references count="1">
          <reference field="4294967294" count="1" selected="0">
            <x v="1"/>
          </reference>
        </references>
      </pivotArea>
    </format>
    <format dxfId="131">
      <pivotArea outline="0" fieldPosition="0">
        <references count="1">
          <reference field="4294967294" count="1">
            <x v="1"/>
          </reference>
        </references>
      </pivotArea>
    </format>
    <format dxfId="130">
      <pivotArea collapsedLevelsAreSubtotals="1" fieldPosition="0">
        <references count="2">
          <reference field="4294967294" count="1" selected="0">
            <x v="1"/>
          </reference>
          <reference field="2" count="0"/>
        </references>
      </pivotArea>
    </format>
    <format dxfId="129">
      <pivotArea outline="0" collapsedLevelsAreSubtotals="1" fieldPosition="0">
        <references count="1">
          <reference field="4294967294" count="1" selected="0">
            <x v="0"/>
          </reference>
        </references>
      </pivotArea>
    </format>
    <format dxfId="128">
      <pivotArea dataOnly="0" outline="0" fieldPosition="0">
        <references count="1">
          <reference field="4294967294" count="1">
            <x v="2"/>
          </reference>
        </references>
      </pivotArea>
    </format>
  </formats>
  <pivotHierarchies count="37">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andel i %"/>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9044CBC1-B6EC-41B3-B72C-E372D27154D6}" name="Pivottabell17" cacheId="237" applyNumberFormats="0" applyBorderFormats="0" applyFontFormats="0" applyPatternFormats="0" applyAlignmentFormats="0" applyWidthHeightFormats="1" dataCaption="Verdier" showMissing="0" tag="0af96719-1bf5-4ac3-8ceb-193e79f91ad7" updatedVersion="8" minRefreshableVersion="3" useAutoFormatting="1" subtotalHiddenItems="1" itemPrintTitles="1" createdVersion="7" indent="0" showEmptyRow="1" showEmptyCol="1" outline="1" outlineData="1" multipleFieldFilters="0" chartFormat="1060">
  <location ref="O16:T56" firstHeaderRow="1" firstDataRow="2" firstDataCol="1" rowPageCount="2"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efaultSubtotal="0" defaultAttributeDrillState="1">
      <items count="4">
        <item x="0"/>
        <item x="1"/>
        <item x="2"/>
        <item x="3"/>
      </items>
    </pivotField>
  </pivotFields>
  <rowFields count="1">
    <field x="2"/>
  </rowFields>
  <rowItems count="39">
    <i>
      <x v="11"/>
    </i>
    <i>
      <x v="31"/>
    </i>
    <i>
      <x v="35"/>
    </i>
    <i>
      <x v="16"/>
    </i>
    <i>
      <x v="14"/>
    </i>
    <i>
      <x v="21"/>
    </i>
    <i>
      <x v="8"/>
    </i>
    <i>
      <x v="1"/>
    </i>
    <i>
      <x v="23"/>
    </i>
    <i>
      <x v="9"/>
    </i>
    <i>
      <x v="17"/>
    </i>
    <i>
      <x v="32"/>
    </i>
    <i>
      <x v="6"/>
    </i>
    <i>
      <x v="36"/>
    </i>
    <i>
      <x v="30"/>
    </i>
    <i>
      <x v="29"/>
    </i>
    <i>
      <x v="24"/>
    </i>
    <i>
      <x v="20"/>
    </i>
    <i>
      <x v="19"/>
    </i>
    <i>
      <x v="37"/>
    </i>
    <i>
      <x v="33"/>
    </i>
    <i>
      <x v="3"/>
    </i>
    <i>
      <x v="28"/>
    </i>
    <i>
      <x v="4"/>
    </i>
    <i>
      <x v="25"/>
    </i>
    <i>
      <x v="13"/>
    </i>
    <i>
      <x v="7"/>
    </i>
    <i>
      <x v="26"/>
    </i>
    <i>
      <x v="12"/>
    </i>
    <i>
      <x v="5"/>
    </i>
    <i>
      <x v="10"/>
    </i>
    <i>
      <x v="22"/>
    </i>
    <i>
      <x/>
    </i>
    <i>
      <x v="15"/>
    </i>
    <i>
      <x v="18"/>
    </i>
    <i>
      <x v="34"/>
    </i>
    <i>
      <x v="2"/>
    </i>
    <i>
      <x v="27"/>
    </i>
    <i t="grand">
      <x/>
    </i>
  </rowItems>
  <colFields count="1">
    <field x="4"/>
  </colFields>
  <colItems count="5">
    <i>
      <x/>
    </i>
    <i>
      <x v="1"/>
    </i>
    <i>
      <x v="2"/>
    </i>
    <i>
      <x v="3"/>
    </i>
    <i t="grand">
      <x/>
    </i>
  </colItems>
  <pageFields count="2">
    <pageField fld="0" hier="0" name="[Kommunetall_CSV].[aar].&amp;[2024]" cap="2024"/>
    <pageField fld="3" hier="14" name="[T_kommune].[fylke].&amp;[Trøndelag]" cap="Trøndelag"/>
  </pageFields>
  <dataFields count="1">
    <dataField name="Sum of Verdi3" fld="1" subtotal="count" baseField="2" baseItem="11" numFmtId="3"/>
  </dataFields>
  <formats count="4">
    <format dxfId="137">
      <pivotArea outline="0" collapsedLevelsAreSubtotals="1" fieldPosition="0"/>
    </format>
    <format dxfId="136">
      <pivotArea outline="0" collapsedLevelsAreSubtotals="1" fieldPosition="0">
        <references count="1">
          <reference field="4294967294" count="1" selected="0">
            <x v="0"/>
          </reference>
        </references>
      </pivotArea>
    </format>
    <format dxfId="135">
      <pivotArea collapsedLevelsAreSubtotals="1" fieldPosition="0">
        <references count="2">
          <reference field="4294967294" count="1" selected="0">
            <x v="0"/>
          </reference>
          <reference field="2" count="0"/>
        </references>
      </pivotArea>
    </format>
    <format dxfId="134">
      <pivotArea outline="0" fieldPosition="0">
        <references count="1">
          <reference field="4294967294" count="1">
            <x v="0"/>
          </reference>
        </references>
      </pivotArea>
    </format>
  </formats>
  <chartFormats count="8">
    <chartFormat chart="9" format="12" series="1">
      <pivotArea type="data" outline="0" fieldPosition="0">
        <references count="2">
          <reference field="4294967294" count="1" selected="0">
            <x v="0"/>
          </reference>
          <reference field="4" count="1" selected="0">
            <x v="0"/>
          </reference>
        </references>
      </pivotArea>
    </chartFormat>
    <chartFormat chart="10" format="13" series="1">
      <pivotArea type="data" outline="0" fieldPosition="0">
        <references count="2">
          <reference field="4294967294" count="1" selected="0">
            <x v="0"/>
          </reference>
          <reference field="4" count="1" selected="0">
            <x v="0"/>
          </reference>
        </references>
      </pivotArea>
    </chartFormat>
    <chartFormat chart="10" format="14" series="1">
      <pivotArea type="data" outline="0" fieldPosition="0">
        <references count="2">
          <reference field="4294967294" count="1" selected="0">
            <x v="0"/>
          </reference>
          <reference field="4" count="1" selected="0">
            <x v="1"/>
          </reference>
        </references>
      </pivotArea>
    </chartFormat>
    <chartFormat chart="10" format="15" series="1">
      <pivotArea type="data" outline="0" fieldPosition="0">
        <references count="2">
          <reference field="4294967294" count="1" selected="0">
            <x v="0"/>
          </reference>
          <reference field="4" count="1" selected="0">
            <x v="3"/>
          </reference>
        </references>
      </pivotArea>
    </chartFormat>
    <chartFormat chart="10" format="16" series="1">
      <pivotArea type="data" outline="0" fieldPosition="0">
        <references count="2">
          <reference field="4294967294" count="1" selected="0">
            <x v="0"/>
          </reference>
          <reference field="4" count="1" selected="0">
            <x v="2"/>
          </reference>
        </references>
      </pivotArea>
    </chartFormat>
    <chartFormat chart="9" format="13" series="1">
      <pivotArea type="data" outline="0" fieldPosition="0">
        <references count="2">
          <reference field="4294967294" count="1" selected="0">
            <x v="0"/>
          </reference>
          <reference field="4" count="1" selected="0">
            <x v="1"/>
          </reference>
        </references>
      </pivotArea>
    </chartFormat>
    <chartFormat chart="9" format="14" series="1">
      <pivotArea type="data" outline="0" fieldPosition="0">
        <references count="2">
          <reference field="4294967294" count="1" selected="0">
            <x v="0"/>
          </reference>
          <reference field="4" count="1" selected="0">
            <x v="3"/>
          </reference>
        </references>
      </pivotArea>
    </chartFormat>
    <chartFormat chart="9" format="15" series="1">
      <pivotArea type="data" outline="0" fieldPosition="0">
        <references count="2">
          <reference field="4294967294" count="1" selected="0">
            <x v="0"/>
          </reference>
          <reference field="4" count="1" selected="0">
            <x v="2"/>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F83A24ED-FF51-4BEE-997A-75089395D363}" name="Pivottabell1" cacheId="236" applyNumberFormats="0" applyBorderFormats="0" applyFontFormats="0" applyPatternFormats="0" applyAlignmentFormats="0" applyWidthHeightFormats="1" dataCaption="Verdier" showMissing="0" tag="11f8e4a8-5d88-4c6e-9d91-7104b13916c4" updatedVersion="8" minRefreshableVersion="3" useAutoFormatting="1" subtotalHiddenItems="1" itemPrintTitles="1" createdVersion="7" indent="0" showEmptyRow="1" showEmptyCol="1" outline="1" outlineData="1" multipleFieldFilters="0" chartFormat="1068">
  <location ref="V16:AA56" firstHeaderRow="1" firstDataRow="2" firstDataCol="1" rowPageCount="2" colPageCount="1"/>
  <pivotFields count="5">
    <pivotField axis="axisPage" allDrilled="1" subtotalTop="0" showAll="0" dataSourceSort="1" defaultSubtotal="0" defaultAttributeDrillState="1"/>
    <pivotField dataField="1" subtotalTop="0" showAll="0" defaultSubtotal="0"/>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efaultSubtotal="0" defaultAttributeDrillState="1">
      <items count="4">
        <item x="0"/>
        <item x="1"/>
        <item x="2"/>
        <item x="3"/>
      </items>
    </pivotField>
  </pivotFields>
  <rowFields count="1">
    <field x="2"/>
  </rowFields>
  <rowItems count="39">
    <i>
      <x v="27"/>
    </i>
    <i>
      <x v="2"/>
    </i>
    <i>
      <x v="34"/>
    </i>
    <i>
      <x v="18"/>
    </i>
    <i>
      <x v="15"/>
    </i>
    <i>
      <x/>
    </i>
    <i>
      <x v="22"/>
    </i>
    <i>
      <x v="10"/>
    </i>
    <i>
      <x v="5"/>
    </i>
    <i>
      <x v="12"/>
    </i>
    <i>
      <x v="26"/>
    </i>
    <i>
      <x v="7"/>
    </i>
    <i>
      <x v="13"/>
    </i>
    <i>
      <x v="25"/>
    </i>
    <i>
      <x v="4"/>
    </i>
    <i>
      <x v="28"/>
    </i>
    <i>
      <x v="3"/>
    </i>
    <i>
      <x v="33"/>
    </i>
    <i>
      <x v="37"/>
    </i>
    <i>
      <x v="19"/>
    </i>
    <i>
      <x v="20"/>
    </i>
    <i>
      <x v="24"/>
    </i>
    <i>
      <x v="29"/>
    </i>
    <i>
      <x v="30"/>
    </i>
    <i>
      <x v="36"/>
    </i>
    <i>
      <x v="6"/>
    </i>
    <i>
      <x v="32"/>
    </i>
    <i>
      <x v="17"/>
    </i>
    <i>
      <x v="9"/>
    </i>
    <i>
      <x v="23"/>
    </i>
    <i>
      <x v="1"/>
    </i>
    <i>
      <x v="8"/>
    </i>
    <i>
      <x v="21"/>
    </i>
    <i>
      <x v="14"/>
    </i>
    <i>
      <x v="16"/>
    </i>
    <i>
      <x v="35"/>
    </i>
    <i>
      <x v="31"/>
    </i>
    <i>
      <x v="11"/>
    </i>
    <i t="grand">
      <x/>
    </i>
  </rowItems>
  <colFields count="1">
    <field x="4"/>
  </colFields>
  <colItems count="5">
    <i>
      <x/>
    </i>
    <i>
      <x v="1"/>
    </i>
    <i>
      <x v="2"/>
    </i>
    <i>
      <x v="3"/>
    </i>
    <i t="grand">
      <x/>
    </i>
  </colItems>
  <pageFields count="2">
    <pageField fld="0" hier="0" name="[Kommunetall_CSV].[aar].&amp;[2024]" cap="2024"/>
    <pageField fld="3" hier="14" name="[T_kommune].[fylke].&amp;[Trøndelag]" cap="Trøndelag"/>
  </pageFields>
  <dataFields count="1">
    <dataField name="Sum of Verdi3" fld="1" subtotal="count" baseField="2" baseItem="11" numFmtId="3"/>
  </dataFields>
  <formats count="4">
    <format dxfId="141">
      <pivotArea outline="0" collapsedLevelsAreSubtotals="1" fieldPosition="0"/>
    </format>
    <format dxfId="140">
      <pivotArea outline="0" collapsedLevelsAreSubtotals="1" fieldPosition="0">
        <references count="1">
          <reference field="4294967294" count="1" selected="0">
            <x v="0"/>
          </reference>
        </references>
      </pivotArea>
    </format>
    <format dxfId="139">
      <pivotArea collapsedLevelsAreSubtotals="1" fieldPosition="0">
        <references count="2">
          <reference field="4294967294" count="1" selected="0">
            <x v="0"/>
          </reference>
          <reference field="2" count="0"/>
        </references>
      </pivotArea>
    </format>
    <format dxfId="138">
      <pivotArea outline="0" fieldPosition="0">
        <references count="1">
          <reference field="4294967294" count="1">
            <x v="0"/>
          </reference>
        </references>
      </pivotArea>
    </format>
  </formats>
  <chartFormats count="16">
    <chartFormat chart="4" format="8" series="1">
      <pivotArea type="data" outline="0" fieldPosition="0">
        <references count="2">
          <reference field="4294967294" count="1" selected="0">
            <x v="0"/>
          </reference>
          <reference field="4" count="1" selected="0">
            <x v="0"/>
          </reference>
        </references>
      </pivotArea>
    </chartFormat>
    <chartFormat chart="4" format="9" series="1">
      <pivotArea type="data" outline="0" fieldPosition="0">
        <references count="2">
          <reference field="4294967294" count="1" selected="0">
            <x v="0"/>
          </reference>
          <reference field="4" count="1" selected="0">
            <x v="1"/>
          </reference>
        </references>
      </pivotArea>
    </chartFormat>
    <chartFormat chart="4" format="10" series="1">
      <pivotArea type="data" outline="0" fieldPosition="0">
        <references count="2">
          <reference field="4294967294" count="1" selected="0">
            <x v="0"/>
          </reference>
          <reference field="4" count="1" selected="0">
            <x v="3"/>
          </reference>
        </references>
      </pivotArea>
    </chartFormat>
    <chartFormat chart="4" format="11" series="1">
      <pivotArea type="data" outline="0" fieldPosition="0">
        <references count="2">
          <reference field="4294967294" count="1" selected="0">
            <x v="0"/>
          </reference>
          <reference field="4" count="1" selected="0">
            <x v="2"/>
          </reference>
        </references>
      </pivotArea>
    </chartFormat>
    <chartFormat chart="9" format="12" series="1">
      <pivotArea type="data" outline="0" fieldPosition="0">
        <references count="2">
          <reference field="4294967294" count="1" selected="0">
            <x v="0"/>
          </reference>
          <reference field="4" count="1" selected="0">
            <x v="0"/>
          </reference>
        </references>
      </pivotArea>
    </chartFormat>
    <chartFormat chart="10" format="13" series="1">
      <pivotArea type="data" outline="0" fieldPosition="0">
        <references count="2">
          <reference field="4294967294" count="1" selected="0">
            <x v="0"/>
          </reference>
          <reference field="4" count="1" selected="0">
            <x v="0"/>
          </reference>
        </references>
      </pivotArea>
    </chartFormat>
    <chartFormat chart="10" format="14" series="1">
      <pivotArea type="data" outline="0" fieldPosition="0">
        <references count="2">
          <reference field="4294967294" count="1" selected="0">
            <x v="0"/>
          </reference>
          <reference field="4" count="1" selected="0">
            <x v="1"/>
          </reference>
        </references>
      </pivotArea>
    </chartFormat>
    <chartFormat chart="10" format="15" series="1">
      <pivotArea type="data" outline="0" fieldPosition="0">
        <references count="2">
          <reference field="4294967294" count="1" selected="0">
            <x v="0"/>
          </reference>
          <reference field="4" count="1" selected="0">
            <x v="3"/>
          </reference>
        </references>
      </pivotArea>
    </chartFormat>
    <chartFormat chart="10" format="16" series="1">
      <pivotArea type="data" outline="0" fieldPosition="0">
        <references count="2">
          <reference field="4294967294" count="1" selected="0">
            <x v="0"/>
          </reference>
          <reference field="4" count="1" selected="0">
            <x v="2"/>
          </reference>
        </references>
      </pivotArea>
    </chartFormat>
    <chartFormat chart="9" format="13" series="1">
      <pivotArea type="data" outline="0" fieldPosition="0">
        <references count="2">
          <reference field="4294967294" count="1" selected="0">
            <x v="0"/>
          </reference>
          <reference field="4" count="1" selected="0">
            <x v="1"/>
          </reference>
        </references>
      </pivotArea>
    </chartFormat>
    <chartFormat chart="9" format="14" series="1">
      <pivotArea type="data" outline="0" fieldPosition="0">
        <references count="2">
          <reference field="4294967294" count="1" selected="0">
            <x v="0"/>
          </reference>
          <reference field="4" count="1" selected="0">
            <x v="3"/>
          </reference>
        </references>
      </pivotArea>
    </chartFormat>
    <chartFormat chart="9" format="15" series="1">
      <pivotArea type="data" outline="0" fieldPosition="0">
        <references count="2">
          <reference field="4294967294" count="1" selected="0">
            <x v="0"/>
          </reference>
          <reference field="4" count="1" selected="0">
            <x v="2"/>
          </reference>
        </references>
      </pivotArea>
    </chartFormat>
    <chartFormat chart="1066" format="13" series="1">
      <pivotArea type="data" outline="0" fieldPosition="0">
        <references count="2">
          <reference field="4294967294" count="1" selected="0">
            <x v="0"/>
          </reference>
          <reference field="4" count="1" selected="0">
            <x v="0"/>
          </reference>
        </references>
      </pivotArea>
    </chartFormat>
    <chartFormat chart="1066" format="14" series="1">
      <pivotArea type="data" outline="0" fieldPosition="0">
        <references count="2">
          <reference field="4294967294" count="1" selected="0">
            <x v="0"/>
          </reference>
          <reference field="4" count="1" selected="0">
            <x v="1"/>
          </reference>
        </references>
      </pivotArea>
    </chartFormat>
    <chartFormat chart="1066" format="15" series="1">
      <pivotArea type="data" outline="0" fieldPosition="0">
        <references count="2">
          <reference field="4294967294" count="1" selected="0">
            <x v="0"/>
          </reference>
          <reference field="4" count="1" selected="0">
            <x v="2"/>
          </reference>
        </references>
      </pivotArea>
    </chartFormat>
    <chartFormat chart="1066" format="16" series="1">
      <pivotArea type="data" outline="0" fieldPosition="0">
        <references count="2">
          <reference field="4294967294" count="1" selected="0">
            <x v="0"/>
          </reference>
          <reference field="4" count="1" selected="0">
            <x v="3"/>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2" type="count" id="4" iMeasureHier="26">
      <autoFilter ref="A1">
        <filterColumn colId="0">
          <top10 val="40" filterVal="40"/>
        </filterColumn>
      </autoFilter>
    </filter>
  </filters>
  <rowHierarchiesUsage count="1">
    <rowHierarchyUsage hierarchyUsage="13"/>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AE96803-392E-4E09-B869-799B52FEF320}" name="Pivottabell9" cacheId="221" applyNumberFormats="0" applyBorderFormats="0" applyFontFormats="0" applyPatternFormats="0" applyAlignmentFormats="0" applyWidthHeightFormats="1" dataCaption="Verdier" updatedVersion="8" minRefreshableVersion="3" subtotalHiddenItems="1" colGrandTotals="0" itemPrintTitles="1" createdVersion="8" indent="0" showEmptyRow="1" showEmptyCol="1" outline="1" outlineData="1" multipleFieldFilters="0" rowHeaderCaption="år">
  <location ref="N24:P40"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2">
        <item s="1" x="0"/>
        <item s="1" x="1"/>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s>
  <rowFields count="1">
    <field x="2"/>
  </rowFields>
  <rowItems count="15">
    <i>
      <x/>
    </i>
    <i>
      <x v="1"/>
    </i>
    <i>
      <x v="2"/>
    </i>
    <i>
      <x v="3"/>
    </i>
    <i>
      <x v="4"/>
    </i>
    <i>
      <x v="5"/>
    </i>
    <i>
      <x v="6"/>
    </i>
    <i>
      <x v="7"/>
    </i>
    <i>
      <x v="8"/>
    </i>
    <i>
      <x v="9"/>
    </i>
    <i>
      <x v="10"/>
    </i>
    <i>
      <x v="11"/>
    </i>
    <i>
      <x v="12"/>
    </i>
    <i>
      <x v="13"/>
    </i>
    <i t="grand">
      <x/>
    </i>
  </rowItems>
  <colFields count="1">
    <field x="1"/>
  </colFields>
  <colItems count="2">
    <i>
      <x/>
    </i>
    <i>
      <x v="1"/>
    </i>
  </colItems>
  <pageFields count="1">
    <pageField fld="3" hier="5" name="[T_kjøttkoder].[hovedgrupper].[All]" cap="All"/>
  </pageFields>
  <dataFields count="1">
    <dataField fld="0" subtotal="count" showDataAs="percentDiff" baseField="1" baseItem="0" numFmtId="10"/>
  </dataFields>
  <formats count="3">
    <format dxfId="113">
      <pivotArea outline="0" collapsedLevelsAreSubtotals="1" fieldPosition="0"/>
    </format>
    <format dxfId="112">
      <pivotArea outline="0" fieldPosition="0">
        <references count="1">
          <reference field="4294967294" count="1">
            <x v="0"/>
          </reference>
        </references>
      </pivotArea>
    </format>
    <format dxfId="111">
      <pivotArea outline="0" fieldPosition="0">
        <references count="1">
          <reference field="4294967294" count="1">
            <x v="0"/>
          </reference>
        </references>
      </pivotArea>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CC8FD6D-2EA0-4B95-A4BD-B9DF598D54AA}" name="Pivottabell7" cacheId="229" applyNumberFormats="0" applyBorderFormats="0" applyFontFormats="0" applyPatternFormats="0" applyAlignmentFormats="0" applyWidthHeightFormats="1" dataCaption="Verdier" updatedVersion="8" minRefreshableVersion="3" subtotalHiddenItems="1" colGrandTotals="0" itemPrintTitles="1" createdVersion="8" indent="0" showEmptyRow="1" showEmptyCol="1" outline="1" outlineData="1" multipleFieldFilters="0" rowHeaderCaption="år">
  <location ref="B24:L40"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10">
        <item x="0"/>
        <item x="1"/>
        <item x="2"/>
        <item x="3"/>
        <item x="4"/>
        <item x="5"/>
        <item x="6"/>
        <item x="7"/>
        <item x="8"/>
        <item x="9"/>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s>
  <rowFields count="1">
    <field x="2"/>
  </rowFields>
  <rowItems count="15">
    <i>
      <x/>
    </i>
    <i>
      <x v="1"/>
    </i>
    <i>
      <x v="2"/>
    </i>
    <i>
      <x v="3"/>
    </i>
    <i>
      <x v="4"/>
    </i>
    <i>
      <x v="5"/>
    </i>
    <i>
      <x v="6"/>
    </i>
    <i>
      <x v="7"/>
    </i>
    <i>
      <x v="8"/>
    </i>
    <i>
      <x v="9"/>
    </i>
    <i>
      <x v="10"/>
    </i>
    <i>
      <x v="11"/>
    </i>
    <i>
      <x v="12"/>
    </i>
    <i>
      <x v="13"/>
    </i>
    <i t="grand">
      <x/>
    </i>
  </rowItems>
  <colFields count="1">
    <field x="1"/>
  </colFields>
  <colItems count="10">
    <i>
      <x/>
    </i>
    <i>
      <x v="1"/>
    </i>
    <i>
      <x v="2"/>
    </i>
    <i>
      <x v="3"/>
    </i>
    <i>
      <x v="4"/>
    </i>
    <i>
      <x v="5"/>
    </i>
    <i>
      <x v="6"/>
    </i>
    <i>
      <x v="7"/>
    </i>
    <i>
      <x v="8"/>
    </i>
    <i>
      <x v="9"/>
    </i>
  </colItems>
  <pageFields count="1">
    <pageField fld="3" hier="5" name="[T_kjøttkoder].[hovedgrupper].[All]" cap="All"/>
  </pageFields>
  <dataFields count="1">
    <dataField fld="0" subtotal="count" showDataAs="percentOfCol" baseField="1" baseItem="0" numFmtId="165"/>
  </dataFields>
  <formats count="1">
    <format dxfId="114">
      <pivotArea outline="0" collapsedLevelsAreSubtotals="1" fieldPosition="0"/>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8178C60-DC55-42D1-8633-7E5B58F6BED7}" name="Pivottabell8" cacheId="228" applyNumberFormats="0" applyBorderFormats="0" applyFontFormats="0" applyPatternFormats="0" applyAlignmentFormats="0" applyWidthHeightFormats="1" dataCaption="Verdier" updatedVersion="8" minRefreshableVersion="3" subtotalHiddenItems="1" itemPrintTitles="1" createdVersion="8" indent="0" showEmptyRow="1" showEmptyCol="1" outline="1" outlineData="1" multipleFieldFilters="0" chartFormat="1" rowHeaderCaption="år">
  <location ref="J46:O58" firstHeaderRow="1" firstDataRow="2" firstDataCol="1" rowPageCount="1" colPageCount="1"/>
  <pivotFields count="4">
    <pivotField dataField="1" subtotalTop="0" showAll="0" defaultSubtotal="0"/>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Col" allDrilled="1" subtotalTop="0" showAll="0" dataSourceSort="1" defaultSubtotal="0" defaultAttributeDrillState="1">
      <items count="4">
        <item x="0"/>
        <item x="1"/>
        <item x="2"/>
        <item x="3"/>
      </items>
    </pivotField>
  </pivotFields>
  <rowFields count="1">
    <field x="1"/>
  </rowFields>
  <rowItems count="11">
    <i>
      <x/>
    </i>
    <i>
      <x v="1"/>
    </i>
    <i>
      <x v="2"/>
    </i>
    <i>
      <x v="3"/>
    </i>
    <i>
      <x v="4"/>
    </i>
    <i>
      <x v="5"/>
    </i>
    <i>
      <x v="6"/>
    </i>
    <i>
      <x v="7"/>
    </i>
    <i>
      <x v="8"/>
    </i>
    <i>
      <x v="9"/>
    </i>
    <i t="grand">
      <x/>
    </i>
  </rowItems>
  <colFields count="1">
    <field x="3"/>
  </colFields>
  <colItems count="5">
    <i>
      <x/>
    </i>
    <i>
      <x v="1"/>
    </i>
    <i>
      <x v="2"/>
    </i>
    <i>
      <x v="3"/>
    </i>
    <i t="grand">
      <x/>
    </i>
  </colItems>
  <pageFields count="1">
    <pageField fld="2" hier="14" name="[T_kommune].[fylke].&amp;[Trøndelag]" cap="Trøndelag"/>
  </pageFields>
  <dataFields count="1">
    <dataField fld="0" subtotal="count" baseField="0" baseItem="0"/>
  </dataFields>
  <chartFormats count="4">
    <chartFormat chart="0" format="0" series="1">
      <pivotArea type="data" outline="0" fieldPosition="0">
        <references count="2">
          <reference field="4294967294" count="1" selected="0">
            <x v="0"/>
          </reference>
          <reference field="3" count="1" selected="0">
            <x v="0"/>
          </reference>
        </references>
      </pivotArea>
    </chartFormat>
    <chartFormat chart="0" format="1" series="1">
      <pivotArea type="data" outline="0" fieldPosition="0">
        <references count="2">
          <reference field="4294967294" count="1" selected="0">
            <x v="0"/>
          </reference>
          <reference field="3" count="1" selected="0">
            <x v="1"/>
          </reference>
        </references>
      </pivotArea>
    </chartFormat>
    <chartFormat chart="0" format="2" series="1">
      <pivotArea type="data" outline="0" fieldPosition="0">
        <references count="2">
          <reference field="4294967294" count="1" selected="0">
            <x v="0"/>
          </reference>
          <reference field="3" count="1" selected="0">
            <x v="2"/>
          </reference>
        </references>
      </pivotArea>
    </chartFormat>
    <chartFormat chart="0" format="3" series="1">
      <pivotArea type="data" outline="0" fieldPosition="0">
        <references count="2">
          <reference field="4294967294" count="1" selected="0">
            <x v="0"/>
          </reference>
          <reference field="3" count="1" selected="0">
            <x v="3"/>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B66B7EFC-68B4-4BC3-84B4-6BBEE7FEC1D1}" name="Pivottabell10" cacheId="222" applyNumberFormats="0" applyBorderFormats="0" applyFontFormats="0" applyPatternFormats="0" applyAlignmentFormats="0" applyWidthHeightFormats="1" dataCaption="Verdier" tag="83ba88a7-a912-4c7c-90d9-564bc3cc3397" updatedVersion="8" minRefreshableVersion="3" subtotalHiddenItems="1" colGrandTotals="0" itemPrintTitles="1" createdVersion="8" indent="0" showEmptyRow="1" showEmptyCol="1" outline="1" outlineData="1" multipleFieldFilters="0" rowHeaderCaption="år">
  <location ref="N4:P20"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2">
        <item s="1" x="0"/>
        <item s="1" x="1"/>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s>
  <rowFields count="1">
    <field x="2"/>
  </rowFields>
  <rowItems count="15">
    <i>
      <x/>
    </i>
    <i>
      <x v="1"/>
    </i>
    <i>
      <x v="2"/>
    </i>
    <i>
      <x v="3"/>
    </i>
    <i>
      <x v="4"/>
    </i>
    <i>
      <x v="5"/>
    </i>
    <i>
      <x v="6"/>
    </i>
    <i>
      <x v="7"/>
    </i>
    <i>
      <x v="8"/>
    </i>
    <i>
      <x v="9"/>
    </i>
    <i>
      <x v="10"/>
    </i>
    <i>
      <x v="11"/>
    </i>
    <i>
      <x v="12"/>
    </i>
    <i>
      <x v="13"/>
    </i>
    <i t="grand">
      <x/>
    </i>
  </rowItems>
  <colFields count="1">
    <field x="1"/>
  </colFields>
  <colItems count="2">
    <i>
      <x/>
    </i>
    <i>
      <x v="1"/>
    </i>
  </colItems>
  <pageFields count="1">
    <pageField fld="3" hier="5" name="[T_kjøttkoder].[hovedgrupper].[All]" cap="All"/>
  </pageFields>
  <dataFields count="1">
    <dataField fld="0" subtotal="count" showDataAs="difference" baseField="1" baseItem="0"/>
  </dataFields>
  <formats count="1">
    <format dxfId="115">
      <pivotArea collapsedLevelsAreSubtotals="1" fieldPosition="0">
        <references count="1">
          <reference field="1" count="0"/>
        </references>
      </pivotArea>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1B50A9CD-90E1-4564-9510-F815EBD0CEBB}" name="Pivottabell2" cacheId="220" applyNumberFormats="0" applyBorderFormats="0" applyFontFormats="0" applyPatternFormats="0" applyAlignmentFormats="0" applyWidthHeightFormats="1" dataCaption="Verdier" tag="ff0c0fb7-760d-4e21-8496-03921fce0db8" updatedVersion="8" minRefreshableVersion="3" subtotalHiddenItems="1" colGrandTotals="0" itemPrintTitles="1" createdVersion="8" indent="0" showEmptyRow="1" showEmptyCol="1" outline="1" outlineData="1" multipleFieldFilters="0" rowHeaderCaption="år">
  <location ref="B4:L20"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10">
        <item x="0"/>
        <item x="1"/>
        <item x="2"/>
        <item x="3"/>
        <item x="4"/>
        <item x="5"/>
        <item x="6"/>
        <item x="7"/>
        <item x="8"/>
        <item x="9"/>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s>
  <rowFields count="1">
    <field x="2"/>
  </rowFields>
  <rowItems count="15">
    <i>
      <x/>
    </i>
    <i>
      <x v="1"/>
    </i>
    <i>
      <x v="2"/>
    </i>
    <i>
      <x v="3"/>
    </i>
    <i>
      <x v="4"/>
    </i>
    <i>
      <x v="5"/>
    </i>
    <i>
      <x v="6"/>
    </i>
    <i>
      <x v="7"/>
    </i>
    <i>
      <x v="8"/>
    </i>
    <i>
      <x v="9"/>
    </i>
    <i>
      <x v="10"/>
    </i>
    <i>
      <x v="11"/>
    </i>
    <i>
      <x v="12"/>
    </i>
    <i>
      <x v="13"/>
    </i>
    <i t="grand">
      <x/>
    </i>
  </rowItems>
  <colFields count="1">
    <field x="1"/>
  </colFields>
  <colItems count="10">
    <i>
      <x/>
    </i>
    <i>
      <x v="1"/>
    </i>
    <i>
      <x v="2"/>
    </i>
    <i>
      <x v="3"/>
    </i>
    <i>
      <x v="4"/>
    </i>
    <i>
      <x v="5"/>
    </i>
    <i>
      <x v="6"/>
    </i>
    <i>
      <x v="7"/>
    </i>
    <i>
      <x v="8"/>
    </i>
    <i>
      <x v="9"/>
    </i>
  </colItems>
  <pageFields count="1">
    <pageField fld="3" hier="5" name="[T_kjøttkoder].[hovedgrupper].[All]" cap="All"/>
  </pageFields>
  <dataFields count="1">
    <dataField fld="0" subtotal="count" baseField="0" baseItem="0"/>
  </dataField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3298E6D-BA93-4E8E-930F-ABD5CB69ACB3}" name="Pivottabell2" cacheId="231" applyNumberFormats="0" applyBorderFormats="0" applyFontFormats="0" applyPatternFormats="0" applyAlignmentFormats="0" applyWidthHeightFormats="1" dataCaption="Verdier" tag="254f5ecf-44a7-4ad7-ad44-7507a7e75039" updatedVersion="8" minRefreshableVersion="3" subtotalHiddenItems="1" colGrandTotals="0" itemPrintTitles="1" createdVersion="7" indent="0" showEmptyRow="1" showEmptyCol="1" outline="1" outlineData="1" multipleFieldFilters="0" chartFormat="4">
  <location ref="R17:T57" firstHeaderRow="1" firstDataRow="2" firstDataCol="1" rowPageCount="2" colPageCount="1"/>
  <pivotFields count="5">
    <pivotField axis="axisCol" allDrilled="1" subtotalTop="0" showAll="0" dataSourceSort="1" defaultSubtotal="0" defaultAttributeDrillState="1">
      <items count="3">
        <item s="1" x="0"/>
        <item s="1" x="1"/>
        <item x="2"/>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ascending" defaultSubtotal="0" defaultAttributeDrillState="1">
      <items count="102">
        <item x="38"/>
        <item x="39"/>
        <item x="40"/>
        <item x="41"/>
        <item x="42"/>
        <item x="43"/>
        <item x="44"/>
        <item x="45"/>
        <item x="46"/>
        <item x="47"/>
        <item x="48"/>
        <item x="49"/>
        <item x="0"/>
        <item x="1"/>
        <item x="2"/>
        <item x="50"/>
        <item x="51"/>
        <item x="52"/>
        <item x="53"/>
        <item x="54"/>
        <item x="55"/>
        <item x="3"/>
        <item x="56"/>
        <item x="57"/>
        <item x="58"/>
        <item x="4"/>
        <item x="5"/>
        <item x="59"/>
        <item x="6"/>
        <item x="60"/>
        <item x="7"/>
        <item x="61"/>
        <item x="8"/>
        <item x="9"/>
        <item x="62"/>
        <item x="63"/>
        <item x="64"/>
        <item x="65"/>
        <item x="66"/>
        <item x="67"/>
        <item x="10"/>
        <item x="11"/>
        <item x="12"/>
        <item x="68"/>
        <item x="13"/>
        <item x="14"/>
        <item x="15"/>
        <item x="16"/>
        <item x="69"/>
        <item x="70"/>
        <item x="17"/>
        <item x="18"/>
        <item x="71"/>
        <item x="19"/>
        <item x="20"/>
        <item x="21"/>
        <item x="22"/>
        <item x="23"/>
        <item x="72"/>
        <item x="73"/>
        <item x="74"/>
        <item x="24"/>
        <item x="25"/>
        <item x="26"/>
        <item x="27"/>
        <item x="75"/>
        <item x="76"/>
        <item x="28"/>
        <item x="77"/>
        <item x="78"/>
        <item x="29"/>
        <item x="79"/>
        <item x="30"/>
        <item x="80"/>
        <item x="81"/>
        <item x="82"/>
        <item x="31"/>
        <item x="32"/>
        <item x="83"/>
        <item x="84"/>
        <item x="85"/>
        <item x="86"/>
        <item x="87"/>
        <item x="88"/>
        <item x="89"/>
        <item x="90"/>
        <item x="33"/>
        <item x="34"/>
        <item x="91"/>
        <item x="92"/>
        <item x="93"/>
        <item x="94"/>
        <item x="35"/>
        <item x="95"/>
        <item x="96"/>
        <item x="97"/>
        <item x="98"/>
        <item x="99"/>
        <item x="36"/>
        <item x="100"/>
        <item x="37"/>
        <item x="101"/>
      </items>
    </pivotField>
  </pivotFields>
  <rowFields count="1">
    <field x="4"/>
  </rowFields>
  <rowItems count="39">
    <i>
      <x v="12"/>
    </i>
    <i>
      <x v="13"/>
    </i>
    <i>
      <x v="14"/>
    </i>
    <i>
      <x v="21"/>
    </i>
    <i>
      <x v="25"/>
    </i>
    <i>
      <x v="26"/>
    </i>
    <i>
      <x v="28"/>
    </i>
    <i>
      <x v="30"/>
    </i>
    <i>
      <x v="32"/>
    </i>
    <i>
      <x v="33"/>
    </i>
    <i>
      <x v="40"/>
    </i>
    <i>
      <x v="41"/>
    </i>
    <i>
      <x v="42"/>
    </i>
    <i>
      <x v="44"/>
    </i>
    <i>
      <x v="45"/>
    </i>
    <i>
      <x v="46"/>
    </i>
    <i>
      <x v="47"/>
    </i>
    <i>
      <x v="50"/>
    </i>
    <i>
      <x v="51"/>
    </i>
    <i>
      <x v="53"/>
    </i>
    <i>
      <x v="54"/>
    </i>
    <i>
      <x v="55"/>
    </i>
    <i>
      <x v="56"/>
    </i>
    <i>
      <x v="57"/>
    </i>
    <i>
      <x v="61"/>
    </i>
    <i>
      <x v="62"/>
    </i>
    <i>
      <x v="63"/>
    </i>
    <i>
      <x v="64"/>
    </i>
    <i>
      <x v="67"/>
    </i>
    <i>
      <x v="70"/>
    </i>
    <i>
      <x v="72"/>
    </i>
    <i>
      <x v="76"/>
    </i>
    <i>
      <x v="77"/>
    </i>
    <i>
      <x v="86"/>
    </i>
    <i>
      <x v="87"/>
    </i>
    <i>
      <x v="92"/>
    </i>
    <i>
      <x v="98"/>
    </i>
    <i>
      <x v="100"/>
    </i>
    <i t="grand">
      <x/>
    </i>
  </rowItems>
  <colFields count="1">
    <field x="0"/>
  </colFields>
  <colItems count="2">
    <i>
      <x/>
    </i>
    <i>
      <x v="1"/>
    </i>
  </colItems>
  <pageFields count="2">
    <pageField fld="3" hier="5" name="[T_kjøttkoder].[hovedgrupper].[All]" cap="All"/>
    <pageField fld="2" hier="14" name="[T_kommune].[fylke].&amp;[Trøndelag]" cap="Trøndelag"/>
  </pageFields>
  <dataFields count="1">
    <dataField name="Sum av Verdi" fld="1" showDataAs="percentDiff" baseField="0" baseItem="0" numFmtId="10"/>
  </dataFields>
  <formats count="3">
    <format dxfId="165">
      <pivotArea outline="0" collapsedLevelsAreSubtotals="1" fieldPosition="0"/>
    </format>
    <format dxfId="164">
      <pivotArea outline="0" fieldPosition="0">
        <references count="1">
          <reference field="4294967294" count="1">
            <x v="0"/>
          </reference>
        </references>
      </pivotArea>
    </format>
    <format dxfId="163">
      <pivotArea outline="0" collapsedLevelsAreSubtotals="1" fieldPosition="0">
        <references count="1">
          <reference field="0" count="1" selected="0">
            <x v="2"/>
          </reference>
        </references>
      </pivotArea>
    </format>
  </formats>
  <chartFormats count="82">
    <chartFormat chart="2" format="0" series="1">
      <pivotArea type="data" outline="0" fieldPosition="0">
        <references count="2">
          <reference field="4294967294" count="1" selected="0">
            <x v="0"/>
          </reference>
          <reference field="4" count="1" selected="0">
            <x v="13"/>
          </reference>
        </references>
      </pivotArea>
    </chartFormat>
    <chartFormat chart="2" format="1" series="1">
      <pivotArea type="data" outline="0" fieldPosition="0">
        <references count="2">
          <reference field="4294967294" count="1" selected="0">
            <x v="0"/>
          </reference>
          <reference field="4" count="1" selected="0">
            <x v="55"/>
          </reference>
        </references>
      </pivotArea>
    </chartFormat>
    <chartFormat chart="2" format="2" series="1">
      <pivotArea type="data" outline="0" fieldPosition="0">
        <references count="2">
          <reference field="4294967294" count="1" selected="0">
            <x v="0"/>
          </reference>
          <reference field="4" count="1" selected="0">
            <x v="45"/>
          </reference>
        </references>
      </pivotArea>
    </chartFormat>
    <chartFormat chart="2" format="3" series="1">
      <pivotArea type="data" outline="0" fieldPosition="0">
        <references count="2">
          <reference field="4294967294" count="1" selected="0">
            <x v="0"/>
          </reference>
          <reference field="4" count="1" selected="0">
            <x v="32"/>
          </reference>
        </references>
      </pivotArea>
    </chartFormat>
    <chartFormat chart="2" format="4" series="1">
      <pivotArea type="data" outline="0" fieldPosition="0">
        <references count="2">
          <reference field="4294967294" count="1" selected="0">
            <x v="0"/>
          </reference>
          <reference field="4" count="1" selected="0">
            <x v="47"/>
          </reference>
        </references>
      </pivotArea>
    </chartFormat>
    <chartFormat chart="2" format="5" series="1">
      <pivotArea type="data" outline="0" fieldPosition="0">
        <references count="2">
          <reference field="4294967294" count="1" selected="0">
            <x v="0"/>
          </reference>
          <reference field="4" count="1" selected="0">
            <x v="92"/>
          </reference>
        </references>
      </pivotArea>
    </chartFormat>
    <chartFormat chart="2" format="6" series="1">
      <pivotArea type="data" outline="0" fieldPosition="0">
        <references count="2">
          <reference field="4294967294" count="1" selected="0">
            <x v="0"/>
          </reference>
          <reference field="4" count="1" selected="0">
            <x v="76"/>
          </reference>
        </references>
      </pivotArea>
    </chartFormat>
    <chartFormat chart="2" format="7" series="1">
      <pivotArea type="data" outline="0" fieldPosition="0">
        <references count="2">
          <reference field="4294967294" count="1" selected="0">
            <x v="0"/>
          </reference>
          <reference field="4" count="1" selected="0">
            <x v="41"/>
          </reference>
        </references>
      </pivotArea>
    </chartFormat>
    <chartFormat chart="2" format="8" series="1">
      <pivotArea type="data" outline="0" fieldPosition="0">
        <references count="2">
          <reference field="4294967294" count="1" selected="0">
            <x v="0"/>
          </reference>
          <reference field="4" count="1" selected="0">
            <x v="7"/>
          </reference>
        </references>
      </pivotArea>
    </chartFormat>
    <chartFormat chart="2" format="9" series="1">
      <pivotArea type="data" outline="0" fieldPosition="0">
        <references count="2">
          <reference field="4294967294" count="1" selected="0">
            <x v="0"/>
          </reference>
          <reference field="4" count="1" selected="0">
            <x v="73"/>
          </reference>
        </references>
      </pivotArea>
    </chartFormat>
    <chartFormat chart="2" format="10" series="1">
      <pivotArea type="data" outline="0" fieldPosition="0">
        <references count="2">
          <reference field="4294967294" count="1" selected="0">
            <x v="0"/>
          </reference>
          <reference field="4" count="1" selected="0">
            <x v="95"/>
          </reference>
        </references>
      </pivotArea>
    </chartFormat>
    <chartFormat chart="2" format="11" series="1">
      <pivotArea type="data" outline="0" fieldPosition="0">
        <references count="2">
          <reference field="4294967294" count="1" selected="0">
            <x v="0"/>
          </reference>
          <reference field="4" count="1" selected="0">
            <x v="66"/>
          </reference>
        </references>
      </pivotArea>
    </chartFormat>
    <chartFormat chart="2" format="12" series="1">
      <pivotArea type="data" outline="0" fieldPosition="0">
        <references count="2">
          <reference field="4294967294" count="1" selected="0">
            <x v="0"/>
          </reference>
          <reference field="4" count="1" selected="0">
            <x v="75"/>
          </reference>
        </references>
      </pivotArea>
    </chartFormat>
    <chartFormat chart="2" format="13" series="1">
      <pivotArea type="data" outline="0" fieldPosition="0">
        <references count="2">
          <reference field="4294967294" count="1" selected="0">
            <x v="0"/>
          </reference>
          <reference field="4" count="1" selected="0">
            <x v="84"/>
          </reference>
        </references>
      </pivotArea>
    </chartFormat>
    <chartFormat chart="2" format="14" series="1">
      <pivotArea type="data" outline="0" fieldPosition="0">
        <references count="2">
          <reference field="4294967294" count="1" selected="0">
            <x v="0"/>
          </reference>
          <reference field="4" count="1" selected="0">
            <x v="34"/>
          </reference>
        </references>
      </pivotArea>
    </chartFormat>
    <chartFormat chart="2" format="15" series="1">
      <pivotArea type="data" outline="0" fieldPosition="0">
        <references count="2">
          <reference field="4294967294" count="1" selected="0">
            <x v="0"/>
          </reference>
          <reference field="4" count="1" selected="0">
            <x v="31"/>
          </reference>
        </references>
      </pivotArea>
    </chartFormat>
    <chartFormat chart="2" format="16" series="1">
      <pivotArea type="data" outline="0" fieldPosition="0">
        <references count="2">
          <reference field="4294967294" count="1" selected="0">
            <x v="0"/>
          </reference>
          <reference field="4" count="1" selected="0">
            <x v="59"/>
          </reference>
        </references>
      </pivotArea>
    </chartFormat>
    <chartFormat chart="2" format="17" series="1">
      <pivotArea type="data" outline="0" fieldPosition="0">
        <references count="2">
          <reference field="4294967294" count="1" selected="0">
            <x v="0"/>
          </reference>
          <reference field="4" count="1" selected="0">
            <x v="18"/>
          </reference>
        </references>
      </pivotArea>
    </chartFormat>
    <chartFormat chart="2" format="18" series="1">
      <pivotArea type="data" outline="0" fieldPosition="0">
        <references count="2">
          <reference field="4294967294" count="1" selected="0">
            <x v="0"/>
          </reference>
          <reference field="4" count="1" selected="0">
            <x v="50"/>
          </reference>
        </references>
      </pivotArea>
    </chartFormat>
    <chartFormat chart="2" format="19" series="1">
      <pivotArea type="data" outline="0" fieldPosition="0">
        <references count="2">
          <reference field="4294967294" count="1" selected="0">
            <x v="0"/>
          </reference>
          <reference field="4" count="1" selected="0">
            <x v="33"/>
          </reference>
        </references>
      </pivotArea>
    </chartFormat>
    <chartFormat chart="2" format="20" series="1">
      <pivotArea type="data" outline="0" fieldPosition="0">
        <references count="2">
          <reference field="4294967294" count="1" selected="0">
            <x v="0"/>
          </reference>
          <reference field="4" count="1" selected="0">
            <x v="6"/>
          </reference>
        </references>
      </pivotArea>
    </chartFormat>
    <chartFormat chart="2" format="21" series="1">
      <pivotArea type="data" outline="0" fieldPosition="0">
        <references count="2">
          <reference field="4294967294" count="1" selected="0">
            <x v="0"/>
          </reference>
          <reference field="4" count="1" selected="0">
            <x v="9"/>
          </reference>
        </references>
      </pivotArea>
    </chartFormat>
    <chartFormat chart="2" format="22" series="1">
      <pivotArea type="data" outline="0" fieldPosition="0">
        <references count="2">
          <reference field="4294967294" count="1" selected="0">
            <x v="0"/>
          </reference>
          <reference field="4" count="1" selected="0">
            <x v="4"/>
          </reference>
        </references>
      </pivotArea>
    </chartFormat>
    <chartFormat chart="2" format="23" series="1">
      <pivotArea type="data" outline="0" fieldPosition="0">
        <references count="2">
          <reference field="4294967294" count="1" selected="0">
            <x v="0"/>
          </reference>
          <reference field="4" count="1" selected="0">
            <x v="15"/>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20"/>
          </reference>
        </references>
      </pivotArea>
    </chartFormat>
    <chartFormat chart="2" format="26" series="1">
      <pivotArea type="data" outline="0" fieldPosition="0">
        <references count="2">
          <reference field="4294967294" count="1" selected="0">
            <x v="0"/>
          </reference>
          <reference field="4" count="1" selected="0">
            <x v="5"/>
          </reference>
        </references>
      </pivotArea>
    </chartFormat>
    <chartFormat chart="2" format="27" series="1">
      <pivotArea type="data" outline="0" fieldPosition="0">
        <references count="2">
          <reference field="4294967294" count="1" selected="0">
            <x v="0"/>
          </reference>
          <reference field="4" count="1" selected="0">
            <x v="22"/>
          </reference>
        </references>
      </pivotArea>
    </chartFormat>
    <chartFormat chart="2" format="28" series="1">
      <pivotArea type="data" outline="0" fieldPosition="0">
        <references count="2">
          <reference field="4294967294" count="1" selected="0">
            <x v="0"/>
          </reference>
          <reference field="4" count="1" selected="0">
            <x v="85"/>
          </reference>
        </references>
      </pivotArea>
    </chartFormat>
    <chartFormat chart="2" format="29" series="1">
      <pivotArea type="data" outline="0" fieldPosition="0">
        <references count="2">
          <reference field="4294967294" count="1" selected="0">
            <x v="0"/>
          </reference>
          <reference field="4" count="1" selected="0">
            <x v="36"/>
          </reference>
        </references>
      </pivotArea>
    </chartFormat>
    <chartFormat chart="2" format="30" series="1">
      <pivotArea type="data" outline="0" fieldPosition="0">
        <references count="2">
          <reference field="4294967294" count="1" selected="0">
            <x v="0"/>
          </reference>
          <reference field="4" count="1" selected="0">
            <x v="24"/>
          </reference>
        </references>
      </pivotArea>
    </chartFormat>
    <chartFormat chart="2" format="31" series="1">
      <pivotArea type="data" outline="0" fieldPosition="0">
        <references count="2">
          <reference field="4294967294" count="1" selected="0">
            <x v="0"/>
          </reference>
          <reference field="4" count="1" selected="0">
            <x v="83"/>
          </reference>
        </references>
      </pivotArea>
    </chartFormat>
    <chartFormat chart="2" format="32" series="1">
      <pivotArea type="data" outline="0" fieldPosition="0">
        <references count="2">
          <reference field="4294967294" count="1" selected="0">
            <x v="0"/>
          </reference>
          <reference field="4" count="1" selected="0">
            <x v="49"/>
          </reference>
        </references>
      </pivotArea>
    </chartFormat>
    <chartFormat chart="2" format="33" series="1">
      <pivotArea type="data" outline="0" fieldPosition="0">
        <references count="2">
          <reference field="4294967294" count="1" selected="0">
            <x v="0"/>
          </reference>
          <reference field="4" count="1" selected="0">
            <x v="53"/>
          </reference>
        </references>
      </pivotArea>
    </chartFormat>
    <chartFormat chart="2" format="34" series="1">
      <pivotArea type="data" outline="0" fieldPosition="0">
        <references count="2">
          <reference field="4294967294" count="1" selected="0">
            <x v="0"/>
          </reference>
          <reference field="4" count="1" selected="0">
            <x v="98"/>
          </reference>
        </references>
      </pivotArea>
    </chartFormat>
    <chartFormat chart="2" format="35" series="1">
      <pivotArea type="data" outline="0" fieldPosition="0">
        <references count="2">
          <reference field="4294967294" count="1" selected="0">
            <x v="0"/>
          </reference>
          <reference field="4" count="1" selected="0">
            <x v="69"/>
          </reference>
        </references>
      </pivotArea>
    </chartFormat>
    <chartFormat chart="2" format="36" series="1">
      <pivotArea type="data" outline="0" fieldPosition="0">
        <references count="2">
          <reference field="4294967294" count="1" selected="0">
            <x v="0"/>
          </reference>
          <reference field="4" count="1" selected="0">
            <x v="52"/>
          </reference>
        </references>
      </pivotArea>
    </chartFormat>
    <chartFormat chart="2" format="37" series="1">
      <pivotArea type="data" outline="0" fieldPosition="0">
        <references count="2">
          <reference field="4294967294" count="1" selected="0">
            <x v="0"/>
          </reference>
          <reference field="4" count="1" selected="0">
            <x v="68"/>
          </reference>
        </references>
      </pivotArea>
    </chartFormat>
    <chartFormat chart="2" format="38" series="1">
      <pivotArea type="data" outline="0" fieldPosition="0">
        <references count="2">
          <reference field="4294967294" count="1" selected="0">
            <x v="0"/>
          </reference>
          <reference field="4" count="1" selected="0">
            <x v="27"/>
          </reference>
        </references>
      </pivotArea>
    </chartFormat>
    <chartFormat chart="2" format="39" series="1">
      <pivotArea type="data" outline="0" fieldPosition="0">
        <references count="2">
          <reference field="4294967294" count="1" selected="0">
            <x v="0"/>
          </reference>
          <reference field="4" count="1" selected="0">
            <x v="38"/>
          </reference>
        </references>
      </pivotArea>
    </chartFormat>
    <chartFormat chart="2" format="40" series="1">
      <pivotArea type="data" outline="0" fieldPosition="0">
        <references count="2">
          <reference field="4294967294" count="1" selected="0">
            <x v="0"/>
          </reference>
          <reference field="4" count="1" selected="0">
            <x v="71"/>
          </reference>
        </references>
      </pivotArea>
    </chartFormat>
    <chartFormat chart="2" format="41" series="1">
      <pivotArea type="data" outline="0" fieldPosition="0">
        <references count="2">
          <reference field="4294967294" count="1" selected="0">
            <x v="0"/>
          </reference>
          <reference field="4" count="1" selected="0">
            <x v="65"/>
          </reference>
        </references>
      </pivotArea>
    </chartFormat>
    <chartFormat chart="2" format="42" series="1">
      <pivotArea type="data" outline="0" fieldPosition="0">
        <references count="2">
          <reference field="4294967294" count="1" selected="0">
            <x v="0"/>
          </reference>
          <reference field="4" count="1" selected="0">
            <x v="88"/>
          </reference>
        </references>
      </pivotArea>
    </chartFormat>
    <chartFormat chart="2" format="43" series="1">
      <pivotArea type="data" outline="0" fieldPosition="0">
        <references count="2">
          <reference field="4294967294" count="1" selected="0">
            <x v="0"/>
          </reference>
          <reference field="4" count="1" selected="0">
            <x v="10"/>
          </reference>
        </references>
      </pivotArea>
    </chartFormat>
    <chartFormat chart="2" format="44" series="1">
      <pivotArea type="data" outline="0" fieldPosition="0">
        <references count="2">
          <reference field="4294967294" count="1" selected="0">
            <x v="0"/>
          </reference>
          <reference field="4" count="1" selected="0">
            <x v="74"/>
          </reference>
        </references>
      </pivotArea>
    </chartFormat>
    <chartFormat chart="2" format="45" series="1">
      <pivotArea type="data" outline="0" fieldPosition="0">
        <references count="2">
          <reference field="4294967294" count="1" selected="0">
            <x v="0"/>
          </reference>
          <reference field="4" count="1" selected="0">
            <x v="79"/>
          </reference>
        </references>
      </pivotArea>
    </chartFormat>
    <chartFormat chart="2" format="46" series="1">
      <pivotArea type="data" outline="0" fieldPosition="0">
        <references count="2">
          <reference field="4294967294" count="1" selected="0">
            <x v="0"/>
          </reference>
          <reference field="4" count="1" selected="0">
            <x v="2"/>
          </reference>
        </references>
      </pivotArea>
    </chartFormat>
    <chartFormat chart="2" format="47" series="1">
      <pivotArea type="data" outline="0" fieldPosition="0">
        <references count="2">
          <reference field="4294967294" count="1" selected="0">
            <x v="0"/>
          </reference>
          <reference field="4" count="1" selected="0">
            <x v="35"/>
          </reference>
        </references>
      </pivotArea>
    </chartFormat>
    <chartFormat chart="2" format="48" series="1">
      <pivotArea type="data" outline="0" fieldPosition="0">
        <references count="2">
          <reference field="4294967294" count="1" selected="0">
            <x v="0"/>
          </reference>
          <reference field="4" count="1" selected="0">
            <x v="19"/>
          </reference>
        </references>
      </pivotArea>
    </chartFormat>
    <chartFormat chart="2" format="49" series="1">
      <pivotArea type="data" outline="0" fieldPosition="0">
        <references count="2">
          <reference field="4294967294" count="1" selected="0">
            <x v="0"/>
          </reference>
          <reference field="4" count="1" selected="0">
            <x v="97"/>
          </reference>
        </references>
      </pivotArea>
    </chartFormat>
    <chartFormat chart="2" format="50" series="1">
      <pivotArea type="data" outline="0" fieldPosition="0">
        <references count="2">
          <reference field="4294967294" count="1" selected="0">
            <x v="0"/>
          </reference>
          <reference field="4" count="1" selected="0">
            <x v="80"/>
          </reference>
        </references>
      </pivotArea>
    </chartFormat>
    <chartFormat chart="2" format="51" series="1">
      <pivotArea type="data" outline="0" fieldPosition="0">
        <references count="2">
          <reference field="4294967294" count="1" selected="0">
            <x v="0"/>
          </reference>
          <reference field="4" count="1" selected="0">
            <x v="58"/>
          </reference>
        </references>
      </pivotArea>
    </chartFormat>
    <chartFormat chart="2" format="52" series="1">
      <pivotArea type="data" outline="0" fieldPosition="0">
        <references count="2">
          <reference field="4294967294" count="1" selected="0">
            <x v="0"/>
          </reference>
          <reference field="4" count="1" selected="0">
            <x v="39"/>
          </reference>
        </references>
      </pivotArea>
    </chartFormat>
    <chartFormat chart="2" format="53" series="1">
      <pivotArea type="data" outline="0" fieldPosition="0">
        <references count="2">
          <reference field="4294967294" count="1" selected="0">
            <x v="0"/>
          </reference>
          <reference field="4" count="1" selected="0">
            <x v="91"/>
          </reference>
        </references>
      </pivotArea>
    </chartFormat>
    <chartFormat chart="2" format="54" series="1">
      <pivotArea type="data" outline="0" fieldPosition="0">
        <references count="2">
          <reference field="4294967294" count="1" selected="0">
            <x v="0"/>
          </reference>
          <reference field="4" count="1" selected="0">
            <x v="94"/>
          </reference>
        </references>
      </pivotArea>
    </chartFormat>
    <chartFormat chart="2" format="55" series="1">
      <pivotArea type="data" outline="0" fieldPosition="0">
        <references count="2">
          <reference field="4294967294" count="1" selected="0">
            <x v="0"/>
          </reference>
          <reference field="4" count="1" selected="0">
            <x v="90"/>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8"/>
          </reference>
        </references>
      </pivotArea>
    </chartFormat>
    <chartFormat chart="2" format="58" series="1">
      <pivotArea type="data" outline="0" fieldPosition="0">
        <references count="2">
          <reference field="4294967294" count="1" selected="0">
            <x v="0"/>
          </reference>
          <reference field="4" count="1" selected="0">
            <x v="82"/>
          </reference>
        </references>
      </pivotArea>
    </chartFormat>
    <chartFormat chart="2" format="59" series="1">
      <pivotArea type="data" outline="0" fieldPosition="0">
        <references count="2">
          <reference field="4294967294" count="1" selected="0">
            <x v="0"/>
          </reference>
          <reference field="4" count="1" selected="0">
            <x v="60"/>
          </reference>
        </references>
      </pivotArea>
    </chartFormat>
    <chartFormat chart="2" format="60" series="1">
      <pivotArea type="data" outline="0" fieldPosition="0">
        <references count="2">
          <reference field="4294967294" count="1" selected="0">
            <x v="0"/>
          </reference>
          <reference field="4" count="1" selected="0">
            <x v="17"/>
          </reference>
        </references>
      </pivotArea>
    </chartFormat>
    <chartFormat chart="2" format="61" series="1">
      <pivotArea type="data" outline="0" fieldPosition="0">
        <references count="2">
          <reference field="4294967294" count="1" selected="0">
            <x v="0"/>
          </reference>
          <reference field="4" count="1" selected="0">
            <x v="96"/>
          </reference>
        </references>
      </pivotArea>
    </chartFormat>
    <chartFormat chart="2" format="62" series="1">
      <pivotArea type="data" outline="0" fieldPosition="0">
        <references count="2">
          <reference field="4294967294" count="1" selected="0">
            <x v="0"/>
          </reference>
          <reference field="4" count="1" selected="0">
            <x v="99"/>
          </reference>
        </references>
      </pivotArea>
    </chartFormat>
    <chartFormat chart="2" format="63" series="1">
      <pivotArea type="data" outline="0" fieldPosition="0">
        <references count="2">
          <reference field="4294967294" count="1" selected="0">
            <x v="0"/>
          </reference>
          <reference field="4" count="1" selected="0">
            <x v="101"/>
          </reference>
        </references>
      </pivotArea>
    </chartFormat>
    <chartFormat chart="2" format="64" series="1">
      <pivotArea type="data" outline="0" fieldPosition="0">
        <references count="2">
          <reference field="4294967294" count="1" selected="0">
            <x v="0"/>
          </reference>
          <reference field="4" count="1" selected="0">
            <x v="48"/>
          </reference>
        </references>
      </pivotArea>
    </chartFormat>
    <chartFormat chart="2" format="65" series="1">
      <pivotArea type="data" outline="0" fieldPosition="0">
        <references count="2">
          <reference field="4294967294" count="1" selected="0">
            <x v="0"/>
          </reference>
          <reference field="4" count="1" selected="0">
            <x v="81"/>
          </reference>
        </references>
      </pivotArea>
    </chartFormat>
    <chartFormat chart="2" format="66" series="1">
      <pivotArea type="data" outline="0" fieldPosition="0">
        <references count="2">
          <reference field="4294967294" count="1" selected="0">
            <x v="0"/>
          </reference>
          <reference field="4" count="1" selected="0">
            <x v="29"/>
          </reference>
        </references>
      </pivotArea>
    </chartFormat>
    <chartFormat chart="2" format="67" series="1">
      <pivotArea type="data" outline="0" fieldPosition="0">
        <references count="2">
          <reference field="4294967294" count="1" selected="0">
            <x v="0"/>
          </reference>
          <reference field="4" count="1" selected="0">
            <x v="3"/>
          </reference>
        </references>
      </pivotArea>
    </chartFormat>
    <chartFormat chart="2" format="68" series="1">
      <pivotArea type="data" outline="0" fieldPosition="0">
        <references count="2">
          <reference field="4294967294" count="1" selected="0">
            <x v="0"/>
          </reference>
          <reference field="4" count="1" selected="0">
            <x v="23"/>
          </reference>
        </references>
      </pivotArea>
    </chartFormat>
    <chartFormat chart="2" format="69" series="1">
      <pivotArea type="data" outline="0" fieldPosition="0">
        <references count="2">
          <reference field="4294967294" count="1" selected="0">
            <x v="0"/>
          </reference>
          <reference field="4" count="1" selected="0">
            <x v="16"/>
          </reference>
        </references>
      </pivotArea>
    </chartFormat>
    <chartFormat chart="2" format="70" series="1">
      <pivotArea type="data" outline="0" fieldPosition="0">
        <references count="2">
          <reference field="4294967294" count="1" selected="0">
            <x v="0"/>
          </reference>
          <reference field="4" count="1" selected="0">
            <x v="89"/>
          </reference>
        </references>
      </pivotArea>
    </chartFormat>
    <chartFormat chart="2" format="71" series="1">
      <pivotArea type="data" outline="0" fieldPosition="0">
        <references count="2">
          <reference field="4294967294" count="1" selected="0">
            <x v="0"/>
          </reference>
          <reference field="4" count="1" selected="0">
            <x v="93"/>
          </reference>
        </references>
      </pivotArea>
    </chartFormat>
    <chartFormat chart="2" format="72" series="1">
      <pivotArea type="data" outline="0" fieldPosition="0">
        <references count="2">
          <reference field="4294967294" count="1" selected="0">
            <x v="0"/>
          </reference>
          <reference field="4" count="1" selected="0">
            <x v="11"/>
          </reference>
        </references>
      </pivotArea>
    </chartFormat>
    <chartFormat chart="2" format="73" series="1">
      <pivotArea type="data" outline="0" fieldPosition="0">
        <references count="2">
          <reference field="4294967294" count="1" selected="0">
            <x v="0"/>
          </reference>
          <reference field="4" count="1" selected="0">
            <x v="78"/>
          </reference>
        </references>
      </pivotArea>
    </chartFormat>
    <chartFormat chart="2" format="74" series="1">
      <pivotArea type="data" outline="0" fieldPosition="0">
        <references count="2">
          <reference field="4294967294" count="1" selected="0">
            <x v="0"/>
          </reference>
          <reference field="4" count="1" selected="0">
            <x v="28"/>
          </reference>
        </references>
      </pivotArea>
    </chartFormat>
    <chartFormat chart="2" format="75" series="1">
      <pivotArea type="data" outline="0" fieldPosition="0">
        <references count="2">
          <reference field="4294967294" count="1" selected="0">
            <x v="0"/>
          </reference>
          <reference field="4" count="1" selected="0">
            <x v="61"/>
          </reference>
        </references>
      </pivotArea>
    </chartFormat>
    <chartFormat chart="2" format="76" series="1">
      <pivotArea type="data" outline="0" fieldPosition="0">
        <references count="2">
          <reference field="4294967294" count="1" selected="0">
            <x v="0"/>
          </reference>
          <reference field="4" count="1" selected="0">
            <x v="54"/>
          </reference>
        </references>
      </pivotArea>
    </chartFormat>
    <chartFormat chart="2" format="77" series="1">
      <pivotArea type="data" outline="0" fieldPosition="0">
        <references count="2">
          <reference field="4294967294" count="1" selected="0">
            <x v="0"/>
          </reference>
          <reference field="4" count="1" selected="0">
            <x v="72"/>
          </reference>
        </references>
      </pivotArea>
    </chartFormat>
    <chartFormat chart="2" format="78" series="1">
      <pivotArea type="data" outline="0" fieldPosition="0">
        <references count="2">
          <reference field="4294967294" count="1" selected="0">
            <x v="0"/>
          </reference>
          <reference field="4" count="1" selected="0">
            <x v="77"/>
          </reference>
        </references>
      </pivotArea>
    </chartFormat>
    <chartFormat chart="2" format="79" series="1">
      <pivotArea type="data" outline="0" fieldPosition="0">
        <references count="2">
          <reference field="4294967294" count="1" selected="0">
            <x v="0"/>
          </reference>
          <reference field="4" count="1" selected="0">
            <x v="57"/>
          </reference>
        </references>
      </pivotArea>
    </chartFormat>
    <chartFormat chart="2" format="80" series="1">
      <pivotArea type="data" outline="0" fieldPosition="0">
        <references count="2">
          <reference field="4294967294" count="1" selected="0">
            <x v="0"/>
          </reference>
          <reference field="4" count="1" selected="0">
            <x v="43"/>
          </reference>
        </references>
      </pivotArea>
    </chartFormat>
    <chartFormat chart="2" format="81" series="1">
      <pivotArea type="data" outline="0" fieldPosition="0">
        <references count="2">
          <reference field="4294967294" count="1" selected="0">
            <x v="0"/>
          </reference>
          <reference field="4" count="1" selected="0">
            <x v="37"/>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44E4F41-50FB-4458-8632-54D3D1AFC15C}" name="Pivottabell6" cacheId="223" applyNumberFormats="0" applyBorderFormats="0" applyFontFormats="0" applyPatternFormats="0" applyAlignmentFormats="0" applyWidthHeightFormats="1" dataCaption="Verdier" tag="b51b01ae-25ab-4203-9b63-01dc3d60772a" updatedVersion="8" minRefreshableVersion="3" subtotalHiddenItems="1" rowGrandTotals="0" colGrandTotals="0" itemPrintTitles="1" createdVersion="8" indent="0" showEmptyRow="1" showEmptyCol="1" outline="1" outlineData="1" multipleFieldFilters="0" chartFormat="6" rowHeaderCaption="år">
  <location ref="V24:Z40" firstHeaderRow="1" firstDataRow="3" firstDataCol="1"/>
  <pivotFields count="4">
    <pivotField dataField="1" subtotalTop="0" showAll="0" defaultSubtotal="0"/>
    <pivotField axis="axisCol" allDrilled="1" subtotalTop="0" showAll="0" dataSourceSort="1" defaultSubtotal="0" defaultAttributeDrillState="1">
      <items count="5">
        <item s="1" x="0"/>
        <item x="1"/>
        <item x="2"/>
        <item x="3"/>
        <item x="4"/>
      </items>
    </pivotField>
    <pivotField axis="axisRow" allDrilled="1" subtotalTop="0" showAll="0" sortType="ascending" defaultSubtotal="0" defaultAttributeDrillState="1">
      <items count="14">
        <item x="0"/>
        <item x="1"/>
        <item x="2"/>
        <item x="3"/>
        <item x="4"/>
        <item x="5"/>
        <item x="6"/>
        <item x="7"/>
        <item x="8"/>
        <item x="9"/>
        <item x="10"/>
        <item x="11"/>
        <item x="12"/>
        <item x="13"/>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4">
        <item x="0"/>
        <item x="1"/>
        <item x="2"/>
        <item x="3"/>
      </items>
    </pivotField>
  </pivotFields>
  <rowFields count="1">
    <field x="2"/>
  </rowFields>
  <rowItems count="14">
    <i>
      <x v="3"/>
    </i>
    <i>
      <x v="9"/>
    </i>
    <i>
      <x v="8"/>
    </i>
    <i>
      <x v="2"/>
    </i>
    <i>
      <x/>
    </i>
    <i>
      <x v="5"/>
    </i>
    <i>
      <x v="1"/>
    </i>
    <i>
      <x v="6"/>
    </i>
    <i>
      <x v="11"/>
    </i>
    <i>
      <x v="12"/>
    </i>
    <i>
      <x v="13"/>
    </i>
    <i>
      <x v="4"/>
    </i>
    <i>
      <x v="10"/>
    </i>
    <i>
      <x v="7"/>
    </i>
  </rowItems>
  <colFields count="2">
    <field x="1"/>
    <field x="3"/>
  </colFields>
  <colItems count="4">
    <i>
      <x/>
      <x/>
    </i>
    <i r="1">
      <x v="1"/>
    </i>
    <i r="1">
      <x v="2"/>
    </i>
    <i r="1">
      <x v="3"/>
    </i>
  </colItems>
  <dataFields count="1">
    <dataField fld="0" subtotal="count" baseField="0" baseItem="0"/>
  </dataFields>
  <chartFormats count="20">
    <chartFormat chart="5" format="5" series="1">
      <pivotArea type="data" outline="0" fieldPosition="0">
        <references count="3">
          <reference field="4294967294" count="1" selected="0">
            <x v="0"/>
          </reference>
          <reference field="1" count="1" selected="0">
            <x v="0"/>
          </reference>
          <reference field="3" count="1" selected="0">
            <x v="1"/>
          </reference>
        </references>
      </pivotArea>
    </chartFormat>
    <chartFormat chart="5" format="6" series="1">
      <pivotArea type="data" outline="0" fieldPosition="0">
        <references count="3">
          <reference field="4294967294" count="1" selected="0">
            <x v="0"/>
          </reference>
          <reference field="1" count="1" selected="0">
            <x v="4"/>
          </reference>
          <reference field="3" count="1" selected="0">
            <x v="1"/>
          </reference>
        </references>
      </pivotArea>
    </chartFormat>
    <chartFormat chart="5" format="7" series="1">
      <pivotArea type="data" outline="0" fieldPosition="0">
        <references count="3">
          <reference field="4294967294" count="1" selected="0">
            <x v="0"/>
          </reference>
          <reference field="1" count="1" selected="0">
            <x v="4"/>
          </reference>
          <reference field="3" count="1" selected="0">
            <x v="2"/>
          </reference>
        </references>
      </pivotArea>
    </chartFormat>
    <chartFormat chart="5" format="8" series="1">
      <pivotArea type="data" outline="0" fieldPosition="0">
        <references count="3">
          <reference field="4294967294" count="1" selected="0">
            <x v="0"/>
          </reference>
          <reference field="1" count="1" selected="0">
            <x v="4"/>
          </reference>
          <reference field="3" count="1" selected="0">
            <x v="3"/>
          </reference>
        </references>
      </pivotArea>
    </chartFormat>
    <chartFormat chart="5" format="9" series="1">
      <pivotArea type="data" outline="0" fieldPosition="0">
        <references count="3">
          <reference field="4294967294" count="1" selected="0">
            <x v="0"/>
          </reference>
          <reference field="1" count="1" selected="0">
            <x v="4"/>
          </reference>
          <reference field="3" count="1" selected="0">
            <x v="0"/>
          </reference>
        </references>
      </pivotArea>
    </chartFormat>
    <chartFormat chart="5" format="10" series="1">
      <pivotArea type="data" outline="0" fieldPosition="0">
        <references count="3">
          <reference field="4294967294" count="1" selected="0">
            <x v="0"/>
          </reference>
          <reference field="1" count="1" selected="0">
            <x v="1"/>
          </reference>
          <reference field="3" count="1" selected="0">
            <x v="0"/>
          </reference>
        </references>
      </pivotArea>
    </chartFormat>
    <chartFormat chart="5" format="11" series="1">
      <pivotArea type="data" outline="0" fieldPosition="0">
        <references count="3">
          <reference field="4294967294" count="1" selected="0">
            <x v="0"/>
          </reference>
          <reference field="1" count="1" selected="0">
            <x v="1"/>
          </reference>
          <reference field="3" count="1" selected="0">
            <x v="1"/>
          </reference>
        </references>
      </pivotArea>
    </chartFormat>
    <chartFormat chart="5" format="12" series="1">
      <pivotArea type="data" outline="0" fieldPosition="0">
        <references count="3">
          <reference field="4294967294" count="1" selected="0">
            <x v="0"/>
          </reference>
          <reference field="1" count="1" selected="0">
            <x v="1"/>
          </reference>
          <reference field="3" count="1" selected="0">
            <x v="2"/>
          </reference>
        </references>
      </pivotArea>
    </chartFormat>
    <chartFormat chart="5" format="13" series="1">
      <pivotArea type="data" outline="0" fieldPosition="0">
        <references count="3">
          <reference field="4294967294" count="1" selected="0">
            <x v="0"/>
          </reference>
          <reference field="1" count="1" selected="0">
            <x v="1"/>
          </reference>
          <reference field="3" count="1" selected="0">
            <x v="3"/>
          </reference>
        </references>
      </pivotArea>
    </chartFormat>
    <chartFormat chart="5" format="14" series="1">
      <pivotArea type="data" outline="0" fieldPosition="0">
        <references count="3">
          <reference field="4294967294" count="1" selected="0">
            <x v="0"/>
          </reference>
          <reference field="1" count="1" selected="0">
            <x v="3"/>
          </reference>
          <reference field="3" count="1" selected="0">
            <x v="0"/>
          </reference>
        </references>
      </pivotArea>
    </chartFormat>
    <chartFormat chart="5" format="15" series="1">
      <pivotArea type="data" outline="0" fieldPosition="0">
        <references count="3">
          <reference field="4294967294" count="1" selected="0">
            <x v="0"/>
          </reference>
          <reference field="1" count="1" selected="0">
            <x v="3"/>
          </reference>
          <reference field="3" count="1" selected="0">
            <x v="1"/>
          </reference>
        </references>
      </pivotArea>
    </chartFormat>
    <chartFormat chart="5" format="16" series="1">
      <pivotArea type="data" outline="0" fieldPosition="0">
        <references count="3">
          <reference field="4294967294" count="1" selected="0">
            <x v="0"/>
          </reference>
          <reference field="1" count="1" selected="0">
            <x v="3"/>
          </reference>
          <reference field="3" count="1" selected="0">
            <x v="2"/>
          </reference>
        </references>
      </pivotArea>
    </chartFormat>
    <chartFormat chart="5" format="17" series="1">
      <pivotArea type="data" outline="0" fieldPosition="0">
        <references count="3">
          <reference field="4294967294" count="1" selected="0">
            <x v="0"/>
          </reference>
          <reference field="1" count="1" selected="0">
            <x v="3"/>
          </reference>
          <reference field="3" count="1" selected="0">
            <x v="3"/>
          </reference>
        </references>
      </pivotArea>
    </chartFormat>
    <chartFormat chart="5" format="18" series="1">
      <pivotArea type="data" outline="0" fieldPosition="0">
        <references count="3">
          <reference field="4294967294" count="1" selected="0">
            <x v="0"/>
          </reference>
          <reference field="1" count="1" selected="0">
            <x v="0"/>
          </reference>
          <reference field="3" count="1" selected="0">
            <x v="2"/>
          </reference>
        </references>
      </pivotArea>
    </chartFormat>
    <chartFormat chart="5" format="19" series="1">
      <pivotArea type="data" outline="0" fieldPosition="0">
        <references count="3">
          <reference field="4294967294" count="1" selected="0">
            <x v="0"/>
          </reference>
          <reference field="1" count="1" selected="0">
            <x v="0"/>
          </reference>
          <reference field="3" count="1" selected="0">
            <x v="3"/>
          </reference>
        </references>
      </pivotArea>
    </chartFormat>
    <chartFormat chart="5" format="20" series="1">
      <pivotArea type="data" outline="0" fieldPosition="0">
        <references count="3">
          <reference field="4294967294" count="1" selected="0">
            <x v="0"/>
          </reference>
          <reference field="1" count="1" selected="0">
            <x v="0"/>
          </reference>
          <reference field="3" count="1" selected="0">
            <x v="0"/>
          </reference>
        </references>
      </pivotArea>
    </chartFormat>
    <chartFormat chart="5" format="21" series="1">
      <pivotArea type="data" outline="0" fieldPosition="0">
        <references count="1">
          <reference field="4294967294" count="1" selected="0">
            <x v="0"/>
          </reference>
        </references>
      </pivotArea>
    </chartFormat>
    <chartFormat chart="5" format="22" series="1">
      <pivotArea type="data" outline="0" fieldPosition="0">
        <references count="3">
          <reference field="4294967294" count="1" selected="0">
            <x v="0"/>
          </reference>
          <reference field="1" count="1" selected="0">
            <x v="2"/>
          </reference>
          <reference field="3" count="1" selected="0">
            <x v="1"/>
          </reference>
        </references>
      </pivotArea>
    </chartFormat>
    <chartFormat chart="5" format="23" series="1">
      <pivotArea type="data" outline="0" fieldPosition="0">
        <references count="3">
          <reference field="4294967294" count="1" selected="0">
            <x v="0"/>
          </reference>
          <reference field="1" count="1" selected="0">
            <x v="2"/>
          </reference>
          <reference field="3" count="1" selected="0">
            <x v="2"/>
          </reference>
        </references>
      </pivotArea>
    </chartFormat>
    <chartFormat chart="5" format="24" series="1">
      <pivotArea type="data" outline="0" fieldPosition="0">
        <references count="3">
          <reference field="4294967294" count="1" selected="0">
            <x v="0"/>
          </reference>
          <reference field="1" count="1" selected="0">
            <x v="2"/>
          </reference>
          <reference field="3" count="1" selected="0">
            <x v="3"/>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9" showRowHeaders="1" showColHeaders="1" showRowStripes="0" showColStripes="0" showLastColumn="1"/>
  <rowHierarchiesUsage count="1">
    <rowHierarchyUsage hierarchyUsage="14"/>
  </rowHierarchiesUsage>
  <colHierarchiesUsage count="2">
    <colHierarchyUsage hierarchyUsage="0"/>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EC66F6F5-DF85-43DB-AE2A-8156C5234F4A}" name="Pivottabell13" cacheId="224" applyNumberFormats="0" applyBorderFormats="0" applyFontFormats="0" applyPatternFormats="0" applyAlignmentFormats="0" applyWidthHeightFormats="1" dataCaption="Verdier" updatedVersion="8" minRefreshableVersion="3" subtotalHiddenItems="1" itemPrintTitles="1" createdVersion="8" indent="0" showEmptyRow="1" showEmptyCol="1" outline="1" outlineData="1" multipleFieldFilters="0" chartFormat="1" rowHeaderCaption="år">
  <location ref="B46:G58" firstHeaderRow="1" firstDataRow="2" firstDataCol="1" rowPageCount="1" colPageCount="1"/>
  <pivotFields count="4">
    <pivotField dataField="1" subtotalTop="0" showAll="0" defaultSubtotal="0"/>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Col" allDrilled="1" subtotalTop="0" showAll="0" dataSourceSort="1" defaultSubtotal="0" defaultAttributeDrillState="1">
      <items count="4">
        <item x="0"/>
        <item x="1"/>
        <item x="2"/>
        <item x="3"/>
      </items>
    </pivotField>
  </pivotFields>
  <rowFields count="1">
    <field x="1"/>
  </rowFields>
  <rowItems count="11">
    <i>
      <x/>
    </i>
    <i>
      <x v="1"/>
    </i>
    <i>
      <x v="2"/>
    </i>
    <i>
      <x v="3"/>
    </i>
    <i>
      <x v="4"/>
    </i>
    <i>
      <x v="5"/>
    </i>
    <i>
      <x v="6"/>
    </i>
    <i>
      <x v="7"/>
    </i>
    <i>
      <x v="8"/>
    </i>
    <i>
      <x v="9"/>
    </i>
    <i t="grand">
      <x/>
    </i>
  </rowItems>
  <colFields count="1">
    <field x="3"/>
  </colFields>
  <colItems count="5">
    <i>
      <x/>
    </i>
    <i>
      <x v="1"/>
    </i>
    <i>
      <x v="2"/>
    </i>
    <i>
      <x v="3"/>
    </i>
    <i t="grand">
      <x/>
    </i>
  </colItems>
  <pageFields count="1">
    <pageField fld="2" hier="14" name="[T_kommune].[fylke].[All]" cap="All"/>
  </pageFields>
  <dataFields count="1">
    <dataField fld="0" subtotal="count" baseField="0" baseItem="0"/>
  </dataField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164B3352-C724-4E34-9B8C-D99A089DF9CC}" name="Pivottabell5" cacheId="227" applyNumberFormats="0" applyBorderFormats="0" applyFontFormats="0" applyPatternFormats="0" applyAlignmentFormats="0" applyWidthHeightFormats="1" dataCaption="Verdier" tag="ff0c0fb7-760d-4e21-8496-03921fce0db8" updatedVersion="8" minRefreshableVersion="3" subtotalHiddenItems="1" rowGrandTotals="0" itemPrintTitles="1" createdVersion="8" indent="0" showEmptyRow="1" showEmptyCol="1" outline="1" outlineData="1" multipleFieldFilters="0" chartFormat="5" rowHeaderCaption="år">
  <location ref="AD4:AI19" firstHeaderRow="1" firstDataRow="2" firstDataCol="1" rowPageCount="1" colPageCount="1"/>
  <pivotFields count="4">
    <pivotField dataField="1" subtotalTop="0" showAll="0" defaultSubtotal="0"/>
    <pivotField axis="axisPage" allDrilled="1" subtotalTop="0" showAll="0" dataSourceSort="1" defaultSubtotal="0" defaultAttributeDrillState="1">
      <items count="10">
        <item x="0"/>
        <item x="1"/>
        <item x="2"/>
        <item x="3"/>
        <item x="4"/>
        <item x="5"/>
        <item x="6"/>
        <item x="7"/>
        <item x="8"/>
        <item s="1" x="9"/>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4">
        <item x="0"/>
        <item x="1"/>
        <item x="2"/>
        <item x="3"/>
      </items>
    </pivotField>
  </pivotFields>
  <rowFields count="1">
    <field x="2"/>
  </rowFields>
  <rowItems count="14">
    <i>
      <x/>
    </i>
    <i>
      <x v="1"/>
    </i>
    <i>
      <x v="2"/>
    </i>
    <i>
      <x v="3"/>
    </i>
    <i>
      <x v="4"/>
    </i>
    <i>
      <x v="5"/>
    </i>
    <i>
      <x v="6"/>
    </i>
    <i>
      <x v="7"/>
    </i>
    <i>
      <x v="8"/>
    </i>
    <i>
      <x v="9"/>
    </i>
    <i>
      <x v="10"/>
    </i>
    <i>
      <x v="11"/>
    </i>
    <i>
      <x v="12"/>
    </i>
    <i>
      <x v="13"/>
    </i>
  </rowItems>
  <colFields count="1">
    <field x="3"/>
  </colFields>
  <colItems count="5">
    <i>
      <x/>
    </i>
    <i>
      <x v="1"/>
    </i>
    <i>
      <x v="2"/>
    </i>
    <i>
      <x v="3"/>
    </i>
    <i t="grand">
      <x/>
    </i>
  </colItems>
  <pageFields count="1">
    <pageField fld="1" hier="0" name="[Kommunetall_CSV].[aar].&amp;[2024]" cap="2024"/>
  </pageFields>
  <dataFields count="1">
    <dataField fld="0" subtotal="count" showDataAs="percentOfRow" baseField="2" baseItem="0" numFmtId="10"/>
  </dataFields>
  <formats count="1">
    <format dxfId="116">
      <pivotArea outline="0" collapsedLevelsAreSubtotals="1" fieldPosition="0">
        <references count="1">
          <reference field="3" count="0" selected="0"/>
        </references>
      </pivotArea>
    </format>
  </formats>
  <chartFormats count="19">
    <chartFormat chart="4" format="45" series="1">
      <pivotArea type="data" outline="0" fieldPosition="0">
        <references count="2">
          <reference field="4294967294" count="1" selected="0">
            <x v="0"/>
          </reference>
          <reference field="3" count="1" selected="0">
            <x v="0"/>
          </reference>
        </references>
      </pivotArea>
    </chartFormat>
    <chartFormat chart="4" format="46" series="1">
      <pivotArea type="data" outline="0" fieldPosition="0">
        <references count="2">
          <reference field="4294967294" count="1" selected="0">
            <x v="0"/>
          </reference>
          <reference field="3" count="1" selected="0">
            <x v="1"/>
          </reference>
        </references>
      </pivotArea>
    </chartFormat>
    <chartFormat chart="4" format="47" series="1">
      <pivotArea type="data" outline="0" fieldPosition="0">
        <references count="2">
          <reference field="4294967294" count="1" selected="0">
            <x v="0"/>
          </reference>
          <reference field="3" count="1" selected="0">
            <x v="2"/>
          </reference>
        </references>
      </pivotArea>
    </chartFormat>
    <chartFormat chart="4" format="48" series="1">
      <pivotArea type="data" outline="0" fieldPosition="0">
        <references count="2">
          <reference field="4294967294" count="1" selected="0">
            <x v="0"/>
          </reference>
          <reference field="3" count="1" selected="0">
            <x v="3"/>
          </reference>
        </references>
      </pivotArea>
    </chartFormat>
    <chartFormat chart="4" format="49">
      <pivotArea type="data" outline="0" fieldPosition="0">
        <references count="3">
          <reference field="4294967294" count="1" selected="0">
            <x v="0"/>
          </reference>
          <reference field="2" count="1" selected="0">
            <x v="0"/>
          </reference>
          <reference field="3" count="1" selected="0">
            <x v="2"/>
          </reference>
        </references>
      </pivotArea>
    </chartFormat>
    <chartFormat chart="4" format="50">
      <pivotArea type="data" outline="0" fieldPosition="0">
        <references count="3">
          <reference field="4294967294" count="1" selected="0">
            <x v="0"/>
          </reference>
          <reference field="2" count="1" selected="0">
            <x v="1"/>
          </reference>
          <reference field="3" count="1" selected="0">
            <x v="2"/>
          </reference>
        </references>
      </pivotArea>
    </chartFormat>
    <chartFormat chart="4" format="51">
      <pivotArea type="data" outline="0" fieldPosition="0">
        <references count="3">
          <reference field="4294967294" count="1" selected="0">
            <x v="0"/>
          </reference>
          <reference field="2" count="1" selected="0">
            <x v="2"/>
          </reference>
          <reference field="3" count="1" selected="0">
            <x v="2"/>
          </reference>
        </references>
      </pivotArea>
    </chartFormat>
    <chartFormat chart="4" format="52">
      <pivotArea type="data" outline="0" fieldPosition="0">
        <references count="3">
          <reference field="4294967294" count="1" selected="0">
            <x v="0"/>
          </reference>
          <reference field="2" count="1" selected="0">
            <x v="3"/>
          </reference>
          <reference field="3" count="1" selected="0">
            <x v="2"/>
          </reference>
        </references>
      </pivotArea>
    </chartFormat>
    <chartFormat chart="4" format="53">
      <pivotArea type="data" outline="0" fieldPosition="0">
        <references count="3">
          <reference field="4294967294" count="1" selected="0">
            <x v="0"/>
          </reference>
          <reference field="2" count="1" selected="0">
            <x v="4"/>
          </reference>
          <reference field="3" count="1" selected="0">
            <x v="2"/>
          </reference>
        </references>
      </pivotArea>
    </chartFormat>
    <chartFormat chart="4" format="54">
      <pivotArea type="data" outline="0" fieldPosition="0">
        <references count="3">
          <reference field="4294967294" count="1" selected="0">
            <x v="0"/>
          </reference>
          <reference field="2" count="1" selected="0">
            <x v="5"/>
          </reference>
          <reference field="3" count="1" selected="0">
            <x v="2"/>
          </reference>
        </references>
      </pivotArea>
    </chartFormat>
    <chartFormat chart="4" format="55">
      <pivotArea type="data" outline="0" fieldPosition="0">
        <references count="3">
          <reference field="4294967294" count="1" selected="0">
            <x v="0"/>
          </reference>
          <reference field="2" count="1" selected="0">
            <x v="6"/>
          </reference>
          <reference field="3" count="1" selected="0">
            <x v="2"/>
          </reference>
        </references>
      </pivotArea>
    </chartFormat>
    <chartFormat chart="4" format="56">
      <pivotArea type="data" outline="0" fieldPosition="0">
        <references count="3">
          <reference field="4294967294" count="1" selected="0">
            <x v="0"/>
          </reference>
          <reference field="2" count="1" selected="0">
            <x v="7"/>
          </reference>
          <reference field="3" count="1" selected="0">
            <x v="2"/>
          </reference>
        </references>
      </pivotArea>
    </chartFormat>
    <chartFormat chart="4" format="57">
      <pivotArea type="data" outline="0" fieldPosition="0">
        <references count="3">
          <reference field="4294967294" count="1" selected="0">
            <x v="0"/>
          </reference>
          <reference field="2" count="1" selected="0">
            <x v="8"/>
          </reference>
          <reference field="3" count="1" selected="0">
            <x v="2"/>
          </reference>
        </references>
      </pivotArea>
    </chartFormat>
    <chartFormat chart="4" format="58">
      <pivotArea type="data" outline="0" fieldPosition="0">
        <references count="3">
          <reference field="4294967294" count="1" selected="0">
            <x v="0"/>
          </reference>
          <reference field="2" count="1" selected="0">
            <x v="9"/>
          </reference>
          <reference field="3" count="1" selected="0">
            <x v="2"/>
          </reference>
        </references>
      </pivotArea>
    </chartFormat>
    <chartFormat chart="4" format="59">
      <pivotArea type="data" outline="0" fieldPosition="0">
        <references count="3">
          <reference field="4294967294" count="1" selected="0">
            <x v="0"/>
          </reference>
          <reference field="2" count="1" selected="0">
            <x v="10"/>
          </reference>
          <reference field="3" count="1" selected="0">
            <x v="2"/>
          </reference>
        </references>
      </pivotArea>
    </chartFormat>
    <chartFormat chart="4" format="60">
      <pivotArea type="data" outline="0" fieldPosition="0">
        <references count="3">
          <reference field="4294967294" count="1" selected="0">
            <x v="0"/>
          </reference>
          <reference field="2" count="1" selected="0">
            <x v="11"/>
          </reference>
          <reference field="3" count="1" selected="0">
            <x v="2"/>
          </reference>
        </references>
      </pivotArea>
    </chartFormat>
    <chartFormat chart="4" format="61">
      <pivotArea type="data" outline="0" fieldPosition="0">
        <references count="3">
          <reference field="4294967294" count="1" selected="0">
            <x v="0"/>
          </reference>
          <reference field="2" count="1" selected="0">
            <x v="12"/>
          </reference>
          <reference field="3" count="1" selected="0">
            <x v="2"/>
          </reference>
        </references>
      </pivotArea>
    </chartFormat>
    <chartFormat chart="4" format="62">
      <pivotArea type="data" outline="0" fieldPosition="0">
        <references count="3">
          <reference field="4294967294" count="1" selected="0">
            <x v="0"/>
          </reference>
          <reference field="2" count="1" selected="0">
            <x v="13"/>
          </reference>
          <reference field="3" count="1" selected="0">
            <x v="2"/>
          </reference>
        </references>
      </pivotArea>
    </chartFormat>
    <chartFormat chart="4" format="63">
      <pivotArea type="data" outline="0" fieldPosition="0">
        <references count="3">
          <reference field="4294967294" count="1" selected="0">
            <x v="0"/>
          </reference>
          <reference field="2" count="1" selected="0">
            <x v="12"/>
          </reference>
          <reference field="3" count="1" selected="0">
            <x v="3"/>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9" showRowHeaders="1" showColHeaders="1" showRowStripes="0" showColStripes="0" showLastColumn="1"/>
  <rowHierarchiesUsage count="1">
    <rowHierarchyUsage hierarchyUsage="14"/>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EF931748-8B9F-4804-AD7A-206B57F09D8F}" name="Pivottabell1" cacheId="225" applyNumberFormats="0" applyBorderFormats="0" applyFontFormats="0" applyPatternFormats="0" applyAlignmentFormats="0" applyWidthHeightFormats="1" dataCaption="Verdier" tag="83ba88a7-a912-4c7c-90d9-564bc3cc3397" updatedVersion="8" minRefreshableVersion="3" subtotalHiddenItems="1" colGrandTotals="0" itemPrintTitles="1" createdVersion="8" indent="0" showEmptyRow="1" showEmptyCol="1" outline="1" outlineData="1" multipleFieldFilters="0" rowHeaderCaption="år">
  <location ref="R4:T20"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2">
        <item s="1" x="0"/>
        <item s="1" x="1"/>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s>
  <rowFields count="1">
    <field x="2"/>
  </rowFields>
  <rowItems count="15">
    <i>
      <x/>
    </i>
    <i>
      <x v="1"/>
    </i>
    <i>
      <x v="2"/>
    </i>
    <i>
      <x v="3"/>
    </i>
    <i>
      <x v="4"/>
    </i>
    <i>
      <x v="5"/>
    </i>
    <i>
      <x v="6"/>
    </i>
    <i>
      <x v="7"/>
    </i>
    <i>
      <x v="8"/>
    </i>
    <i>
      <x v="9"/>
    </i>
    <i>
      <x v="10"/>
    </i>
    <i>
      <x v="11"/>
    </i>
    <i>
      <x v="12"/>
    </i>
    <i>
      <x v="13"/>
    </i>
    <i t="grand">
      <x/>
    </i>
  </rowItems>
  <colFields count="1">
    <field x="1"/>
  </colFields>
  <colItems count="2">
    <i>
      <x/>
    </i>
    <i>
      <x v="1"/>
    </i>
  </colItems>
  <pageFields count="1">
    <pageField fld="3" hier="5" name="[T_kjøttkoder].[hovedgrupper].[All]" cap="All"/>
  </pageFields>
  <dataFields count="1">
    <dataField fld="0" subtotal="count" showDataAs="percentDiff" baseField="1" baseItem="0" numFmtId="10"/>
  </dataFields>
  <formats count="3">
    <format dxfId="119">
      <pivotArea collapsedLevelsAreSubtotals="1" fieldPosition="0">
        <references count="1">
          <reference field="1" count="0"/>
        </references>
      </pivotArea>
    </format>
    <format dxfId="118">
      <pivotArea outline="0" fieldPosition="0">
        <references count="1">
          <reference field="4294967294" count="1">
            <x v="0"/>
          </reference>
        </references>
      </pivotArea>
    </format>
    <format dxfId="117">
      <pivotArea outline="0" collapsedLevelsAreSubtotals="1" fieldPosition="0">
        <references count="1">
          <reference field="1" count="1" selected="0">
            <x v="1"/>
          </reference>
        </references>
      </pivotArea>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810B2F4A-D56D-4C68-99F5-39953127A6E4}" name="Pivottabell3" cacheId="226" applyNumberFormats="0" applyBorderFormats="0" applyFontFormats="0" applyPatternFormats="0" applyAlignmentFormats="0" applyWidthHeightFormats="1" dataCaption="Verdier" updatedVersion="8" minRefreshableVersion="3" subtotalHiddenItems="1" colGrandTotals="0" itemPrintTitles="1" createdVersion="8" indent="0" showEmptyRow="1" showEmptyCol="1" outline="1" outlineData="1" multipleFieldFilters="0" rowHeaderCaption="år">
  <location ref="R24:T40" firstHeaderRow="1" firstDataRow="2" firstDataCol="1" rowPageCount="1" colPageCount="1"/>
  <pivotFields count="4">
    <pivotField dataField="1" subtotalTop="0" showAll="0" defaultSubtotal="0"/>
    <pivotField axis="axisCol" allDrilled="1" subtotalTop="0" showAll="0" dataSourceSort="1" defaultSubtotal="0" defaultAttributeDrillState="1">
      <items count="10">
        <item s="1" x="0"/>
        <item s="1" x="1"/>
        <item x="2"/>
        <item x="3"/>
        <item x="4"/>
        <item x="5"/>
        <item x="6"/>
        <item x="7"/>
        <item x="8"/>
        <item x="9"/>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s>
  <rowFields count="1">
    <field x="2"/>
  </rowFields>
  <rowItems count="15">
    <i>
      <x/>
    </i>
    <i>
      <x v="1"/>
    </i>
    <i>
      <x v="2"/>
    </i>
    <i>
      <x v="3"/>
    </i>
    <i>
      <x v="4"/>
    </i>
    <i>
      <x v="5"/>
    </i>
    <i>
      <x v="6"/>
    </i>
    <i>
      <x v="7"/>
    </i>
    <i>
      <x v="8"/>
    </i>
    <i>
      <x v="9"/>
    </i>
    <i>
      <x v="10"/>
    </i>
    <i>
      <x v="11"/>
    </i>
    <i>
      <x v="12"/>
    </i>
    <i>
      <x v="13"/>
    </i>
    <i t="grand">
      <x/>
    </i>
  </rowItems>
  <colFields count="1">
    <field x="1"/>
  </colFields>
  <colItems count="2">
    <i>
      <x/>
    </i>
    <i>
      <x v="1"/>
    </i>
  </colItems>
  <pageFields count="1">
    <pageField fld="3" hier="5" name="[T_kjøttkoder].[hovedgrupper].[All]" cap="All"/>
  </pageFields>
  <dataFields count="1">
    <dataField fld="0" subtotal="count" showDataAs="percentDiff" baseField="1" baseItem="0" numFmtId="10"/>
  </dataFields>
  <formats count="3">
    <format dxfId="122">
      <pivotArea outline="0" collapsedLevelsAreSubtotals="1" fieldPosition="0"/>
    </format>
    <format dxfId="121">
      <pivotArea outline="0" fieldPosition="0">
        <references count="1">
          <reference field="4294967294" count="1">
            <x v="0"/>
          </reference>
        </references>
      </pivotArea>
    </format>
    <format dxfId="120">
      <pivotArea outline="0" collapsedLevelsAreSubtotals="1" fieldPosition="0">
        <references count="1">
          <reference field="1" count="9" selected="0">
            <x v="1"/>
            <x v="2"/>
            <x v="3"/>
            <x v="4"/>
            <x v="5"/>
            <x v="6"/>
            <x v="7"/>
            <x v="8"/>
            <x v="9"/>
          </reference>
        </references>
      </pivotArea>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3B412D36-9FC8-456F-93FF-C51F645AA95D}" name="Pivottabell4" cacheId="218" applyNumberFormats="0" applyBorderFormats="0" applyFontFormats="0" applyPatternFormats="0" applyAlignmentFormats="0" applyWidthHeightFormats="1" dataCaption="Verdier" showMissing="0" tag="6f7e196d-bf6f-4b32-8db7-18b43dd00d6a" updatedVersion="8" minRefreshableVersion="3" subtotalHiddenItems="1" rowGrandTotals="0" colGrandTotals="0" itemPrintTitles="1" createdVersion="7" indent="0" showEmptyRow="1" showEmptyCol="1" outline="1" outlineData="1" multipleFieldFilters="0" chartFormat="5">
  <location ref="Q17:R55" firstHeaderRow="1" firstDataRow="1" firstDataCol="1" rowPageCount="3"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38">
    <i>
      <x v="11"/>
    </i>
    <i>
      <x v="31"/>
    </i>
    <i>
      <x v="35"/>
    </i>
    <i>
      <x v="16"/>
    </i>
    <i>
      <x v="14"/>
    </i>
    <i>
      <x v="21"/>
    </i>
    <i>
      <x v="8"/>
    </i>
    <i>
      <x v="1"/>
    </i>
    <i>
      <x v="23"/>
    </i>
    <i>
      <x v="9"/>
    </i>
    <i>
      <x v="17"/>
    </i>
    <i>
      <x v="32"/>
    </i>
    <i>
      <x v="6"/>
    </i>
    <i>
      <x v="36"/>
    </i>
    <i>
      <x v="30"/>
    </i>
    <i>
      <x v="29"/>
    </i>
    <i>
      <x v="24"/>
    </i>
    <i>
      <x v="20"/>
    </i>
    <i>
      <x v="19"/>
    </i>
    <i>
      <x v="37"/>
    </i>
    <i>
      <x v="33"/>
    </i>
    <i>
      <x v="3"/>
    </i>
    <i>
      <x v="28"/>
    </i>
    <i>
      <x v="4"/>
    </i>
    <i>
      <x v="25"/>
    </i>
    <i>
      <x v="13"/>
    </i>
    <i>
      <x v="7"/>
    </i>
    <i>
      <x v="26"/>
    </i>
    <i>
      <x v="12"/>
    </i>
    <i>
      <x v="5"/>
    </i>
    <i>
      <x v="10"/>
    </i>
    <i>
      <x v="22"/>
    </i>
    <i>
      <x/>
    </i>
    <i>
      <x v="15"/>
    </i>
    <i>
      <x v="18"/>
    </i>
    <i>
      <x v="34"/>
    </i>
    <i>
      <x v="2"/>
    </i>
    <i>
      <x v="27"/>
    </i>
  </rowItems>
  <colItems count="1">
    <i/>
  </colItems>
  <pageFields count="3">
    <pageField fld="0" hier="0" name="[Kommunetall_CSV].[aar].&amp;[2024]" cap="2024"/>
    <pageField fld="3" hier="14" name="[T_kommune].[fylke].&amp;[Trøndelag]" cap="Trøndelag"/>
    <pageField fld="4" hier="5" name="[T_kjøttkoder].[hovedgrupper].[All]" cap="All"/>
  </pageFields>
  <dataFields count="1">
    <dataField name="Sum of Verdi3" fld="1" subtotal="count" showDataAs="runTotal" baseField="2" baseItem="11" numFmtId="164"/>
  </dataFields>
  <formats count="4">
    <format dxfId="90">
      <pivotArea outline="0" collapsedLevelsAreSubtotals="1" fieldPosition="0">
        <references count="1">
          <reference field="4294967294" count="1" selected="0">
            <x v="0"/>
          </reference>
        </references>
      </pivotArea>
    </format>
    <format dxfId="89">
      <pivotArea collapsedLevelsAreSubtotals="1" fieldPosition="0">
        <references count="2">
          <reference field="4294967294" count="1" selected="0">
            <x v="0"/>
          </reference>
          <reference field="2" count="0"/>
        </references>
      </pivotArea>
    </format>
    <format dxfId="88">
      <pivotArea outline="0" fieldPosition="0">
        <references count="1">
          <reference field="4294967294" count="1">
            <x v="0"/>
          </reference>
        </references>
      </pivotArea>
    </format>
    <format dxfId="87">
      <pivotArea outline="0" collapsedLevelsAreSubtotals="1" fieldPosition="0"/>
    </format>
  </formats>
  <chartFormats count="2">
    <chartFormat chart="2" format="8"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EF314869-4A39-44E1-9847-0EDE724AA96E}" name="Pivottabell3" cacheId="217" applyNumberFormats="0" applyBorderFormats="0" applyFontFormats="0" applyPatternFormats="0" applyAlignmentFormats="0" applyWidthHeightFormats="1" dataCaption="Verdier" showMissing="0" tag="d73a896d-b4ec-4cbf-840b-8447b8e3d99b" updatedVersion="8" minRefreshableVersion="3" subtotalHiddenItems="1" itemPrintTitles="1" createdVersion="7" indent="0" showEmptyRow="1" showEmptyCol="1" outline="1" outlineData="1" multipleFieldFilters="0" chartFormat="7">
  <location ref="N17:O56" firstHeaderRow="1" firstDataRow="1" firstDataCol="1" rowPageCount="3"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39">
    <i>
      <x v="11"/>
    </i>
    <i>
      <x v="31"/>
    </i>
    <i>
      <x v="35"/>
    </i>
    <i>
      <x v="16"/>
    </i>
    <i>
      <x v="14"/>
    </i>
    <i>
      <x v="21"/>
    </i>
    <i>
      <x v="8"/>
    </i>
    <i>
      <x v="1"/>
    </i>
    <i>
      <x v="23"/>
    </i>
    <i>
      <x v="9"/>
    </i>
    <i>
      <x v="17"/>
    </i>
    <i>
      <x v="32"/>
    </i>
    <i>
      <x v="6"/>
    </i>
    <i>
      <x v="36"/>
    </i>
    <i>
      <x v="30"/>
    </i>
    <i>
      <x v="29"/>
    </i>
    <i>
      <x v="24"/>
    </i>
    <i>
      <x v="20"/>
    </i>
    <i>
      <x v="19"/>
    </i>
    <i>
      <x v="37"/>
    </i>
    <i>
      <x v="33"/>
    </i>
    <i>
      <x v="3"/>
    </i>
    <i>
      <x v="28"/>
    </i>
    <i>
      <x v="4"/>
    </i>
    <i>
      <x v="25"/>
    </i>
    <i>
      <x v="13"/>
    </i>
    <i>
      <x v="7"/>
    </i>
    <i>
      <x v="26"/>
    </i>
    <i>
      <x v="12"/>
    </i>
    <i>
      <x v="5"/>
    </i>
    <i>
      <x v="10"/>
    </i>
    <i>
      <x v="22"/>
    </i>
    <i>
      <x/>
    </i>
    <i>
      <x v="15"/>
    </i>
    <i>
      <x v="18"/>
    </i>
    <i>
      <x v="34"/>
    </i>
    <i>
      <x v="2"/>
    </i>
    <i>
      <x v="27"/>
    </i>
    <i t="grand">
      <x/>
    </i>
  </rowItems>
  <colItems count="1">
    <i/>
  </colItems>
  <pageFields count="3">
    <pageField fld="0" hier="0" name="[Kommunetall_CSV].[aar].&amp;[2024]" cap="2024"/>
    <pageField fld="3" hier="14" name="[T_kommune].[fylke].&amp;[Trøndelag]" cap="Trøndelag"/>
    <pageField fld="4" hier="5" name="[T_kjøttkoder].[hovedgrupper].[All]" cap="All"/>
  </pageFields>
  <dataFields count="1">
    <dataField name="Sum of Verdi3" fld="1" subtotal="count" baseField="2" baseItem="11" numFmtId="10">
      <extLst>
        <ext xmlns:x14="http://schemas.microsoft.com/office/spreadsheetml/2009/9/main" uri="{E15A36E0-9728-4e99-A89B-3F7291B0FE68}">
          <x14:dataField pivotShowAs="percentOfRunningTotal"/>
        </ext>
      </extLst>
    </dataField>
  </dataFields>
  <formats count="4">
    <format dxfId="94">
      <pivotArea outline="0" collapsedLevelsAreSubtotals="1" fieldPosition="0"/>
    </format>
    <format dxfId="93">
      <pivotArea outline="0" collapsedLevelsAreSubtotals="1" fieldPosition="0">
        <references count="1">
          <reference field="4294967294" count="1" selected="0">
            <x v="0"/>
          </reference>
        </references>
      </pivotArea>
    </format>
    <format dxfId="92">
      <pivotArea outline="0" fieldPosition="0">
        <references count="1">
          <reference field="4294967294" count="1">
            <x v="0"/>
          </reference>
        </references>
      </pivotArea>
    </format>
    <format dxfId="91">
      <pivotArea collapsedLevelsAreSubtotals="1" fieldPosition="0">
        <references count="1">
          <reference field="2" count="0"/>
        </references>
      </pivotArea>
    </format>
  </formats>
  <chartFormats count="1">
    <chartFormat chart="6" format="2" series="1">
      <pivotArea type="data" outline="0" fieldPosition="0">
        <references count="1">
          <reference field="4294967294" count="1" selected="0">
            <x v="0"/>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7663A976-B8BB-42C9-8FD2-FD381A7025EB}" name="Pivottabell2" cacheId="216" applyNumberFormats="0" applyBorderFormats="0" applyFontFormats="0" applyPatternFormats="0" applyAlignmentFormats="0" applyWidthHeightFormats="1" dataCaption="Verdier" showMissing="0" tag="1911b886-b774-4045-b9fa-425a4bba0320" updatedVersion="8" minRefreshableVersion="3" subtotalHiddenItems="1" rowGrandTotals="0" colGrandTotals="0" itemPrintTitles="1" createdVersion="7" indent="0" showEmptyRow="1" showEmptyCol="1" outline="1" outlineData="1" multipleFieldFilters="0" chartFormat="10">
  <location ref="K17:L55" firstHeaderRow="1" firstDataRow="1" firstDataCol="1" rowPageCount="3"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38">
    <i>
      <x v="31"/>
    </i>
    <i>
      <x v="11"/>
    </i>
    <i>
      <x v="21"/>
    </i>
    <i>
      <x v="9"/>
    </i>
    <i>
      <x v="36"/>
    </i>
    <i>
      <x v="23"/>
    </i>
    <i>
      <x v="19"/>
    </i>
    <i>
      <x v="17"/>
    </i>
    <i>
      <x v="16"/>
    </i>
    <i>
      <x v="35"/>
    </i>
    <i>
      <x v="8"/>
    </i>
    <i>
      <x v="32"/>
    </i>
    <i>
      <x v="37"/>
    </i>
    <i>
      <x v="20"/>
    </i>
    <i>
      <x v="4"/>
    </i>
    <i>
      <x v="28"/>
    </i>
    <i>
      <x v="30"/>
    </i>
    <i>
      <x v="25"/>
    </i>
    <i>
      <x v="14"/>
    </i>
    <i>
      <x v="24"/>
    </i>
    <i>
      <x v="26"/>
    </i>
    <i>
      <x v="3"/>
    </i>
    <i>
      <x v="7"/>
    </i>
    <i>
      <x v="33"/>
    </i>
    <i>
      <x v="12"/>
    </i>
    <i>
      <x v="10"/>
    </i>
    <i>
      <x v="13"/>
    </i>
    <i>
      <x v="29"/>
    </i>
    <i>
      <x v="1"/>
    </i>
    <i>
      <x v="22"/>
    </i>
    <i>
      <x v="18"/>
    </i>
    <i>
      <x v="6"/>
    </i>
    <i>
      <x v="5"/>
    </i>
    <i>
      <x/>
    </i>
    <i>
      <x v="34"/>
    </i>
    <i>
      <x v="15"/>
    </i>
    <i>
      <x v="2"/>
    </i>
    <i>
      <x v="27"/>
    </i>
  </rowItems>
  <colItems count="1">
    <i/>
  </colItems>
  <pageFields count="3">
    <pageField fld="0" hier="0" name="[Kommunetall_CSV].[aar].&amp;[2024]" cap="2024"/>
    <pageField fld="3" hier="14" name="[T_kommune].[fylke].&amp;[Trøndelag]" cap="Trøndelag"/>
    <pageField fld="4" hier="5" name="[T_kjøttkoder].[hovedgrupper].&amp;[storfe]" cap="storfe"/>
  </pageFields>
  <dataFields count="1">
    <dataField name="Sum of Verdi3" fld="1" subtotal="count" baseField="2" baseItem="11" numFmtId="10">
      <extLst>
        <ext xmlns:x14="http://schemas.microsoft.com/office/spreadsheetml/2009/9/main" uri="{E15A36E0-9728-4e99-A89B-3F7291B0FE68}">
          <x14:dataField pivotShowAs="percentOfRunningTotal"/>
        </ext>
      </extLst>
    </dataField>
  </dataFields>
  <formats count="4">
    <format dxfId="98">
      <pivotArea outline="0" collapsedLevelsAreSubtotals="1" fieldPosition="0"/>
    </format>
    <format dxfId="97">
      <pivotArea outline="0" collapsedLevelsAreSubtotals="1" fieldPosition="0">
        <references count="1">
          <reference field="4294967294" count="1" selected="0">
            <x v="0"/>
          </reference>
        </references>
      </pivotArea>
    </format>
    <format dxfId="96">
      <pivotArea outline="0" fieldPosition="0">
        <references count="1">
          <reference field="4294967294" count="1">
            <x v="0"/>
          </reference>
        </references>
      </pivotArea>
    </format>
    <format dxfId="95">
      <pivotArea collapsedLevelsAreSubtotals="1" fieldPosition="0">
        <references count="2">
          <reference field="4294967294" count="1" selected="0">
            <x v="0"/>
          </reference>
          <reference field="2" count="0"/>
        </references>
      </pivotArea>
    </format>
  </formats>
  <chartFormats count="1">
    <chartFormat chart="5" format="2" series="1">
      <pivotArea type="data" outline="0" fieldPosition="0">
        <references count="1">
          <reference field="4294967294" count="1" selected="0">
            <x v="0"/>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members count="1" level="1">
        <member name="[T_kjøttkoder].[hovedgrupper].&amp;[storfe]"/>
      </members>
    </pivotHierarchy>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FE9D0698-A070-4C60-BC81-4B5D04F5E1EE}" name="Pivottabell17" cacheId="219" applyNumberFormats="0" applyBorderFormats="0" applyFontFormats="0" applyPatternFormats="0" applyAlignmentFormats="0" applyWidthHeightFormats="1" dataCaption="Verdier" showMissing="0" tag="d73a896d-b4ec-4cbf-840b-8447b8e3d99b" updatedVersion="8" minRefreshableVersion="3" subtotalHiddenItems="1" rowGrandTotals="0" colGrandTotals="0" itemPrintTitles="1" createdVersion="7" indent="0" showEmptyRow="1" showEmptyCol="1" outline="1" outlineData="1" multipleFieldFilters="0" chartFormat="7">
  <location ref="E17:F55" firstHeaderRow="1" firstDataRow="1" firstDataCol="1" rowPageCount="3"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38">
    <i>
      <x v="11"/>
    </i>
    <i>
      <x v="35"/>
    </i>
    <i>
      <x v="8"/>
    </i>
    <i>
      <x v="1"/>
    </i>
    <i>
      <x v="31"/>
    </i>
    <i>
      <x v="23"/>
    </i>
    <i>
      <x v="32"/>
    </i>
    <i>
      <x v="30"/>
    </i>
    <i>
      <x v="3"/>
    </i>
    <i>
      <x v="17"/>
    </i>
    <i>
      <x v="13"/>
    </i>
    <i>
      <x v="16"/>
    </i>
    <i>
      <x v="21"/>
    </i>
    <i>
      <x v="36"/>
    </i>
    <i>
      <x v="29"/>
    </i>
    <i>
      <x v="28"/>
    </i>
    <i>
      <x v="9"/>
    </i>
    <i>
      <x v="7"/>
    </i>
    <i>
      <x v="19"/>
    </i>
    <i>
      <x v="37"/>
    </i>
    <i>
      <x v="4"/>
    </i>
    <i>
      <x v="25"/>
    </i>
    <i>
      <x v="33"/>
    </i>
    <i>
      <x v="26"/>
    </i>
    <i>
      <x v="14"/>
    </i>
    <i>
      <x v="34"/>
    </i>
    <i>
      <x v="22"/>
    </i>
    <i>
      <x v="5"/>
    </i>
    <i>
      <x v="24"/>
    </i>
    <i>
      <x v="15"/>
    </i>
    <i>
      <x v="20"/>
    </i>
    <i>
      <x v="2"/>
    </i>
    <i>
      <x v="10"/>
    </i>
    <i>
      <x v="6"/>
    </i>
    <i>
      <x v="12"/>
    </i>
    <i>
      <x v="27"/>
    </i>
    <i>
      <x/>
    </i>
    <i>
      <x v="18"/>
    </i>
  </rowItems>
  <colItems count="1">
    <i/>
  </colItems>
  <pageFields count="3">
    <pageField fld="0" hier="0" name="[Kommunetall_CSV].[aar].&amp;[2024]" cap="2024"/>
    <pageField fld="3" hier="14" name="[T_kommune].[fylke].&amp;[Trøndelag]" cap="Trøndelag"/>
    <pageField fld="4" hier="5" name="[T_kjøttkoder].[hovedgrupper].&amp;[gris]" cap="gris"/>
  </pageFields>
  <dataFields count="1">
    <dataField name="Sum of Verdi3" fld="1" subtotal="count" baseField="2" baseItem="11" numFmtId="10">
      <extLst>
        <ext xmlns:x14="http://schemas.microsoft.com/office/spreadsheetml/2009/9/main" uri="{E15A36E0-9728-4e99-A89B-3F7291B0FE68}">
          <x14:dataField pivotShowAs="percentOfRunningTotal"/>
        </ext>
      </extLst>
    </dataField>
  </dataFields>
  <formats count="4">
    <format dxfId="102">
      <pivotArea outline="0" collapsedLevelsAreSubtotals="1" fieldPosition="0"/>
    </format>
    <format dxfId="101">
      <pivotArea outline="0" collapsedLevelsAreSubtotals="1" fieldPosition="0">
        <references count="1">
          <reference field="4294967294" count="1" selected="0">
            <x v="0"/>
          </reference>
        </references>
      </pivotArea>
    </format>
    <format dxfId="100">
      <pivotArea outline="0" fieldPosition="0">
        <references count="1">
          <reference field="4294967294" count="1">
            <x v="0"/>
          </reference>
        </references>
      </pivotArea>
    </format>
    <format dxfId="99">
      <pivotArea collapsedLevelsAreSubtotals="1" fieldPosition="0">
        <references count="1">
          <reference field="2" count="0"/>
        </references>
      </pivotArea>
    </format>
  </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800EB2C3-082C-4C1B-BAF2-4C7FF49FBCD6}" name="Pivottabell15" cacheId="214" applyNumberFormats="0" applyBorderFormats="0" applyFontFormats="0" applyPatternFormats="0" applyAlignmentFormats="0" applyWidthHeightFormats="1" dataCaption="Verdier" showMissing="0" tag="1911b886-b774-4045-b9fa-425a4bba0320" updatedVersion="8" minRefreshableVersion="3" subtotalHiddenItems="1" rowGrandTotals="0" colGrandTotals="0" itemPrintTitles="1" createdVersion="7" indent="0" showEmptyRow="1" showEmptyCol="1" outline="1" outlineData="1" multipleFieldFilters="0" chartFormat="6">
  <location ref="B17:C55" firstHeaderRow="1" firstDataRow="1" firstDataCol="1" rowPageCount="3"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38">
    <i>
      <x v="11"/>
    </i>
    <i>
      <x v="31"/>
    </i>
    <i>
      <x v="16"/>
    </i>
    <i>
      <x v="14"/>
    </i>
    <i>
      <x v="21"/>
    </i>
    <i>
      <x v="35"/>
    </i>
    <i>
      <x v="6"/>
    </i>
    <i>
      <x v="9"/>
    </i>
    <i>
      <x v="29"/>
    </i>
    <i>
      <x v="8"/>
    </i>
    <i>
      <x v="17"/>
    </i>
    <i>
      <x v="24"/>
    </i>
    <i>
      <x v="33"/>
    </i>
    <i>
      <x v="32"/>
    </i>
    <i>
      <x v="30"/>
    </i>
    <i>
      <x v="36"/>
    </i>
    <i>
      <x v="23"/>
    </i>
    <i>
      <x v="37"/>
    </i>
    <i>
      <x v="1"/>
    </i>
    <i>
      <x v="12"/>
    </i>
    <i>
      <x v="5"/>
    </i>
    <i>
      <x v="28"/>
    </i>
    <i>
      <x v="20"/>
    </i>
    <i>
      <x v="19"/>
    </i>
    <i>
      <x v="7"/>
    </i>
    <i>
      <x v="27"/>
    </i>
    <i>
      <x v="22"/>
    </i>
    <i>
      <x v="2"/>
    </i>
    <i>
      <x v="4"/>
    </i>
    <i>
      <x v="3"/>
    </i>
    <i>
      <x v="15"/>
    </i>
    <i>
      <x v="34"/>
    </i>
    <i>
      <x v="13"/>
    </i>
    <i>
      <x v="10"/>
    </i>
    <i>
      <x v="25"/>
    </i>
    <i>
      <x v="26"/>
    </i>
    <i>
      <x/>
    </i>
    <i>
      <x v="18"/>
    </i>
  </rowItems>
  <colItems count="1">
    <i/>
  </colItems>
  <pageFields count="3">
    <pageField fld="0" hier="0" name="[Kommunetall_CSV].[aar].&amp;[2024]" cap="2024"/>
    <pageField fld="3" hier="14" name="[T_kommune].[fylke].&amp;[Trøndelag]" cap="Trøndelag"/>
    <pageField fld="4" hier="5" name="[T_kjøttkoder].[hovedgrupper].&amp;[fjørfe]" cap="fjørfe"/>
  </pageFields>
  <dataFields count="1">
    <dataField name="Sum of Verdi3" fld="1" subtotal="count" baseField="2" baseItem="11" numFmtId="10">
      <extLst>
        <ext xmlns:x14="http://schemas.microsoft.com/office/spreadsheetml/2009/9/main" uri="{E15A36E0-9728-4e99-A89B-3F7291B0FE68}">
          <x14:dataField pivotShowAs="percentOfRunningTotal"/>
        </ext>
      </extLst>
    </dataField>
  </dataFields>
  <formats count="4">
    <format dxfId="106">
      <pivotArea outline="0" collapsedLevelsAreSubtotals="1" fieldPosition="0"/>
    </format>
    <format dxfId="105">
      <pivotArea outline="0" collapsedLevelsAreSubtotals="1" fieldPosition="0">
        <references count="1">
          <reference field="4294967294" count="1" selected="0">
            <x v="0"/>
          </reference>
        </references>
      </pivotArea>
    </format>
    <format dxfId="104">
      <pivotArea outline="0" fieldPosition="0">
        <references count="1">
          <reference field="4294967294" count="1">
            <x v="0"/>
          </reference>
        </references>
      </pivotArea>
    </format>
    <format dxfId="103">
      <pivotArea collapsedLevelsAreSubtotals="1" fieldPosition="0">
        <references count="2">
          <reference field="4294967294" count="1" selected="0">
            <x v="0"/>
          </reference>
          <reference field="2" count="0"/>
        </references>
      </pivotArea>
    </format>
  </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members count="1" level="1">
        <member name="[T_kjøttkoder].[hovedgrupper].&amp;[fjørfe]"/>
      </members>
    </pivotHierarchy>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A1E5CA1-2AF6-4787-81DA-EDE07297434C}" name="Pivottabell1" cacheId="232" applyNumberFormats="0" applyBorderFormats="0" applyFontFormats="0" applyPatternFormats="0" applyAlignmentFormats="0" applyWidthHeightFormats="1" dataCaption="Verdier" tag="618fdc49-3969-4f62-90e2-d55b68fcaf35" updatedVersion="8" minRefreshableVersion="3" subtotalHiddenItems="1" colGrandTotals="0" itemPrintTitles="1" createdVersion="7" indent="0" showEmptyRow="1" showEmptyCol="1" outline="1" outlineData="1" multipleFieldFilters="0" chartFormat="4">
  <location ref="N17:P57" firstHeaderRow="1" firstDataRow="2" firstDataCol="1" rowPageCount="2" colPageCount="1"/>
  <pivotFields count="5">
    <pivotField axis="axisCol" allDrilled="1" subtotalTop="0" showAll="0" dataSourceSort="1" defaultSubtotal="0" defaultAttributeDrillState="1">
      <items count="2">
        <item s="1" x="0"/>
        <item s="1" x="1"/>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ascending" defaultSubtotal="0" defaultAttributeDrillState="1">
      <items count="102">
        <item x="38"/>
        <item x="39"/>
        <item x="40"/>
        <item x="41"/>
        <item x="42"/>
        <item x="43"/>
        <item x="44"/>
        <item x="45"/>
        <item x="46"/>
        <item x="47"/>
        <item x="48"/>
        <item x="49"/>
        <item x="0"/>
        <item x="1"/>
        <item x="2"/>
        <item x="50"/>
        <item x="51"/>
        <item x="52"/>
        <item x="53"/>
        <item x="54"/>
        <item x="55"/>
        <item x="3"/>
        <item x="56"/>
        <item x="57"/>
        <item x="58"/>
        <item x="4"/>
        <item x="5"/>
        <item x="59"/>
        <item x="6"/>
        <item x="60"/>
        <item x="7"/>
        <item x="61"/>
        <item x="8"/>
        <item x="9"/>
        <item x="62"/>
        <item x="63"/>
        <item x="64"/>
        <item x="65"/>
        <item x="66"/>
        <item x="67"/>
        <item x="10"/>
        <item x="11"/>
        <item x="12"/>
        <item x="68"/>
        <item x="13"/>
        <item x="14"/>
        <item x="15"/>
        <item x="16"/>
        <item x="69"/>
        <item x="70"/>
        <item x="17"/>
        <item x="18"/>
        <item x="71"/>
        <item x="19"/>
        <item x="20"/>
        <item x="21"/>
        <item x="22"/>
        <item x="23"/>
        <item x="72"/>
        <item x="73"/>
        <item x="74"/>
        <item x="24"/>
        <item x="25"/>
        <item x="26"/>
        <item x="27"/>
        <item x="75"/>
        <item x="76"/>
        <item x="28"/>
        <item x="77"/>
        <item x="78"/>
        <item x="29"/>
        <item x="79"/>
        <item x="30"/>
        <item x="80"/>
        <item x="81"/>
        <item x="82"/>
        <item x="31"/>
        <item x="32"/>
        <item x="83"/>
        <item x="84"/>
        <item x="85"/>
        <item x="86"/>
        <item x="87"/>
        <item x="88"/>
        <item x="89"/>
        <item x="90"/>
        <item x="33"/>
        <item x="34"/>
        <item x="91"/>
        <item x="92"/>
        <item x="93"/>
        <item x="94"/>
        <item x="35"/>
        <item x="95"/>
        <item x="96"/>
        <item x="97"/>
        <item x="98"/>
        <item x="99"/>
        <item x="36"/>
        <item x="100"/>
        <item x="37"/>
        <item x="101"/>
      </items>
    </pivotField>
  </pivotFields>
  <rowFields count="1">
    <field x="4"/>
  </rowFields>
  <rowItems count="39">
    <i>
      <x v="12"/>
    </i>
    <i>
      <x v="13"/>
    </i>
    <i>
      <x v="14"/>
    </i>
    <i>
      <x v="21"/>
    </i>
    <i>
      <x v="25"/>
    </i>
    <i>
      <x v="26"/>
    </i>
    <i>
      <x v="28"/>
    </i>
    <i>
      <x v="30"/>
    </i>
    <i>
      <x v="32"/>
    </i>
    <i>
      <x v="33"/>
    </i>
    <i>
      <x v="40"/>
    </i>
    <i>
      <x v="41"/>
    </i>
    <i>
      <x v="42"/>
    </i>
    <i>
      <x v="44"/>
    </i>
    <i>
      <x v="45"/>
    </i>
    <i>
      <x v="46"/>
    </i>
    <i>
      <x v="47"/>
    </i>
    <i>
      <x v="50"/>
    </i>
    <i>
      <x v="51"/>
    </i>
    <i>
      <x v="53"/>
    </i>
    <i>
      <x v="54"/>
    </i>
    <i>
      <x v="55"/>
    </i>
    <i>
      <x v="56"/>
    </i>
    <i>
      <x v="57"/>
    </i>
    <i>
      <x v="61"/>
    </i>
    <i>
      <x v="62"/>
    </i>
    <i>
      <x v="63"/>
    </i>
    <i>
      <x v="64"/>
    </i>
    <i>
      <x v="67"/>
    </i>
    <i>
      <x v="70"/>
    </i>
    <i>
      <x v="72"/>
    </i>
    <i>
      <x v="76"/>
    </i>
    <i>
      <x v="77"/>
    </i>
    <i>
      <x v="86"/>
    </i>
    <i>
      <x v="87"/>
    </i>
    <i>
      <x v="92"/>
    </i>
    <i>
      <x v="98"/>
    </i>
    <i>
      <x v="100"/>
    </i>
    <i t="grand">
      <x/>
    </i>
  </rowItems>
  <colFields count="1">
    <field x="0"/>
  </colFields>
  <colItems count="2">
    <i>
      <x/>
    </i>
    <i>
      <x v="1"/>
    </i>
  </colItems>
  <pageFields count="2">
    <pageField fld="3" hier="5" name="[T_kjøttkoder].[hovedgrupper].[All]" cap="All"/>
    <pageField fld="2" hier="14" name="[T_kommune].[fylke].&amp;[Trøndelag]" cap="Trøndelag"/>
  </pageFields>
  <dataFields count="1">
    <dataField name="Sum av Verdi" fld="1" showDataAs="difference" baseField="0" baseItem="0" numFmtId="164"/>
  </dataFields>
  <formats count="2">
    <format dxfId="167">
      <pivotArea outline="0" fieldPosition="0">
        <references count="1">
          <reference field="4294967294" count="1">
            <x v="0"/>
          </reference>
        </references>
      </pivotArea>
    </format>
    <format dxfId="166">
      <pivotArea outline="0" collapsedLevelsAreSubtotals="1" fieldPosition="0"/>
    </format>
  </formats>
  <chartFormats count="82">
    <chartFormat chart="2" format="0" series="1">
      <pivotArea type="data" outline="0" fieldPosition="0">
        <references count="2">
          <reference field="4294967294" count="1" selected="0">
            <x v="0"/>
          </reference>
          <reference field="4" count="1" selected="0">
            <x v="13"/>
          </reference>
        </references>
      </pivotArea>
    </chartFormat>
    <chartFormat chart="2" format="1" series="1">
      <pivotArea type="data" outline="0" fieldPosition="0">
        <references count="2">
          <reference field="4294967294" count="1" selected="0">
            <x v="0"/>
          </reference>
          <reference field="4" count="1" selected="0">
            <x v="55"/>
          </reference>
        </references>
      </pivotArea>
    </chartFormat>
    <chartFormat chart="2" format="2" series="1">
      <pivotArea type="data" outline="0" fieldPosition="0">
        <references count="2">
          <reference field="4294967294" count="1" selected="0">
            <x v="0"/>
          </reference>
          <reference field="4" count="1" selected="0">
            <x v="45"/>
          </reference>
        </references>
      </pivotArea>
    </chartFormat>
    <chartFormat chart="2" format="3" series="1">
      <pivotArea type="data" outline="0" fieldPosition="0">
        <references count="2">
          <reference field="4294967294" count="1" selected="0">
            <x v="0"/>
          </reference>
          <reference field="4" count="1" selected="0">
            <x v="32"/>
          </reference>
        </references>
      </pivotArea>
    </chartFormat>
    <chartFormat chart="2" format="4" series="1">
      <pivotArea type="data" outline="0" fieldPosition="0">
        <references count="2">
          <reference field="4294967294" count="1" selected="0">
            <x v="0"/>
          </reference>
          <reference field="4" count="1" selected="0">
            <x v="47"/>
          </reference>
        </references>
      </pivotArea>
    </chartFormat>
    <chartFormat chart="2" format="5" series="1">
      <pivotArea type="data" outline="0" fieldPosition="0">
        <references count="2">
          <reference field="4294967294" count="1" selected="0">
            <x v="0"/>
          </reference>
          <reference field="4" count="1" selected="0">
            <x v="92"/>
          </reference>
        </references>
      </pivotArea>
    </chartFormat>
    <chartFormat chart="2" format="6" series="1">
      <pivotArea type="data" outline="0" fieldPosition="0">
        <references count="2">
          <reference field="4294967294" count="1" selected="0">
            <x v="0"/>
          </reference>
          <reference field="4" count="1" selected="0">
            <x v="76"/>
          </reference>
        </references>
      </pivotArea>
    </chartFormat>
    <chartFormat chart="2" format="7" series="1">
      <pivotArea type="data" outline="0" fieldPosition="0">
        <references count="2">
          <reference field="4294967294" count="1" selected="0">
            <x v="0"/>
          </reference>
          <reference field="4" count="1" selected="0">
            <x v="41"/>
          </reference>
        </references>
      </pivotArea>
    </chartFormat>
    <chartFormat chart="2" format="8" series="1">
      <pivotArea type="data" outline="0" fieldPosition="0">
        <references count="2">
          <reference field="4294967294" count="1" selected="0">
            <x v="0"/>
          </reference>
          <reference field="4" count="1" selected="0">
            <x v="7"/>
          </reference>
        </references>
      </pivotArea>
    </chartFormat>
    <chartFormat chart="2" format="9" series="1">
      <pivotArea type="data" outline="0" fieldPosition="0">
        <references count="2">
          <reference field="4294967294" count="1" selected="0">
            <x v="0"/>
          </reference>
          <reference field="4" count="1" selected="0">
            <x v="73"/>
          </reference>
        </references>
      </pivotArea>
    </chartFormat>
    <chartFormat chart="2" format="10" series="1">
      <pivotArea type="data" outline="0" fieldPosition="0">
        <references count="2">
          <reference field="4294967294" count="1" selected="0">
            <x v="0"/>
          </reference>
          <reference field="4" count="1" selected="0">
            <x v="95"/>
          </reference>
        </references>
      </pivotArea>
    </chartFormat>
    <chartFormat chart="2" format="11" series="1">
      <pivotArea type="data" outline="0" fieldPosition="0">
        <references count="2">
          <reference field="4294967294" count="1" selected="0">
            <x v="0"/>
          </reference>
          <reference field="4" count="1" selected="0">
            <x v="66"/>
          </reference>
        </references>
      </pivotArea>
    </chartFormat>
    <chartFormat chart="2" format="12" series="1">
      <pivotArea type="data" outline="0" fieldPosition="0">
        <references count="2">
          <reference field="4294967294" count="1" selected="0">
            <x v="0"/>
          </reference>
          <reference field="4" count="1" selected="0">
            <x v="75"/>
          </reference>
        </references>
      </pivotArea>
    </chartFormat>
    <chartFormat chart="2" format="13" series="1">
      <pivotArea type="data" outline="0" fieldPosition="0">
        <references count="2">
          <reference field="4294967294" count="1" selected="0">
            <x v="0"/>
          </reference>
          <reference field="4" count="1" selected="0">
            <x v="84"/>
          </reference>
        </references>
      </pivotArea>
    </chartFormat>
    <chartFormat chart="2" format="14" series="1">
      <pivotArea type="data" outline="0" fieldPosition="0">
        <references count="2">
          <reference field="4294967294" count="1" selected="0">
            <x v="0"/>
          </reference>
          <reference field="4" count="1" selected="0">
            <x v="34"/>
          </reference>
        </references>
      </pivotArea>
    </chartFormat>
    <chartFormat chart="2" format="15" series="1">
      <pivotArea type="data" outline="0" fieldPosition="0">
        <references count="2">
          <reference field="4294967294" count="1" selected="0">
            <x v="0"/>
          </reference>
          <reference field="4" count="1" selected="0">
            <x v="31"/>
          </reference>
        </references>
      </pivotArea>
    </chartFormat>
    <chartFormat chart="2" format="16" series="1">
      <pivotArea type="data" outline="0" fieldPosition="0">
        <references count="2">
          <reference field="4294967294" count="1" selected="0">
            <x v="0"/>
          </reference>
          <reference field="4" count="1" selected="0">
            <x v="59"/>
          </reference>
        </references>
      </pivotArea>
    </chartFormat>
    <chartFormat chart="2" format="17" series="1">
      <pivotArea type="data" outline="0" fieldPosition="0">
        <references count="2">
          <reference field="4294967294" count="1" selected="0">
            <x v="0"/>
          </reference>
          <reference field="4" count="1" selected="0">
            <x v="18"/>
          </reference>
        </references>
      </pivotArea>
    </chartFormat>
    <chartFormat chart="2" format="18" series="1">
      <pivotArea type="data" outline="0" fieldPosition="0">
        <references count="2">
          <reference field="4294967294" count="1" selected="0">
            <x v="0"/>
          </reference>
          <reference field="4" count="1" selected="0">
            <x v="50"/>
          </reference>
        </references>
      </pivotArea>
    </chartFormat>
    <chartFormat chart="2" format="19" series="1">
      <pivotArea type="data" outline="0" fieldPosition="0">
        <references count="2">
          <reference field="4294967294" count="1" selected="0">
            <x v="0"/>
          </reference>
          <reference field="4" count="1" selected="0">
            <x v="33"/>
          </reference>
        </references>
      </pivotArea>
    </chartFormat>
    <chartFormat chart="2" format="20" series="1">
      <pivotArea type="data" outline="0" fieldPosition="0">
        <references count="2">
          <reference field="4294967294" count="1" selected="0">
            <x v="0"/>
          </reference>
          <reference field="4" count="1" selected="0">
            <x v="6"/>
          </reference>
        </references>
      </pivotArea>
    </chartFormat>
    <chartFormat chart="2" format="21" series="1">
      <pivotArea type="data" outline="0" fieldPosition="0">
        <references count="2">
          <reference field="4294967294" count="1" selected="0">
            <x v="0"/>
          </reference>
          <reference field="4" count="1" selected="0">
            <x v="9"/>
          </reference>
        </references>
      </pivotArea>
    </chartFormat>
    <chartFormat chart="2" format="22" series="1">
      <pivotArea type="data" outline="0" fieldPosition="0">
        <references count="2">
          <reference field="4294967294" count="1" selected="0">
            <x v="0"/>
          </reference>
          <reference field="4" count="1" selected="0">
            <x v="4"/>
          </reference>
        </references>
      </pivotArea>
    </chartFormat>
    <chartFormat chart="2" format="23" series="1">
      <pivotArea type="data" outline="0" fieldPosition="0">
        <references count="2">
          <reference field="4294967294" count="1" selected="0">
            <x v="0"/>
          </reference>
          <reference field="4" count="1" selected="0">
            <x v="15"/>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20"/>
          </reference>
        </references>
      </pivotArea>
    </chartFormat>
    <chartFormat chart="2" format="26" series="1">
      <pivotArea type="data" outline="0" fieldPosition="0">
        <references count="2">
          <reference field="4294967294" count="1" selected="0">
            <x v="0"/>
          </reference>
          <reference field="4" count="1" selected="0">
            <x v="5"/>
          </reference>
        </references>
      </pivotArea>
    </chartFormat>
    <chartFormat chart="2" format="27" series="1">
      <pivotArea type="data" outline="0" fieldPosition="0">
        <references count="2">
          <reference field="4294967294" count="1" selected="0">
            <x v="0"/>
          </reference>
          <reference field="4" count="1" selected="0">
            <x v="22"/>
          </reference>
        </references>
      </pivotArea>
    </chartFormat>
    <chartFormat chart="2" format="28" series="1">
      <pivotArea type="data" outline="0" fieldPosition="0">
        <references count="2">
          <reference field="4294967294" count="1" selected="0">
            <x v="0"/>
          </reference>
          <reference field="4" count="1" selected="0">
            <x v="85"/>
          </reference>
        </references>
      </pivotArea>
    </chartFormat>
    <chartFormat chart="2" format="29" series="1">
      <pivotArea type="data" outline="0" fieldPosition="0">
        <references count="2">
          <reference field="4294967294" count="1" selected="0">
            <x v="0"/>
          </reference>
          <reference field="4" count="1" selected="0">
            <x v="36"/>
          </reference>
        </references>
      </pivotArea>
    </chartFormat>
    <chartFormat chart="2" format="30" series="1">
      <pivotArea type="data" outline="0" fieldPosition="0">
        <references count="2">
          <reference field="4294967294" count="1" selected="0">
            <x v="0"/>
          </reference>
          <reference field="4" count="1" selected="0">
            <x v="24"/>
          </reference>
        </references>
      </pivotArea>
    </chartFormat>
    <chartFormat chart="2" format="31" series="1">
      <pivotArea type="data" outline="0" fieldPosition="0">
        <references count="2">
          <reference field="4294967294" count="1" selected="0">
            <x v="0"/>
          </reference>
          <reference field="4" count="1" selected="0">
            <x v="83"/>
          </reference>
        </references>
      </pivotArea>
    </chartFormat>
    <chartFormat chart="2" format="32" series="1">
      <pivotArea type="data" outline="0" fieldPosition="0">
        <references count="2">
          <reference field="4294967294" count="1" selected="0">
            <x v="0"/>
          </reference>
          <reference field="4" count="1" selected="0">
            <x v="49"/>
          </reference>
        </references>
      </pivotArea>
    </chartFormat>
    <chartFormat chart="2" format="33" series="1">
      <pivotArea type="data" outline="0" fieldPosition="0">
        <references count="2">
          <reference field="4294967294" count="1" selected="0">
            <x v="0"/>
          </reference>
          <reference field="4" count="1" selected="0">
            <x v="53"/>
          </reference>
        </references>
      </pivotArea>
    </chartFormat>
    <chartFormat chart="2" format="34" series="1">
      <pivotArea type="data" outline="0" fieldPosition="0">
        <references count="2">
          <reference field="4294967294" count="1" selected="0">
            <x v="0"/>
          </reference>
          <reference field="4" count="1" selected="0">
            <x v="98"/>
          </reference>
        </references>
      </pivotArea>
    </chartFormat>
    <chartFormat chart="2" format="35" series="1">
      <pivotArea type="data" outline="0" fieldPosition="0">
        <references count="2">
          <reference field="4294967294" count="1" selected="0">
            <x v="0"/>
          </reference>
          <reference field="4" count="1" selected="0">
            <x v="69"/>
          </reference>
        </references>
      </pivotArea>
    </chartFormat>
    <chartFormat chart="2" format="36" series="1">
      <pivotArea type="data" outline="0" fieldPosition="0">
        <references count="2">
          <reference field="4294967294" count="1" selected="0">
            <x v="0"/>
          </reference>
          <reference field="4" count="1" selected="0">
            <x v="52"/>
          </reference>
        </references>
      </pivotArea>
    </chartFormat>
    <chartFormat chart="2" format="37" series="1">
      <pivotArea type="data" outline="0" fieldPosition="0">
        <references count="2">
          <reference field="4294967294" count="1" selected="0">
            <x v="0"/>
          </reference>
          <reference field="4" count="1" selected="0">
            <x v="68"/>
          </reference>
        </references>
      </pivotArea>
    </chartFormat>
    <chartFormat chart="2" format="38" series="1">
      <pivotArea type="data" outline="0" fieldPosition="0">
        <references count="2">
          <reference field="4294967294" count="1" selected="0">
            <x v="0"/>
          </reference>
          <reference field="4" count="1" selected="0">
            <x v="27"/>
          </reference>
        </references>
      </pivotArea>
    </chartFormat>
    <chartFormat chart="2" format="39" series="1">
      <pivotArea type="data" outline="0" fieldPosition="0">
        <references count="2">
          <reference field="4294967294" count="1" selected="0">
            <x v="0"/>
          </reference>
          <reference field="4" count="1" selected="0">
            <x v="38"/>
          </reference>
        </references>
      </pivotArea>
    </chartFormat>
    <chartFormat chart="2" format="40" series="1">
      <pivotArea type="data" outline="0" fieldPosition="0">
        <references count="2">
          <reference field="4294967294" count="1" selected="0">
            <x v="0"/>
          </reference>
          <reference field="4" count="1" selected="0">
            <x v="71"/>
          </reference>
        </references>
      </pivotArea>
    </chartFormat>
    <chartFormat chart="2" format="41" series="1">
      <pivotArea type="data" outline="0" fieldPosition="0">
        <references count="2">
          <reference field="4294967294" count="1" selected="0">
            <x v="0"/>
          </reference>
          <reference field="4" count="1" selected="0">
            <x v="65"/>
          </reference>
        </references>
      </pivotArea>
    </chartFormat>
    <chartFormat chart="2" format="42" series="1">
      <pivotArea type="data" outline="0" fieldPosition="0">
        <references count="2">
          <reference field="4294967294" count="1" selected="0">
            <x v="0"/>
          </reference>
          <reference field="4" count="1" selected="0">
            <x v="88"/>
          </reference>
        </references>
      </pivotArea>
    </chartFormat>
    <chartFormat chart="2" format="43" series="1">
      <pivotArea type="data" outline="0" fieldPosition="0">
        <references count="2">
          <reference field="4294967294" count="1" selected="0">
            <x v="0"/>
          </reference>
          <reference field="4" count="1" selected="0">
            <x v="10"/>
          </reference>
        </references>
      </pivotArea>
    </chartFormat>
    <chartFormat chart="2" format="44" series="1">
      <pivotArea type="data" outline="0" fieldPosition="0">
        <references count="2">
          <reference field="4294967294" count="1" selected="0">
            <x v="0"/>
          </reference>
          <reference field="4" count="1" selected="0">
            <x v="74"/>
          </reference>
        </references>
      </pivotArea>
    </chartFormat>
    <chartFormat chart="2" format="45" series="1">
      <pivotArea type="data" outline="0" fieldPosition="0">
        <references count="2">
          <reference field="4294967294" count="1" selected="0">
            <x v="0"/>
          </reference>
          <reference field="4" count="1" selected="0">
            <x v="79"/>
          </reference>
        </references>
      </pivotArea>
    </chartFormat>
    <chartFormat chart="2" format="46" series="1">
      <pivotArea type="data" outline="0" fieldPosition="0">
        <references count="2">
          <reference field="4294967294" count="1" selected="0">
            <x v="0"/>
          </reference>
          <reference field="4" count="1" selected="0">
            <x v="2"/>
          </reference>
        </references>
      </pivotArea>
    </chartFormat>
    <chartFormat chart="2" format="47" series="1">
      <pivotArea type="data" outline="0" fieldPosition="0">
        <references count="2">
          <reference field="4294967294" count="1" selected="0">
            <x v="0"/>
          </reference>
          <reference field="4" count="1" selected="0">
            <x v="35"/>
          </reference>
        </references>
      </pivotArea>
    </chartFormat>
    <chartFormat chart="2" format="48" series="1">
      <pivotArea type="data" outline="0" fieldPosition="0">
        <references count="2">
          <reference field="4294967294" count="1" selected="0">
            <x v="0"/>
          </reference>
          <reference field="4" count="1" selected="0">
            <x v="19"/>
          </reference>
        </references>
      </pivotArea>
    </chartFormat>
    <chartFormat chart="2" format="49" series="1">
      <pivotArea type="data" outline="0" fieldPosition="0">
        <references count="2">
          <reference field="4294967294" count="1" selected="0">
            <x v="0"/>
          </reference>
          <reference field="4" count="1" selected="0">
            <x v="97"/>
          </reference>
        </references>
      </pivotArea>
    </chartFormat>
    <chartFormat chart="2" format="50" series="1">
      <pivotArea type="data" outline="0" fieldPosition="0">
        <references count="2">
          <reference field="4294967294" count="1" selected="0">
            <x v="0"/>
          </reference>
          <reference field="4" count="1" selected="0">
            <x v="80"/>
          </reference>
        </references>
      </pivotArea>
    </chartFormat>
    <chartFormat chart="2" format="51" series="1">
      <pivotArea type="data" outline="0" fieldPosition="0">
        <references count="2">
          <reference field="4294967294" count="1" selected="0">
            <x v="0"/>
          </reference>
          <reference field="4" count="1" selected="0">
            <x v="58"/>
          </reference>
        </references>
      </pivotArea>
    </chartFormat>
    <chartFormat chart="2" format="52" series="1">
      <pivotArea type="data" outline="0" fieldPosition="0">
        <references count="2">
          <reference field="4294967294" count="1" selected="0">
            <x v="0"/>
          </reference>
          <reference field="4" count="1" selected="0">
            <x v="39"/>
          </reference>
        </references>
      </pivotArea>
    </chartFormat>
    <chartFormat chart="2" format="53" series="1">
      <pivotArea type="data" outline="0" fieldPosition="0">
        <references count="2">
          <reference field="4294967294" count="1" selected="0">
            <x v="0"/>
          </reference>
          <reference field="4" count="1" selected="0">
            <x v="91"/>
          </reference>
        </references>
      </pivotArea>
    </chartFormat>
    <chartFormat chart="2" format="54" series="1">
      <pivotArea type="data" outline="0" fieldPosition="0">
        <references count="2">
          <reference field="4294967294" count="1" selected="0">
            <x v="0"/>
          </reference>
          <reference field="4" count="1" selected="0">
            <x v="94"/>
          </reference>
        </references>
      </pivotArea>
    </chartFormat>
    <chartFormat chart="2" format="55" series="1">
      <pivotArea type="data" outline="0" fieldPosition="0">
        <references count="2">
          <reference field="4294967294" count="1" selected="0">
            <x v="0"/>
          </reference>
          <reference field="4" count="1" selected="0">
            <x v="90"/>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8"/>
          </reference>
        </references>
      </pivotArea>
    </chartFormat>
    <chartFormat chart="2" format="58" series="1">
      <pivotArea type="data" outline="0" fieldPosition="0">
        <references count="2">
          <reference field="4294967294" count="1" selected="0">
            <x v="0"/>
          </reference>
          <reference field="4" count="1" selected="0">
            <x v="82"/>
          </reference>
        </references>
      </pivotArea>
    </chartFormat>
    <chartFormat chart="2" format="59" series="1">
      <pivotArea type="data" outline="0" fieldPosition="0">
        <references count="2">
          <reference field="4294967294" count="1" selected="0">
            <x v="0"/>
          </reference>
          <reference field="4" count="1" selected="0">
            <x v="60"/>
          </reference>
        </references>
      </pivotArea>
    </chartFormat>
    <chartFormat chart="2" format="60" series="1">
      <pivotArea type="data" outline="0" fieldPosition="0">
        <references count="2">
          <reference field="4294967294" count="1" selected="0">
            <x v="0"/>
          </reference>
          <reference field="4" count="1" selected="0">
            <x v="17"/>
          </reference>
        </references>
      </pivotArea>
    </chartFormat>
    <chartFormat chart="2" format="61" series="1">
      <pivotArea type="data" outline="0" fieldPosition="0">
        <references count="2">
          <reference field="4294967294" count="1" selected="0">
            <x v="0"/>
          </reference>
          <reference field="4" count="1" selected="0">
            <x v="96"/>
          </reference>
        </references>
      </pivotArea>
    </chartFormat>
    <chartFormat chart="2" format="62" series="1">
      <pivotArea type="data" outline="0" fieldPosition="0">
        <references count="2">
          <reference field="4294967294" count="1" selected="0">
            <x v="0"/>
          </reference>
          <reference field="4" count="1" selected="0">
            <x v="99"/>
          </reference>
        </references>
      </pivotArea>
    </chartFormat>
    <chartFormat chart="2" format="63" series="1">
      <pivotArea type="data" outline="0" fieldPosition="0">
        <references count="2">
          <reference field="4294967294" count="1" selected="0">
            <x v="0"/>
          </reference>
          <reference field="4" count="1" selected="0">
            <x v="101"/>
          </reference>
        </references>
      </pivotArea>
    </chartFormat>
    <chartFormat chart="2" format="64" series="1">
      <pivotArea type="data" outline="0" fieldPosition="0">
        <references count="2">
          <reference field="4294967294" count="1" selected="0">
            <x v="0"/>
          </reference>
          <reference field="4" count="1" selected="0">
            <x v="48"/>
          </reference>
        </references>
      </pivotArea>
    </chartFormat>
    <chartFormat chart="2" format="65" series="1">
      <pivotArea type="data" outline="0" fieldPosition="0">
        <references count="2">
          <reference field="4294967294" count="1" selected="0">
            <x v="0"/>
          </reference>
          <reference field="4" count="1" selected="0">
            <x v="81"/>
          </reference>
        </references>
      </pivotArea>
    </chartFormat>
    <chartFormat chart="2" format="66" series="1">
      <pivotArea type="data" outline="0" fieldPosition="0">
        <references count="2">
          <reference field="4294967294" count="1" selected="0">
            <x v="0"/>
          </reference>
          <reference field="4" count="1" selected="0">
            <x v="29"/>
          </reference>
        </references>
      </pivotArea>
    </chartFormat>
    <chartFormat chart="2" format="67" series="1">
      <pivotArea type="data" outline="0" fieldPosition="0">
        <references count="2">
          <reference field="4294967294" count="1" selected="0">
            <x v="0"/>
          </reference>
          <reference field="4" count="1" selected="0">
            <x v="3"/>
          </reference>
        </references>
      </pivotArea>
    </chartFormat>
    <chartFormat chart="2" format="68" series="1">
      <pivotArea type="data" outline="0" fieldPosition="0">
        <references count="2">
          <reference field="4294967294" count="1" selected="0">
            <x v="0"/>
          </reference>
          <reference field="4" count="1" selected="0">
            <x v="23"/>
          </reference>
        </references>
      </pivotArea>
    </chartFormat>
    <chartFormat chart="2" format="69" series="1">
      <pivotArea type="data" outline="0" fieldPosition="0">
        <references count="2">
          <reference field="4294967294" count="1" selected="0">
            <x v="0"/>
          </reference>
          <reference field="4" count="1" selected="0">
            <x v="16"/>
          </reference>
        </references>
      </pivotArea>
    </chartFormat>
    <chartFormat chart="2" format="70" series="1">
      <pivotArea type="data" outline="0" fieldPosition="0">
        <references count="2">
          <reference field="4294967294" count="1" selected="0">
            <x v="0"/>
          </reference>
          <reference field="4" count="1" selected="0">
            <x v="89"/>
          </reference>
        </references>
      </pivotArea>
    </chartFormat>
    <chartFormat chart="2" format="71" series="1">
      <pivotArea type="data" outline="0" fieldPosition="0">
        <references count="2">
          <reference field="4294967294" count="1" selected="0">
            <x v="0"/>
          </reference>
          <reference field="4" count="1" selected="0">
            <x v="93"/>
          </reference>
        </references>
      </pivotArea>
    </chartFormat>
    <chartFormat chart="2" format="72" series="1">
      <pivotArea type="data" outline="0" fieldPosition="0">
        <references count="2">
          <reference field="4294967294" count="1" selected="0">
            <x v="0"/>
          </reference>
          <reference field="4" count="1" selected="0">
            <x v="11"/>
          </reference>
        </references>
      </pivotArea>
    </chartFormat>
    <chartFormat chart="2" format="73" series="1">
      <pivotArea type="data" outline="0" fieldPosition="0">
        <references count="2">
          <reference field="4294967294" count="1" selected="0">
            <x v="0"/>
          </reference>
          <reference field="4" count="1" selected="0">
            <x v="78"/>
          </reference>
        </references>
      </pivotArea>
    </chartFormat>
    <chartFormat chart="2" format="74" series="1">
      <pivotArea type="data" outline="0" fieldPosition="0">
        <references count="2">
          <reference field="4294967294" count="1" selected="0">
            <x v="0"/>
          </reference>
          <reference field="4" count="1" selected="0">
            <x v="28"/>
          </reference>
        </references>
      </pivotArea>
    </chartFormat>
    <chartFormat chart="2" format="75" series="1">
      <pivotArea type="data" outline="0" fieldPosition="0">
        <references count="2">
          <reference field="4294967294" count="1" selected="0">
            <x v="0"/>
          </reference>
          <reference field="4" count="1" selected="0">
            <x v="61"/>
          </reference>
        </references>
      </pivotArea>
    </chartFormat>
    <chartFormat chart="2" format="76" series="1">
      <pivotArea type="data" outline="0" fieldPosition="0">
        <references count="2">
          <reference field="4294967294" count="1" selected="0">
            <x v="0"/>
          </reference>
          <reference field="4" count="1" selected="0">
            <x v="54"/>
          </reference>
        </references>
      </pivotArea>
    </chartFormat>
    <chartFormat chart="2" format="77" series="1">
      <pivotArea type="data" outline="0" fieldPosition="0">
        <references count="2">
          <reference field="4294967294" count="1" selected="0">
            <x v="0"/>
          </reference>
          <reference field="4" count="1" selected="0">
            <x v="72"/>
          </reference>
        </references>
      </pivotArea>
    </chartFormat>
    <chartFormat chart="2" format="78" series="1">
      <pivotArea type="data" outline="0" fieldPosition="0">
        <references count="2">
          <reference field="4294967294" count="1" selected="0">
            <x v="0"/>
          </reference>
          <reference field="4" count="1" selected="0">
            <x v="77"/>
          </reference>
        </references>
      </pivotArea>
    </chartFormat>
    <chartFormat chart="2" format="79" series="1">
      <pivotArea type="data" outline="0" fieldPosition="0">
        <references count="2">
          <reference field="4294967294" count="1" selected="0">
            <x v="0"/>
          </reference>
          <reference field="4" count="1" selected="0">
            <x v="57"/>
          </reference>
        </references>
      </pivotArea>
    </chartFormat>
    <chartFormat chart="2" format="80" series="1">
      <pivotArea type="data" outline="0" fieldPosition="0">
        <references count="2">
          <reference field="4294967294" count="1" selected="0">
            <x v="0"/>
          </reference>
          <reference field="4" count="1" selected="0">
            <x v="43"/>
          </reference>
        </references>
      </pivotArea>
    </chartFormat>
    <chartFormat chart="2" format="81" series="1">
      <pivotArea type="data" outline="0" fieldPosition="0">
        <references count="2">
          <reference field="4294967294" count="1" selected="0">
            <x v="0"/>
          </reference>
          <reference field="4" count="1" selected="0">
            <x v="37"/>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751215A2-7F29-4A76-9381-981D44345572}" name="Pivottabell1" cacheId="215" applyNumberFormats="0" applyBorderFormats="0" applyFontFormats="0" applyPatternFormats="0" applyAlignmentFormats="0" applyWidthHeightFormats="1" dataCaption="Verdier" showMissing="0" tag="6f7e196d-bf6f-4b32-8db7-18b43dd00d6a" updatedVersion="8" minRefreshableVersion="3" subtotalHiddenItems="1" rowGrandTotals="0" colGrandTotals="0" itemPrintTitles="1" createdVersion="7" indent="0" showEmptyRow="1" showEmptyCol="1" outline="1" outlineData="1" multipleFieldFilters="0" chartFormat="5">
  <location ref="H17:I55" firstHeaderRow="1" firstDataRow="1" firstDataCol="1" rowPageCount="3" colPageCount="1"/>
  <pivotFields count="5">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38">
    <i>
      <x v="20"/>
    </i>
    <i>
      <x v="16"/>
    </i>
    <i>
      <x v="24"/>
    </i>
    <i>
      <x v="35"/>
    </i>
    <i>
      <x v="31"/>
    </i>
    <i>
      <x v="11"/>
    </i>
    <i>
      <x v="9"/>
    </i>
    <i>
      <x v="6"/>
    </i>
    <i>
      <x v="21"/>
    </i>
    <i>
      <x v="8"/>
    </i>
    <i>
      <x v="15"/>
    </i>
    <i>
      <x v="37"/>
    </i>
    <i>
      <x v="4"/>
    </i>
    <i>
      <x v="5"/>
    </i>
    <i>
      <x v="36"/>
    </i>
    <i>
      <x v="32"/>
    </i>
    <i>
      <x v="28"/>
    </i>
    <i>
      <x v="17"/>
    </i>
    <i>
      <x v="2"/>
    </i>
    <i>
      <x v="14"/>
    </i>
    <i>
      <x/>
    </i>
    <i>
      <x v="19"/>
    </i>
    <i>
      <x v="30"/>
    </i>
    <i>
      <x v="25"/>
    </i>
    <i>
      <x v="7"/>
    </i>
    <i>
      <x v="26"/>
    </i>
    <i>
      <x v="3"/>
    </i>
    <i>
      <x v="33"/>
    </i>
    <i>
      <x v="23"/>
    </i>
    <i>
      <x v="22"/>
    </i>
    <i>
      <x v="13"/>
    </i>
    <i>
      <x v="18"/>
    </i>
    <i>
      <x v="12"/>
    </i>
    <i>
      <x v="34"/>
    </i>
    <i>
      <x v="1"/>
    </i>
    <i>
      <x v="10"/>
    </i>
    <i>
      <x v="29"/>
    </i>
    <i>
      <x v="27"/>
    </i>
  </rowItems>
  <colItems count="1">
    <i/>
  </colItems>
  <pageFields count="3">
    <pageField fld="0" hier="0" name="[Kommunetall_CSV].[aar].&amp;[2024]" cap="2024"/>
    <pageField fld="3" hier="14" name="[T_kommune].[fylke].&amp;[Trøndelag]" cap="Trøndelag"/>
    <pageField fld="4" hier="5" name="[T_kjøttkoder].[hovedgrupper].&amp;[småfe]" cap="småfe"/>
  </pageFields>
  <dataFields count="1">
    <dataField name="Sum of Verdi3" fld="1" subtotal="count" baseField="2" baseItem="11" numFmtId="9">
      <extLst>
        <ext xmlns:x14="http://schemas.microsoft.com/office/spreadsheetml/2009/9/main" uri="{E15A36E0-9728-4e99-A89B-3F7291B0FE68}">
          <x14:dataField pivotShowAs="percentOfRunningTotal"/>
        </ext>
      </extLst>
    </dataField>
  </dataFields>
  <formats count="4">
    <format dxfId="110">
      <pivotArea outline="0" collapsedLevelsAreSubtotals="1" fieldPosition="0">
        <references count="1">
          <reference field="4294967294" count="1" selected="0">
            <x v="0"/>
          </reference>
        </references>
      </pivotArea>
    </format>
    <format dxfId="109">
      <pivotArea collapsedLevelsAreSubtotals="1" fieldPosition="0">
        <references count="2">
          <reference field="4294967294" count="1" selected="0">
            <x v="0"/>
          </reference>
          <reference field="2" count="0"/>
        </references>
      </pivotArea>
    </format>
    <format dxfId="108">
      <pivotArea outline="0" fieldPosition="0">
        <references count="1">
          <reference field="4294967294" count="1">
            <x v="0"/>
          </reference>
        </references>
      </pivotArea>
    </format>
    <format dxfId="107">
      <pivotArea outline="0" collapsedLevelsAreSubtotals="1" fieldPosition="0"/>
    </format>
  </formats>
  <chartFormats count="1">
    <chartFormat chart="2" format="8" series="1">
      <pivotArea type="data" outline="0" fieldPosition="0">
        <references count="1">
          <reference field="4294967294" count="1" selected="0">
            <x v="0"/>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members count="1" level="1">
        <member name="[T_kjøttkoder].[hovedgrupper].&amp;[småfe]"/>
      </members>
    </pivotHierarchy>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visualTotalsForSets="1" calculatedMembersInFilters="1" hideValuesRow="1"/>
    </ext>
    <ext xmlns:x15="http://schemas.microsoft.com/office/spreadsheetml/2010/11/main" uri="{E67621CE-5B39-4880-91FE-76760E9C1902}">
      <x15:pivotTableUISettings>
        <x15:activeTabTopLevelEntity name="[Kommunetall_CSV]"/>
        <x15:activeTabTopLevelEntity name="[T_kommune]"/>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E44C6A3D-10D8-4911-BD2A-553D640F5786}" name="Pivottabell3" cacheId="211" applyNumberFormats="0" applyBorderFormats="0" applyFontFormats="0" applyPatternFormats="0" applyAlignmentFormats="0" applyWidthHeightFormats="1" dataCaption="Verdier" tag="57f0c4df-b55f-4095-953c-33a7ddbc9266" updatedVersion="8" minRefreshableVersion="3" subtotalHiddenItems="1" colGrandTotals="0" itemPrintTitles="1" createdVersion="7" indent="0" showEmptyRow="1" outline="1" outlineData="1" multipleFieldFilters="0" chartFormat="46" rowHeaderCaption="kommune">
  <location ref="B5:C56" firstHeaderRow="1" firstDataRow="1" firstDataCol="1" rowPageCount="3" colPageCount="1"/>
  <pivotFields count="5">
    <pivotField axis="axisPage" allDrilled="1" subtotalTop="0" showAll="0" dataSourceSort="1" defaultSubtotal="0" defaultAttributeDrillState="1">
      <items count="3">
        <item x="0"/>
        <item x="1"/>
        <item x="2"/>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measureFilter="1" sortType="ascending" defaultSubtotal="0" defaultAttributeDrillState="1">
      <items count="1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s>
      <autoSortScope>
        <pivotArea dataOnly="0" outline="0" fieldPosition="0">
          <references count="1">
            <reference field="4294967294" count="1" selected="0">
              <x v="0"/>
            </reference>
          </references>
        </pivotArea>
      </autoSortScope>
    </pivotField>
  </pivotFields>
  <rowFields count="1">
    <field x="4"/>
  </rowFields>
  <rowItems count="51">
    <i>
      <x v="39"/>
    </i>
    <i>
      <x v="29"/>
    </i>
    <i>
      <x v="3"/>
    </i>
    <i>
      <x v="17"/>
    </i>
    <i>
      <x v="7"/>
    </i>
    <i>
      <x v="49"/>
    </i>
    <i>
      <x v="38"/>
    </i>
    <i>
      <x v="42"/>
    </i>
    <i>
      <x v="23"/>
    </i>
    <i>
      <x v="40"/>
    </i>
    <i>
      <x v="47"/>
    </i>
    <i>
      <x v="28"/>
    </i>
    <i>
      <x v="45"/>
    </i>
    <i>
      <x v="2"/>
    </i>
    <i>
      <x v="14"/>
    </i>
    <i>
      <x v="9"/>
    </i>
    <i>
      <x v="11"/>
    </i>
    <i>
      <x v="26"/>
    </i>
    <i>
      <x v="24"/>
    </i>
    <i>
      <x v="33"/>
    </i>
    <i>
      <x v="5"/>
    </i>
    <i>
      <x v="4"/>
    </i>
    <i>
      <x v="1"/>
    </i>
    <i>
      <x v="10"/>
    </i>
    <i>
      <x v="8"/>
    </i>
    <i>
      <x v="48"/>
    </i>
    <i>
      <x v="13"/>
    </i>
    <i>
      <x v="19"/>
    </i>
    <i>
      <x v="6"/>
    </i>
    <i>
      <x v="25"/>
    </i>
    <i>
      <x v="21"/>
    </i>
    <i>
      <x/>
    </i>
    <i>
      <x v="35"/>
    </i>
    <i>
      <x v="43"/>
    </i>
    <i>
      <x v="46"/>
    </i>
    <i>
      <x v="20"/>
    </i>
    <i>
      <x v="31"/>
    </i>
    <i>
      <x v="34"/>
    </i>
    <i>
      <x v="22"/>
    </i>
    <i>
      <x v="44"/>
    </i>
    <i>
      <x v="32"/>
    </i>
    <i>
      <x v="15"/>
    </i>
    <i>
      <x v="41"/>
    </i>
    <i>
      <x v="27"/>
    </i>
    <i>
      <x v="36"/>
    </i>
    <i>
      <x v="37"/>
    </i>
    <i>
      <x v="16"/>
    </i>
    <i>
      <x v="18"/>
    </i>
    <i>
      <x v="30"/>
    </i>
    <i>
      <x v="12"/>
    </i>
    <i t="grand">
      <x/>
    </i>
  </rowItems>
  <colItems count="1">
    <i/>
  </colItems>
  <pageFields count="3">
    <pageField fld="3" hier="5" name="[T_kjøttkoder].[hovedgrupper].[All]" cap="All"/>
    <pageField fld="2" hier="14" name="[T_kommune].[fylke].[All]" cap="All"/>
    <pageField fld="0" hier="0" name="[Kommunetall_CSV].[aar].&amp;[2024]" cap="2024"/>
  </pageFields>
  <dataFields count="1">
    <dataField name="Antall kg" fld="1" baseField="0" baseItem="0" numFmtId="164"/>
  </dataFields>
  <formats count="3">
    <format dxfId="83">
      <pivotArea collapsedLevelsAreSubtotals="1" fieldPosition="0">
        <references count="2">
          <reference field="0" count="1" selected="0">
            <x v="2"/>
          </reference>
          <reference field="4" count="13">
            <x v="3"/>
            <x v="51"/>
            <x v="52"/>
            <x v="53"/>
            <x v="54"/>
            <x v="55"/>
            <x v="56"/>
            <x v="57"/>
            <x v="58"/>
            <x v="59"/>
            <x v="60"/>
            <x v="61"/>
            <x v="62"/>
          </reference>
        </references>
      </pivotArea>
    </format>
    <format dxfId="82">
      <pivotArea outline="0" fieldPosition="0">
        <references count="1">
          <reference field="4294967294" count="1">
            <x v="0"/>
          </reference>
        </references>
      </pivotArea>
    </format>
    <format dxfId="81">
      <pivotArea outline="0" collapsedLevelsAreSubtotals="1" fieldPosition="0"/>
    </format>
  </formats>
  <chartFormats count="112">
    <chartFormat chart="2" format="0" series="1">
      <pivotArea type="data" outline="0" fieldPosition="0">
        <references count="2">
          <reference field="4294967294" count="1" selected="0">
            <x v="0"/>
          </reference>
          <reference field="4" count="1" selected="0">
            <x v="4"/>
          </reference>
        </references>
      </pivotArea>
    </chartFormat>
    <chartFormat chart="2" format="1" series="1">
      <pivotArea type="data" outline="0" fieldPosition="0">
        <references count="2">
          <reference field="4294967294" count="1" selected="0">
            <x v="0"/>
          </reference>
          <reference field="4" count="1" selected="0">
            <x v="25"/>
          </reference>
        </references>
      </pivotArea>
    </chartFormat>
    <chartFormat chart="2" format="2" series="1">
      <pivotArea type="data" outline="0" fieldPosition="0">
        <references count="2">
          <reference field="4294967294" count="1" selected="0">
            <x v="0"/>
          </reference>
          <reference field="4" count="1" selected="0">
            <x v="21"/>
          </reference>
        </references>
      </pivotArea>
    </chartFormat>
    <chartFormat chart="2" format="3" series="1">
      <pivotArea type="data" outline="0" fieldPosition="0">
        <references count="2">
          <reference field="4294967294" count="1" selected="0">
            <x v="0"/>
          </reference>
          <reference field="4" count="1" selected="0">
            <x v="13"/>
          </reference>
        </references>
      </pivotArea>
    </chartFormat>
    <chartFormat chart="2" format="4" series="1">
      <pivotArea type="data" outline="0" fieldPosition="0">
        <references count="2">
          <reference field="4294967294" count="1" selected="0">
            <x v="0"/>
          </reference>
          <reference field="4" count="1" selected="0">
            <x v="22"/>
          </reference>
        </references>
      </pivotArea>
    </chartFormat>
    <chartFormat chart="2" format="5" series="1">
      <pivotArea type="data" outline="0" fieldPosition="0">
        <references count="2">
          <reference field="4294967294" count="1" selected="0">
            <x v="0"/>
          </reference>
          <reference field="4" count="1" selected="0">
            <x v="44"/>
          </reference>
        </references>
      </pivotArea>
    </chartFormat>
    <chartFormat chart="2" format="6" series="1">
      <pivotArea type="data" outline="0" fieldPosition="0">
        <references count="2">
          <reference field="4294967294" count="1" selected="0">
            <x v="0"/>
          </reference>
          <reference field="4" count="1" selected="0">
            <x v="37"/>
          </reference>
        </references>
      </pivotArea>
    </chartFormat>
    <chartFormat chart="2" format="7" series="1">
      <pivotArea type="data" outline="0" fieldPosition="0">
        <references count="2">
          <reference field="4294967294" count="1" selected="0">
            <x v="0"/>
          </reference>
          <reference field="4" count="1" selected="0">
            <x v="18"/>
          </reference>
        </references>
      </pivotArea>
    </chartFormat>
    <chartFormat chart="2" format="8" series="1">
      <pivotArea type="data" outline="0" fieldPosition="0">
        <references count="2">
          <reference field="4294967294" count="1" selected="0">
            <x v="0"/>
          </reference>
          <reference field="4" count="1" selected="0">
            <x v="0"/>
          </reference>
        </references>
      </pivotArea>
    </chartFormat>
    <chartFormat chart="2" format="9" series="1">
      <pivotArea type="data" outline="0" fieldPosition="0">
        <references count="2">
          <reference field="4294967294" count="1" selected="0">
            <x v="0"/>
          </reference>
          <reference field="4" count="1" selected="0">
            <x v="34"/>
          </reference>
        </references>
      </pivotArea>
    </chartFormat>
    <chartFormat chart="2" format="10" series="1">
      <pivotArea type="data" outline="0" fieldPosition="0">
        <references count="2">
          <reference field="4294967294" count="1" selected="0">
            <x v="0"/>
          </reference>
          <reference field="4" count="1" selected="0">
            <x v="46"/>
          </reference>
        </references>
      </pivotArea>
    </chartFormat>
    <chartFormat chart="2" format="11" series="1">
      <pivotArea type="data" outline="0" fieldPosition="0">
        <references count="2">
          <reference field="4294967294" count="1" selected="0">
            <x v="0"/>
          </reference>
          <reference field="4" count="1" selected="0">
            <x v="32"/>
          </reference>
        </references>
      </pivotArea>
    </chartFormat>
    <chartFormat chart="2" format="12" series="1">
      <pivotArea type="data" outline="0" fieldPosition="0">
        <references count="2">
          <reference field="4294967294" count="1" selected="0">
            <x v="0"/>
          </reference>
          <reference field="4" count="1" selected="0">
            <x v="36"/>
          </reference>
        </references>
      </pivotArea>
    </chartFormat>
    <chartFormat chart="2" format="13" series="1">
      <pivotArea type="data" outline="0" fieldPosition="0">
        <references count="2">
          <reference field="4294967294" count="1" selected="0">
            <x v="0"/>
          </reference>
          <reference field="4" count="1" selected="0">
            <x v="41"/>
          </reference>
        </references>
      </pivotArea>
    </chartFormat>
    <chartFormat chart="2" format="14" series="1">
      <pivotArea type="data" outline="0" fieldPosition="0">
        <references count="2">
          <reference field="4294967294" count="1" selected="0">
            <x v="0"/>
          </reference>
          <reference field="4" count="1" selected="0">
            <x v="16"/>
          </reference>
        </references>
      </pivotArea>
    </chartFormat>
    <chartFormat chart="2" format="15" series="1">
      <pivotArea type="data" outline="0" fieldPosition="0">
        <references count="2">
          <reference field="4294967294" count="1" selected="0">
            <x v="0"/>
          </reference>
          <reference field="4" count="1" selected="0">
            <x v="12"/>
          </reference>
        </references>
      </pivotArea>
    </chartFormat>
    <chartFormat chart="2" format="16" series="1">
      <pivotArea type="data" outline="0" fieldPosition="0">
        <references count="2">
          <reference field="4294967294" count="1" selected="0">
            <x v="0"/>
          </reference>
          <reference field="4" count="1" selected="0">
            <x v="28"/>
          </reference>
        </references>
      </pivotArea>
    </chartFormat>
    <chartFormat chart="2" format="17" series="1">
      <pivotArea type="data" outline="0" fieldPosition="0">
        <references count="2">
          <reference field="4294967294" count="1" selected="0">
            <x v="0"/>
          </reference>
          <reference field="4" count="1" selected="0">
            <x v="6"/>
          </reference>
        </references>
      </pivotArea>
    </chartFormat>
    <chartFormat chart="2" format="18" series="1">
      <pivotArea type="data" outline="0" fieldPosition="0">
        <references count="2">
          <reference field="4294967294" count="1" selected="0">
            <x v="0"/>
          </reference>
          <reference field="4" count="1" selected="0">
            <x v="23"/>
          </reference>
        </references>
      </pivotArea>
    </chartFormat>
    <chartFormat chart="2" format="19" series="1">
      <pivotArea type="data" outline="0" fieldPosition="0">
        <references count="2">
          <reference field="4294967294" count="1" selected="0">
            <x v="0"/>
          </reference>
          <reference field="4" count="1" selected="0">
            <x v="14"/>
          </reference>
        </references>
      </pivotArea>
    </chartFormat>
    <chartFormat chart="2" format="20" series="1">
      <pivotArea type="data" outline="0" fieldPosition="0">
        <references count="2">
          <reference field="4294967294" count="1" selected="0">
            <x v="0"/>
          </reference>
          <reference field="4" count="1" selected="0">
            <x v="125"/>
          </reference>
        </references>
      </pivotArea>
    </chartFormat>
    <chartFormat chart="2" format="21" series="1">
      <pivotArea type="data" outline="0" fieldPosition="0">
        <references count="2">
          <reference field="4294967294" count="1" selected="0">
            <x v="0"/>
          </reference>
          <reference field="4" count="1" selected="0">
            <x v="126"/>
          </reference>
        </references>
      </pivotArea>
    </chartFormat>
    <chartFormat chart="2" format="22" series="1">
      <pivotArea type="data" outline="0" fieldPosition="0">
        <references count="2">
          <reference field="4294967294" count="1" selected="0">
            <x v="0"/>
          </reference>
          <reference field="4" count="1" selected="0">
            <x v="98"/>
          </reference>
        </references>
      </pivotArea>
    </chartFormat>
    <chartFormat chart="2" format="23" series="1">
      <pivotArea type="data" outline="0" fieldPosition="0">
        <references count="2">
          <reference field="4294967294" count="1" selected="0">
            <x v="0"/>
          </reference>
          <reference field="4" count="1" selected="0">
            <x v="127"/>
          </reference>
        </references>
      </pivotArea>
    </chartFormat>
    <chartFormat chart="2" format="24" series="1">
      <pivotArea type="data" outline="0" fieldPosition="0">
        <references count="2">
          <reference field="4294967294" count="1" selected="0">
            <x v="0"/>
          </reference>
          <reference field="4" count="1" selected="0">
            <x v="123"/>
          </reference>
        </references>
      </pivotArea>
    </chartFormat>
    <chartFormat chart="2" format="25" series="1">
      <pivotArea type="data" outline="0" fieldPosition="0">
        <references count="2">
          <reference field="4294967294" count="1" selected="0">
            <x v="0"/>
          </reference>
          <reference field="4" count="1" selected="0">
            <x v="128"/>
          </reference>
        </references>
      </pivotArea>
    </chartFormat>
    <chartFormat chart="2" format="26" series="1">
      <pivotArea type="data" outline="0" fieldPosition="0">
        <references count="2">
          <reference field="4294967294" count="1" selected="0">
            <x v="0"/>
          </reference>
          <reference field="4" count="1" selected="0">
            <x v="124"/>
          </reference>
        </references>
      </pivotArea>
    </chartFormat>
    <chartFormat chart="2" format="27" series="1">
      <pivotArea type="data" outline="0" fieldPosition="0">
        <references count="2">
          <reference field="4294967294" count="1" selected="0">
            <x v="0"/>
          </reference>
          <reference field="4" count="1" selected="0">
            <x v="129"/>
          </reference>
        </references>
      </pivotArea>
    </chartFormat>
    <chartFormat chart="2" format="28" series="1">
      <pivotArea type="data" outline="0" fieldPosition="0">
        <references count="2">
          <reference field="4294967294" count="1" selected="0">
            <x v="0"/>
          </reference>
          <reference field="4" count="1" selected="0">
            <x v="140"/>
          </reference>
        </references>
      </pivotArea>
    </chartFormat>
    <chartFormat chart="2" format="29" series="1">
      <pivotArea type="data" outline="0" fieldPosition="0">
        <references count="2">
          <reference field="4294967294" count="1" selected="0">
            <x v="0"/>
          </reference>
          <reference field="4" count="1" selected="0">
            <x v="132"/>
          </reference>
        </references>
      </pivotArea>
    </chartFormat>
    <chartFormat chart="2" format="30" series="1">
      <pivotArea type="data" outline="0" fieldPosition="0">
        <references count="2">
          <reference field="4294967294" count="1" selected="0">
            <x v="0"/>
          </reference>
          <reference field="4" count="1" selected="0">
            <x v="130"/>
          </reference>
        </references>
      </pivotArea>
    </chartFormat>
    <chartFormat chart="2" format="31" series="1">
      <pivotArea type="data" outline="0" fieldPosition="0">
        <references count="2">
          <reference field="4294967294" count="1" selected="0">
            <x v="0"/>
          </reference>
          <reference field="4" count="1" selected="0">
            <x v="139"/>
          </reference>
        </references>
      </pivotArea>
    </chartFormat>
    <chartFormat chart="2" format="32" series="1">
      <pivotArea type="data" outline="0" fieldPosition="0">
        <references count="2">
          <reference field="4294967294" count="1" selected="0">
            <x v="0"/>
          </reference>
          <reference field="4" count="1" selected="0">
            <x v="135"/>
          </reference>
        </references>
      </pivotArea>
    </chartFormat>
    <chartFormat chart="2" format="33" series="1">
      <pivotArea type="data" outline="0" fieldPosition="0">
        <references count="2">
          <reference field="4294967294" count="1" selected="0">
            <x v="0"/>
          </reference>
          <reference field="4" count="1" selected="0">
            <x v="68"/>
          </reference>
        </references>
      </pivotArea>
    </chartFormat>
    <chartFormat chart="2" format="34" series="1">
      <pivotArea type="data" outline="0" fieldPosition="0">
        <references count="2">
          <reference field="4294967294" count="1" selected="0">
            <x v="0"/>
          </reference>
          <reference field="4" count="1" selected="0">
            <x v="72"/>
          </reference>
        </references>
      </pivotArea>
    </chartFormat>
    <chartFormat chart="2" format="35" series="1">
      <pivotArea type="data" outline="0" fieldPosition="0">
        <references count="2">
          <reference field="4294967294" count="1" selected="0">
            <x v="0"/>
          </reference>
          <reference field="4" count="1" selected="0">
            <x v="138"/>
          </reference>
        </references>
      </pivotArea>
    </chartFormat>
    <chartFormat chart="2" format="36" series="1">
      <pivotArea type="data" outline="0" fieldPosition="0">
        <references count="2">
          <reference field="4294967294" count="1" selected="0">
            <x v="0"/>
          </reference>
          <reference field="4" count="1" selected="0">
            <x v="136"/>
          </reference>
        </references>
      </pivotArea>
    </chartFormat>
    <chartFormat chart="2" format="37" series="1">
      <pivotArea type="data" outline="0" fieldPosition="0">
        <references count="2">
          <reference field="4294967294" count="1" selected="0">
            <x v="0"/>
          </reference>
          <reference field="4" count="1" selected="0">
            <x v="137"/>
          </reference>
        </references>
      </pivotArea>
    </chartFormat>
    <chartFormat chart="2" format="38" series="1">
      <pivotArea type="data" outline="0" fieldPosition="0">
        <references count="2">
          <reference field="4294967294" count="1" selected="0">
            <x v="0"/>
          </reference>
          <reference field="4" count="1" selected="0">
            <x v="131"/>
          </reference>
        </references>
      </pivotArea>
    </chartFormat>
    <chartFormat chart="2" format="39" series="1">
      <pivotArea type="data" outline="0" fieldPosition="0">
        <references count="2">
          <reference field="4294967294" count="1" selected="0">
            <x v="0"/>
          </reference>
          <reference field="4" count="1" selected="0">
            <x v="17"/>
          </reference>
        </references>
      </pivotArea>
    </chartFormat>
    <chartFormat chart="2" format="40" series="1">
      <pivotArea type="data" outline="0" fieldPosition="0">
        <references count="2">
          <reference field="4294967294" count="1" selected="0">
            <x v="0"/>
          </reference>
          <reference field="4" count="1" selected="0">
            <x v="104"/>
          </reference>
        </references>
      </pivotArea>
    </chartFormat>
    <chartFormat chart="2" format="41" series="1">
      <pivotArea type="data" outline="0" fieldPosition="0">
        <references count="2">
          <reference field="4294967294" count="1" selected="0">
            <x v="0"/>
          </reference>
          <reference field="4" count="1" selected="0">
            <x v="31"/>
          </reference>
        </references>
      </pivotArea>
    </chartFormat>
    <chartFormat chart="2" format="42" series="1">
      <pivotArea type="data" outline="0" fieldPosition="0">
        <references count="2">
          <reference field="4294967294" count="1" selected="0">
            <x v="0"/>
          </reference>
          <reference field="4" count="1" selected="0">
            <x v="43"/>
          </reference>
        </references>
      </pivotArea>
    </chartFormat>
    <chartFormat chart="2" format="43" series="1">
      <pivotArea type="data" outline="0" fieldPosition="0">
        <references count="2">
          <reference field="4294967294" count="1" selected="0">
            <x v="0"/>
          </reference>
          <reference field="4" count="1" selected="0">
            <x v="3"/>
          </reference>
        </references>
      </pivotArea>
    </chartFormat>
    <chartFormat chart="2" format="44" series="1">
      <pivotArea type="data" outline="0" fieldPosition="0">
        <references count="2">
          <reference field="4294967294" count="1" selected="0">
            <x v="0"/>
          </reference>
          <reference field="4" count="1" selected="0">
            <x v="64"/>
          </reference>
        </references>
      </pivotArea>
    </chartFormat>
    <chartFormat chart="2" format="45" series="1">
      <pivotArea type="data" outline="0" fieldPosition="0">
        <references count="2">
          <reference field="4294967294" count="1" selected="0">
            <x v="0"/>
          </reference>
          <reference field="4" count="1" selected="0">
            <x v="65"/>
          </reference>
        </references>
      </pivotArea>
    </chartFormat>
    <chartFormat chart="2" format="46" series="1">
      <pivotArea type="data" outline="0" fieldPosition="0">
        <references count="2">
          <reference field="4294967294" count="1" selected="0">
            <x v="0"/>
          </reference>
          <reference field="4" count="1" selected="0">
            <x v="50"/>
          </reference>
        </references>
      </pivotArea>
    </chartFormat>
    <chartFormat chart="2" format="47" series="1">
      <pivotArea type="data" outline="0" fieldPosition="0">
        <references count="2">
          <reference field="4294967294" count="1" selected="0">
            <x v="0"/>
          </reference>
          <reference field="4" count="1" selected="0">
            <x v="63"/>
          </reference>
        </references>
      </pivotArea>
    </chartFormat>
    <chartFormat chart="2" format="48" series="1">
      <pivotArea type="data" outline="0" fieldPosition="0">
        <references count="2">
          <reference field="4294967294" count="1" selected="0">
            <x v="0"/>
          </reference>
          <reference field="4" count="1" selected="0">
            <x v="60"/>
          </reference>
        </references>
      </pivotArea>
    </chartFormat>
    <chartFormat chart="2" format="49" series="1">
      <pivotArea type="data" outline="0" fieldPosition="0">
        <references count="2">
          <reference field="4294967294" count="1" selected="0">
            <x v="0"/>
          </reference>
          <reference field="4" count="1" selected="0">
            <x v="66"/>
          </reference>
        </references>
      </pivotArea>
    </chartFormat>
    <chartFormat chart="2" format="50" series="1">
      <pivotArea type="data" outline="0" fieldPosition="0">
        <references count="2">
          <reference field="4294967294" count="1" selected="0">
            <x v="0"/>
          </reference>
          <reference field="4" count="1" selected="0">
            <x v="40"/>
          </reference>
        </references>
      </pivotArea>
    </chartFormat>
    <chartFormat chart="2" format="51" series="1">
      <pivotArea type="data" outline="0" fieldPosition="0">
        <references count="2">
          <reference field="4294967294" count="1" selected="0">
            <x v="0"/>
          </reference>
          <reference field="4" count="1" selected="0">
            <x v="103"/>
          </reference>
        </references>
      </pivotArea>
    </chartFormat>
    <chartFormat chart="2" format="52" series="1">
      <pivotArea type="data" outline="0" fieldPosition="0">
        <references count="2">
          <reference field="4294967294" count="1" selected="0">
            <x v="0"/>
          </reference>
          <reference field="4" count="1" selected="0">
            <x v="102"/>
          </reference>
        </references>
      </pivotArea>
    </chartFormat>
    <chartFormat chart="2" format="53" series="1">
      <pivotArea type="data" outline="0" fieldPosition="0">
        <references count="2">
          <reference field="4294967294" count="1" selected="0">
            <x v="0"/>
          </reference>
          <reference field="4" count="1" selected="0">
            <x v="108"/>
          </reference>
        </references>
      </pivotArea>
    </chartFormat>
    <chartFormat chart="2" format="54" series="1">
      <pivotArea type="data" outline="0" fieldPosition="0">
        <references count="2">
          <reference field="4294967294" count="1" selected="0">
            <x v="0"/>
          </reference>
          <reference field="4" count="1" selected="0">
            <x v="99"/>
          </reference>
        </references>
      </pivotArea>
    </chartFormat>
    <chartFormat chart="2" format="55" series="1">
      <pivotArea type="data" outline="0" fieldPosition="0">
        <references count="2">
          <reference field="4294967294" count="1" selected="0">
            <x v="0"/>
          </reference>
          <reference field="4" count="1" selected="0">
            <x v="107"/>
          </reference>
        </references>
      </pivotArea>
    </chartFormat>
    <chartFormat chart="2" format="56" series="1">
      <pivotArea type="data" outline="0" fieldPosition="0">
        <references count="2">
          <reference field="4294967294" count="1" selected="0">
            <x v="0"/>
          </reference>
          <reference field="4" count="1" selected="0">
            <x v="109"/>
          </reference>
        </references>
      </pivotArea>
    </chartFormat>
    <chartFormat chart="2" format="57" series="1">
      <pivotArea type="data" outline="0" fieldPosition="0">
        <references count="2">
          <reference field="4294967294" count="1" selected="0">
            <x v="0"/>
          </reference>
          <reference field="4" count="1" selected="0">
            <x v="100"/>
          </reference>
        </references>
      </pivotArea>
    </chartFormat>
    <chartFormat chart="2" format="58" series="1">
      <pivotArea type="data" outline="0" fieldPosition="0">
        <references count="2">
          <reference field="4294967294" count="1" selected="0">
            <x v="0"/>
          </reference>
          <reference field="4" count="1" selected="0">
            <x v="106"/>
          </reference>
        </references>
      </pivotArea>
    </chartFormat>
    <chartFormat chart="2" format="59" series="1">
      <pivotArea type="data" outline="0" fieldPosition="0">
        <references count="2">
          <reference field="4294967294" count="1" selected="0">
            <x v="0"/>
          </reference>
          <reference field="4" count="1" selected="0">
            <x v="116"/>
          </reference>
        </references>
      </pivotArea>
    </chartFormat>
    <chartFormat chart="2" format="60" series="1">
      <pivotArea type="data" outline="0" fieldPosition="0">
        <references count="2">
          <reference field="4294967294" count="1" selected="0">
            <x v="0"/>
          </reference>
          <reference field="4" count="1" selected="0">
            <x v="113"/>
          </reference>
        </references>
      </pivotArea>
    </chartFormat>
    <chartFormat chart="2" format="61" series="1">
      <pivotArea type="data" outline="0" fieldPosition="0">
        <references count="2">
          <reference field="4294967294" count="1" selected="0">
            <x v="0"/>
          </reference>
          <reference field="4" count="1" selected="0">
            <x v="120"/>
          </reference>
        </references>
      </pivotArea>
    </chartFormat>
    <chartFormat chart="2" format="62" series="1">
      <pivotArea type="data" outline="0" fieldPosition="0">
        <references count="2">
          <reference field="4294967294" count="1" selected="0">
            <x v="0"/>
          </reference>
          <reference field="4" count="1" selected="0">
            <x v="121"/>
          </reference>
        </references>
      </pivotArea>
    </chartFormat>
    <chartFormat chart="2" format="63" series="1">
      <pivotArea type="data" outline="0" fieldPosition="0">
        <references count="2">
          <reference field="4294967294" count="1" selected="0">
            <x v="0"/>
          </reference>
          <reference field="4" count="1" selected="0">
            <x v="122"/>
          </reference>
        </references>
      </pivotArea>
    </chartFormat>
    <chartFormat chart="2" format="64" series="1">
      <pivotArea type="data" outline="0" fieldPosition="0">
        <references count="2">
          <reference field="4294967294" count="1" selected="0">
            <x v="0"/>
          </reference>
          <reference field="4" count="1" selected="0">
            <x v="115"/>
          </reference>
        </references>
      </pivotArea>
    </chartFormat>
    <chartFormat chart="2" format="65" series="1">
      <pivotArea type="data" outline="0" fieldPosition="0">
        <references count="2">
          <reference field="4294967294" count="1" selected="0">
            <x v="0"/>
          </reference>
          <reference field="4" count="1" selected="0">
            <x v="105"/>
          </reference>
        </references>
      </pivotArea>
    </chartFormat>
    <chartFormat chart="2" format="66" series="1">
      <pivotArea type="data" outline="0" fieldPosition="0">
        <references count="2">
          <reference field="4294967294" count="1" selected="0">
            <x v="0"/>
          </reference>
          <reference field="4" count="1" selected="0">
            <x v="101"/>
          </reference>
        </references>
      </pivotArea>
    </chartFormat>
    <chartFormat chart="2" format="67" series="1">
      <pivotArea type="data" outline="0" fieldPosition="0">
        <references count="2">
          <reference field="4294967294" count="1" selected="0">
            <x v="0"/>
          </reference>
          <reference field="4" count="1" selected="0">
            <x v="110"/>
          </reference>
        </references>
      </pivotArea>
    </chartFormat>
    <chartFormat chart="2" format="68" series="1">
      <pivotArea type="data" outline="0" fieldPosition="0">
        <references count="2">
          <reference field="4294967294" count="1" selected="0">
            <x v="0"/>
          </reference>
          <reference field="4" count="1" selected="0">
            <x v="114"/>
          </reference>
        </references>
      </pivotArea>
    </chartFormat>
    <chartFormat chart="2" format="69" series="1">
      <pivotArea type="data" outline="0" fieldPosition="0">
        <references count="2">
          <reference field="4294967294" count="1" selected="0">
            <x v="0"/>
          </reference>
          <reference field="4" count="1" selected="0">
            <x v="112"/>
          </reference>
        </references>
      </pivotArea>
    </chartFormat>
    <chartFormat chart="2" format="70" series="1">
      <pivotArea type="data" outline="0" fieldPosition="0">
        <references count="2">
          <reference field="4294967294" count="1" selected="0">
            <x v="0"/>
          </reference>
          <reference field="4" count="1" selected="0">
            <x v="118"/>
          </reference>
        </references>
      </pivotArea>
    </chartFormat>
    <chartFormat chart="2" format="71" series="1">
      <pivotArea type="data" outline="0" fieldPosition="0">
        <references count="2">
          <reference field="4294967294" count="1" selected="0">
            <x v="0"/>
          </reference>
          <reference field="4" count="1" selected="0">
            <x v="119"/>
          </reference>
        </references>
      </pivotArea>
    </chartFormat>
    <chartFormat chart="2" format="72" series="1">
      <pivotArea type="data" outline="0" fieldPosition="0">
        <references count="2">
          <reference field="4294967294" count="1" selected="0">
            <x v="0"/>
          </reference>
          <reference field="4" count="1" selected="0">
            <x v="111"/>
          </reference>
        </references>
      </pivotArea>
    </chartFormat>
    <chartFormat chart="2" format="73" series="1">
      <pivotArea type="data" outline="0" fieldPosition="0">
        <references count="2">
          <reference field="4294967294" count="1" selected="0">
            <x v="0"/>
          </reference>
          <reference field="4" count="1" selected="0">
            <x v="117"/>
          </reference>
        </references>
      </pivotArea>
    </chartFormat>
    <chartFormat chart="2" format="74" series="1">
      <pivotArea type="data" outline="0" fieldPosition="0">
        <references count="2">
          <reference field="4294967294" count="1" selected="0">
            <x v="0"/>
          </reference>
          <reference field="4" count="1" selected="0">
            <x v="67"/>
          </reference>
        </references>
      </pivotArea>
    </chartFormat>
    <chartFormat chart="2" format="75" series="1">
      <pivotArea type="data" outline="0" fieldPosition="0">
        <references count="2">
          <reference field="4294967294" count="1" selected="0">
            <x v="0"/>
          </reference>
          <reference field="4" count="1" selected="0">
            <x v="70"/>
          </reference>
        </references>
      </pivotArea>
    </chartFormat>
    <chartFormat chart="2" format="76" series="1">
      <pivotArea type="data" outline="0" fieldPosition="0">
        <references count="2">
          <reference field="4294967294" count="1" selected="0">
            <x v="0"/>
          </reference>
          <reference field="4" count="1" selected="0">
            <x v="69"/>
          </reference>
        </references>
      </pivotArea>
    </chartFormat>
    <chartFormat chart="2" format="77" series="1">
      <pivotArea type="data" outline="0" fieldPosition="0">
        <references count="2">
          <reference field="4294967294" count="1" selected="0">
            <x v="0"/>
          </reference>
          <reference field="4" count="1" selected="0">
            <x v="71"/>
          </reference>
        </references>
      </pivotArea>
    </chartFormat>
    <chartFormat chart="2" format="78" series="1">
      <pivotArea type="data" outline="0" fieldPosition="0">
        <references count="2">
          <reference field="4294967294" count="1" selected="0">
            <x v="0"/>
          </reference>
          <reference field="4" count="1" selected="0">
            <x v="38"/>
          </reference>
        </references>
      </pivotArea>
    </chartFormat>
    <chartFormat chart="2" format="79" series="1">
      <pivotArea type="data" outline="0" fieldPosition="0">
        <references count="2">
          <reference field="4294967294" count="1" selected="0">
            <x v="0"/>
          </reference>
          <reference field="4" count="1" selected="0">
            <x v="26"/>
          </reference>
        </references>
      </pivotArea>
    </chartFormat>
    <chartFormat chart="2" format="80" series="1">
      <pivotArea type="data" outline="0" fieldPosition="0">
        <references count="2">
          <reference field="4294967294" count="1" selected="0">
            <x v="0"/>
          </reference>
          <reference field="4" count="1" selected="0">
            <x v="134"/>
          </reference>
        </references>
      </pivotArea>
    </chartFormat>
    <chartFormat chart="2" format="81" series="1">
      <pivotArea type="data" outline="0" fieldPosition="0">
        <references count="2">
          <reference field="4294967294" count="1" selected="0">
            <x v="0"/>
          </reference>
          <reference field="4" count="1" selected="0">
            <x v="133"/>
          </reference>
        </references>
      </pivotArea>
    </chartFormat>
    <chartFormat chart="4" format="0"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 chart="28" format="2" series="1">
      <pivotArea type="data" outline="0" fieldPosition="0">
        <references count="1">
          <reference field="4294967294" count="1" selected="0">
            <x v="0"/>
          </reference>
        </references>
      </pivotArea>
    </chartFormat>
    <chartFormat chart="43" format="3" series="1">
      <pivotArea type="data" outline="0" fieldPosition="0">
        <references count="1">
          <reference field="4294967294" count="1" selected="0">
            <x v="0"/>
          </reference>
        </references>
      </pivotArea>
    </chartFormat>
    <chartFormat chart="44" format="4" series="1">
      <pivotArea type="data" outline="0" fieldPosition="0">
        <references count="1">
          <reference field="4294967294" count="1" selected="0">
            <x v="0"/>
          </reference>
        </references>
      </pivotArea>
    </chartFormat>
    <chartFormat chart="28" format="3">
      <pivotArea type="data" outline="0" fieldPosition="0">
        <references count="2">
          <reference field="4294967294" count="1" selected="0">
            <x v="0"/>
          </reference>
          <reference field="4" count="1" selected="0">
            <x v="90"/>
          </reference>
        </references>
      </pivotArea>
    </chartFormat>
    <chartFormat chart="28" format="4">
      <pivotArea type="data" outline="0" fieldPosition="0">
        <references count="2">
          <reference field="4294967294" count="1" selected="0">
            <x v="0"/>
          </reference>
          <reference field="4" count="1" selected="0">
            <x v="76"/>
          </reference>
        </references>
      </pivotArea>
    </chartFormat>
    <chartFormat chart="28" format="5">
      <pivotArea type="data" outline="0" fieldPosition="0">
        <references count="2">
          <reference field="4294967294" count="1" selected="0">
            <x v="0"/>
          </reference>
          <reference field="4" count="1" selected="0">
            <x v="84"/>
          </reference>
        </references>
      </pivotArea>
    </chartFormat>
    <chartFormat chart="28" format="6">
      <pivotArea type="data" outline="0" fieldPosition="0">
        <references count="2">
          <reference field="4294967294" count="1" selected="0">
            <x v="0"/>
          </reference>
          <reference field="4" count="1" selected="0">
            <x v="81"/>
          </reference>
        </references>
      </pivotArea>
    </chartFormat>
    <chartFormat chart="28" format="7">
      <pivotArea type="data" outline="0" fieldPosition="0">
        <references count="2">
          <reference field="4294967294" count="1" selected="0">
            <x v="0"/>
          </reference>
          <reference field="4" count="1" selected="0">
            <x v="80"/>
          </reference>
        </references>
      </pivotArea>
    </chartFormat>
    <chartFormat chart="28" format="8">
      <pivotArea type="data" outline="0" fieldPosition="0">
        <references count="2">
          <reference field="4294967294" count="1" selected="0">
            <x v="0"/>
          </reference>
          <reference field="4" count="1" selected="0">
            <x v="93"/>
          </reference>
        </references>
      </pivotArea>
    </chartFormat>
    <chartFormat chart="28" format="9">
      <pivotArea type="data" outline="0" fieldPosition="0">
        <references count="2">
          <reference field="4294967294" count="1" selected="0">
            <x v="0"/>
          </reference>
          <reference field="4" count="1" selected="0">
            <x v="75"/>
          </reference>
        </references>
      </pivotArea>
    </chartFormat>
    <chartFormat chart="28" format="10">
      <pivotArea type="data" outline="0" fieldPosition="0">
        <references count="2">
          <reference field="4294967294" count="1" selected="0">
            <x v="0"/>
          </reference>
          <reference field="4" count="1" selected="0">
            <x v="87"/>
          </reference>
        </references>
      </pivotArea>
    </chartFormat>
    <chartFormat chart="28" format="11">
      <pivotArea type="data" outline="0" fieldPosition="0">
        <references count="2">
          <reference field="4294967294" count="1" selected="0">
            <x v="0"/>
          </reference>
          <reference field="4" count="1" selected="0">
            <x v="74"/>
          </reference>
        </references>
      </pivotArea>
    </chartFormat>
    <chartFormat chart="28" format="12">
      <pivotArea type="data" outline="0" fieldPosition="0">
        <references count="2">
          <reference field="4294967294" count="1" selected="0">
            <x v="0"/>
          </reference>
          <reference field="4" count="1" selected="0">
            <x v="96"/>
          </reference>
        </references>
      </pivotArea>
    </chartFormat>
    <chartFormat chart="28" format="13">
      <pivotArea type="data" outline="0" fieldPosition="0">
        <references count="2">
          <reference field="4294967294" count="1" selected="0">
            <x v="0"/>
          </reference>
          <reference field="4" count="1" selected="0">
            <x v="77"/>
          </reference>
        </references>
      </pivotArea>
    </chartFormat>
    <chartFormat chart="28" format="14">
      <pivotArea type="data" outline="0" fieldPosition="0">
        <references count="2">
          <reference field="4294967294" count="1" selected="0">
            <x v="0"/>
          </reference>
          <reference field="4" count="1" selected="0">
            <x v="97"/>
          </reference>
        </references>
      </pivotArea>
    </chartFormat>
    <chartFormat chart="28" format="15">
      <pivotArea type="data" outline="0" fieldPosition="0">
        <references count="2">
          <reference field="4294967294" count="1" selected="0">
            <x v="0"/>
          </reference>
          <reference field="4" count="1" selected="0">
            <x v="94"/>
          </reference>
        </references>
      </pivotArea>
    </chartFormat>
    <chartFormat chart="28" format="16">
      <pivotArea type="data" outline="0" fieldPosition="0">
        <references count="2">
          <reference field="4294967294" count="1" selected="0">
            <x v="0"/>
          </reference>
          <reference field="4" count="1" selected="0">
            <x v="73"/>
          </reference>
        </references>
      </pivotArea>
    </chartFormat>
    <chartFormat chart="28" format="17">
      <pivotArea type="data" outline="0" fieldPosition="0">
        <references count="2">
          <reference field="4294967294" count="1" selected="0">
            <x v="0"/>
          </reference>
          <reference field="4" count="1" selected="0">
            <x v="91"/>
          </reference>
        </references>
      </pivotArea>
    </chartFormat>
    <chartFormat chart="28" format="18">
      <pivotArea type="data" outline="0" fieldPosition="0">
        <references count="2">
          <reference field="4294967294" count="1" selected="0">
            <x v="0"/>
          </reference>
          <reference field="4" count="1" selected="0">
            <x v="89"/>
          </reference>
        </references>
      </pivotArea>
    </chartFormat>
    <chartFormat chart="28" format="19">
      <pivotArea type="data" outline="0" fieldPosition="0">
        <references count="2">
          <reference field="4294967294" count="1" selected="0">
            <x v="0"/>
          </reference>
          <reference field="4" count="1" selected="0">
            <x v="79"/>
          </reference>
        </references>
      </pivotArea>
    </chartFormat>
    <chartFormat chart="28" format="20">
      <pivotArea type="data" outline="0" fieldPosition="0">
        <references count="2">
          <reference field="4294967294" count="1" selected="0">
            <x v="0"/>
          </reference>
          <reference field="4" count="1" selected="0">
            <x v="92"/>
          </reference>
        </references>
      </pivotArea>
    </chartFormat>
    <chartFormat chart="28" format="21">
      <pivotArea type="data" outline="0" fieldPosition="0">
        <references count="2">
          <reference field="4294967294" count="1" selected="0">
            <x v="0"/>
          </reference>
          <reference field="4" count="1" selected="0">
            <x v="95"/>
          </reference>
        </references>
      </pivotArea>
    </chartFormat>
    <chartFormat chart="28" format="22">
      <pivotArea type="data" outline="0" fieldPosition="0">
        <references count="2">
          <reference field="4294967294" count="1" selected="0">
            <x v="0"/>
          </reference>
          <reference field="4" count="1" selected="0">
            <x v="86"/>
          </reference>
        </references>
      </pivotArea>
    </chartFormat>
    <chartFormat chart="28" format="23">
      <pivotArea type="data" outline="0" fieldPosition="0">
        <references count="2">
          <reference field="4294967294" count="1" selected="0">
            <x v="0"/>
          </reference>
          <reference field="4" count="1" selected="0">
            <x v="85"/>
          </reference>
        </references>
      </pivotArea>
    </chartFormat>
    <chartFormat chart="28" format="24">
      <pivotArea type="data" outline="0" fieldPosition="0">
        <references count="2">
          <reference field="4294967294" count="1" selected="0">
            <x v="0"/>
          </reference>
          <reference field="4" count="1" selected="0">
            <x v="83"/>
          </reference>
        </references>
      </pivotArea>
    </chartFormat>
    <chartFormat chart="28" format="25">
      <pivotArea type="data" outline="0" fieldPosition="0">
        <references count="2">
          <reference field="4294967294" count="1" selected="0">
            <x v="0"/>
          </reference>
          <reference field="4" count="1" selected="0">
            <x v="88"/>
          </reference>
        </references>
      </pivotArea>
    </chartFormat>
    <chartFormat chart="28" format="26">
      <pivotArea type="data" outline="0" fieldPosition="0">
        <references count="2">
          <reference field="4294967294" count="1" selected="0">
            <x v="0"/>
          </reference>
          <reference field="4" count="1" selected="0">
            <x v="82"/>
          </reference>
        </references>
      </pivotArea>
    </chartFormat>
    <chartFormat chart="28" format="27">
      <pivotArea type="data" outline="0" fieldPosition="0">
        <references count="2">
          <reference field="4294967294" count="1" selected="0">
            <x v="0"/>
          </reference>
          <reference field="4" count="1" selected="0">
            <x v="78"/>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ntall kg"/>
    <pivotHierarchy dragToData="1"/>
  </pivotHierarchies>
  <pivotTableStyleInfo name="PivotStyleLight16" showRowHeaders="1" showColHeaders="1" showRowStripes="0" showColStripes="0" showLastColumn="1"/>
  <filters count="1">
    <filter fld="4" type="count" id="1" iMeasureHier="33">
      <autoFilter ref="A1">
        <filterColumn colId="0">
          <top10 val="50" filterVal="50"/>
        </filterColumn>
      </autoFilter>
    </filter>
  </filters>
  <rowHierarchiesUsage count="1">
    <rowHierarchyUsage hierarchyUsage="1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151F63B5-4D8E-4C0E-9146-24BA8428847D}" name="Pivottabell5" cacheId="212" applyNumberFormats="0" applyBorderFormats="0" applyFontFormats="0" applyPatternFormats="0" applyAlignmentFormats="0" applyWidthHeightFormats="1" dataCaption="Verdier" tag="57f0c4df-b55f-4095-953c-33a7ddbc9266" updatedVersion="8" minRefreshableVersion="3" subtotalHiddenItems="1" colGrandTotals="0" itemPrintTitles="1" createdVersion="7" indent="0" showEmptyRow="1" outline="1" outlineData="1" multipleFieldFilters="0" chartFormat="45" rowHeaderCaption="kommune">
  <location ref="F5:G359" firstHeaderRow="1" firstDataRow="1" firstDataCol="1" rowPageCount="3" colPageCount="1"/>
  <pivotFields count="5">
    <pivotField axis="axisPage" allDrilled="1" subtotalTop="0" showAll="0" dataSourceSort="1" defaultSubtotal="0" defaultAttributeDrillState="1">
      <items count="3">
        <item x="0"/>
        <item x="1"/>
        <item x="2"/>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descending" defaultSubtotal="0" defaultAttributeDrillState="1">
      <items count="3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s>
      <autoSortScope>
        <pivotArea dataOnly="0" outline="0" fieldPosition="0">
          <references count="1">
            <reference field="4294967294" count="1" selected="0">
              <x v="0"/>
            </reference>
          </references>
        </pivotArea>
      </autoSortScope>
    </pivotField>
  </pivotFields>
  <rowFields count="1">
    <field x="4"/>
  </rowFields>
  <rowItems count="354">
    <i>
      <x v="121"/>
    </i>
    <i>
      <x v="225"/>
    </i>
    <i>
      <x v="154"/>
    </i>
    <i>
      <x v="133"/>
    </i>
    <i>
      <x v="265"/>
    </i>
    <i>
      <x v="263"/>
    </i>
    <i>
      <x v="216"/>
    </i>
    <i>
      <x v="289"/>
    </i>
    <i>
      <x v="125"/>
    </i>
    <i>
      <x v="239"/>
    </i>
    <i>
      <x v="320"/>
    </i>
    <i>
      <x v="178"/>
    </i>
    <i>
      <x v="258"/>
    </i>
    <i>
      <x v="238"/>
    </i>
    <i>
      <x v="173"/>
    </i>
    <i>
      <x v="328"/>
    </i>
    <i>
      <x v="304"/>
    </i>
    <i>
      <x v="262"/>
    </i>
    <i>
      <x v="25"/>
    </i>
    <i>
      <x v="175"/>
    </i>
    <i>
      <x v="208"/>
    </i>
    <i>
      <x v="79"/>
    </i>
    <i>
      <x v="171"/>
    </i>
    <i>
      <x v="123"/>
    </i>
    <i>
      <x v="339"/>
    </i>
    <i>
      <x v="83"/>
    </i>
    <i>
      <x v="92"/>
    </i>
    <i>
      <x v="45"/>
    </i>
    <i>
      <x v="68"/>
    </i>
    <i>
      <x v="73"/>
    </i>
    <i>
      <x v="240"/>
    </i>
    <i>
      <x v="190"/>
    </i>
    <i>
      <x v="213"/>
    </i>
    <i>
      <x v="108"/>
    </i>
    <i>
      <x v="91"/>
    </i>
    <i>
      <x v="124"/>
    </i>
    <i>
      <x v="46"/>
    </i>
    <i>
      <x v="324"/>
    </i>
    <i>
      <x v="218"/>
    </i>
    <i>
      <x v="335"/>
    </i>
    <i>
      <x v="276"/>
    </i>
    <i>
      <x v="186"/>
    </i>
    <i>
      <x v="303"/>
    </i>
    <i>
      <x v="266"/>
    </i>
    <i>
      <x v="352"/>
    </i>
    <i>
      <x v="80"/>
    </i>
    <i>
      <x v="148"/>
    </i>
    <i>
      <x v="49"/>
    </i>
    <i>
      <x v="223"/>
    </i>
    <i>
      <x v="270"/>
    </i>
    <i>
      <x v="112"/>
    </i>
    <i>
      <x v="334"/>
    </i>
    <i>
      <x v="53"/>
    </i>
    <i>
      <x v="162"/>
    </i>
    <i>
      <x v="337"/>
    </i>
    <i>
      <x v="115"/>
    </i>
    <i>
      <x v="159"/>
    </i>
    <i>
      <x v="255"/>
    </i>
    <i>
      <x v="294"/>
    </i>
    <i>
      <x v="111"/>
    </i>
    <i>
      <x v="102"/>
    </i>
    <i>
      <x v="134"/>
    </i>
    <i>
      <x v="331"/>
    </i>
    <i>
      <x v="341"/>
    </i>
    <i>
      <x v="253"/>
    </i>
    <i>
      <x v="2"/>
    </i>
    <i>
      <x v="272"/>
    </i>
    <i>
      <x v="251"/>
    </i>
    <i>
      <x v="249"/>
    </i>
    <i>
      <x v="233"/>
    </i>
    <i>
      <x v="317"/>
    </i>
    <i>
      <x v="280"/>
    </i>
    <i>
      <x v="284"/>
    </i>
    <i>
      <x v="153"/>
    </i>
    <i>
      <x v="301"/>
    </i>
    <i>
      <x v="221"/>
    </i>
    <i>
      <x v="274"/>
    </i>
    <i>
      <x v="207"/>
    </i>
    <i>
      <x v="206"/>
    </i>
    <i>
      <x v="151"/>
    </i>
    <i>
      <x v="277"/>
    </i>
    <i>
      <x v="81"/>
    </i>
    <i>
      <x v="88"/>
    </i>
    <i>
      <x v="305"/>
    </i>
    <i>
      <x v="278"/>
    </i>
    <i>
      <x v="179"/>
    </i>
    <i>
      <x v="217"/>
    </i>
    <i>
      <x v="344"/>
    </i>
    <i>
      <x v="44"/>
    </i>
    <i>
      <x v="30"/>
    </i>
    <i>
      <x v="86"/>
    </i>
    <i>
      <x v="130"/>
    </i>
    <i>
      <x v="316"/>
    </i>
    <i>
      <x v="160"/>
    </i>
    <i>
      <x v="3"/>
    </i>
    <i>
      <x v="157"/>
    </i>
    <i>
      <x v="296"/>
    </i>
    <i>
      <x v="118"/>
    </i>
    <i>
      <x v="250"/>
    </i>
    <i>
      <x v="330"/>
    </i>
    <i>
      <x v="183"/>
    </i>
    <i>
      <x v="142"/>
    </i>
    <i>
      <x v="87"/>
    </i>
    <i>
      <x v="77"/>
    </i>
    <i>
      <x v="325"/>
    </i>
    <i>
      <x v="145"/>
    </i>
    <i>
      <x v="338"/>
    </i>
    <i>
      <x v="333"/>
    </i>
    <i>
      <x v="202"/>
    </i>
    <i>
      <x v="37"/>
    </i>
    <i>
      <x v="4"/>
    </i>
    <i>
      <x v="220"/>
    </i>
    <i>
      <x v="243"/>
    </i>
    <i>
      <x v="101"/>
    </i>
    <i>
      <x v="140"/>
    </i>
    <i>
      <x/>
    </i>
    <i>
      <x v="137"/>
    </i>
    <i>
      <x v="219"/>
    </i>
    <i>
      <x v="192"/>
    </i>
    <i>
      <x v="8"/>
    </i>
    <i>
      <x v="39"/>
    </i>
    <i>
      <x v="199"/>
    </i>
    <i>
      <x v="182"/>
    </i>
    <i>
      <x v="141"/>
    </i>
    <i>
      <x v="64"/>
    </i>
    <i>
      <x v="170"/>
    </i>
    <i>
      <x v="165"/>
    </i>
    <i>
      <x v="163"/>
    </i>
    <i>
      <x v="246"/>
    </i>
    <i>
      <x v="135"/>
    </i>
    <i>
      <x v="209"/>
    </i>
    <i>
      <x v="161"/>
    </i>
    <i>
      <x v="76"/>
    </i>
    <i>
      <x v="13"/>
    </i>
    <i>
      <x v="326"/>
    </i>
    <i>
      <x v="345"/>
    </i>
    <i>
      <x v="28"/>
    </i>
    <i>
      <x v="314"/>
    </i>
    <i>
      <x v="319"/>
    </i>
    <i>
      <x v="196"/>
    </i>
    <i>
      <x v="297"/>
    </i>
    <i>
      <x v="257"/>
    </i>
    <i>
      <x v="222"/>
    </i>
    <i>
      <x v="17"/>
    </i>
    <i>
      <x v="261"/>
    </i>
    <i>
      <x v="340"/>
    </i>
    <i>
      <x v="242"/>
    </i>
    <i>
      <x v="271"/>
    </i>
    <i>
      <x v="299"/>
    </i>
    <i>
      <x v="172"/>
    </i>
    <i>
      <x v="176"/>
    </i>
    <i>
      <x v="256"/>
    </i>
    <i>
      <x v="61"/>
    </i>
    <i>
      <x v="97"/>
    </i>
    <i>
      <x v="281"/>
    </i>
    <i>
      <x v="322"/>
    </i>
    <i>
      <x v="181"/>
    </i>
    <i>
      <x v="264"/>
    </i>
    <i>
      <x v="166"/>
    </i>
    <i>
      <x v="260"/>
    </i>
    <i>
      <x v="247"/>
    </i>
    <i>
      <x v="343"/>
    </i>
    <i>
      <x v="90"/>
    </i>
    <i>
      <x v="224"/>
    </i>
    <i>
      <x v="120"/>
    </i>
    <i>
      <x v="132"/>
    </i>
    <i>
      <x v="198"/>
    </i>
    <i>
      <x v="350"/>
    </i>
    <i>
      <x v="35"/>
    </i>
    <i>
      <x v="99"/>
    </i>
    <i>
      <x v="212"/>
    </i>
    <i>
      <x v="230"/>
    </i>
    <i>
      <x v="327"/>
    </i>
    <i>
      <x v="290"/>
    </i>
    <i>
      <x v="188"/>
    </i>
    <i>
      <x v="191"/>
    </i>
    <i>
      <x v="75"/>
    </i>
    <i>
      <x v="7"/>
    </i>
    <i>
      <x v="10"/>
    </i>
    <i>
      <x v="1"/>
    </i>
    <i>
      <x v="268"/>
    </i>
    <i>
      <x v="313"/>
    </i>
    <i>
      <x v="27"/>
    </i>
    <i>
      <x v="95"/>
    </i>
    <i>
      <x v="16"/>
    </i>
    <i>
      <x v="204"/>
    </i>
    <i>
      <x v="113"/>
    </i>
    <i>
      <x v="65"/>
    </i>
    <i>
      <x v="84"/>
    </i>
    <i>
      <x v="23"/>
    </i>
    <i>
      <x v="58"/>
    </i>
    <i>
      <x v="155"/>
    </i>
    <i>
      <x v="103"/>
    </i>
    <i>
      <x v="306"/>
    </i>
    <i>
      <x v="285"/>
    </i>
    <i>
      <x v="248"/>
    </i>
    <i>
      <x v="41"/>
    </i>
    <i>
      <x v="89"/>
    </i>
    <i>
      <x v="184"/>
    </i>
    <i>
      <x v="164"/>
    </i>
    <i>
      <x v="275"/>
    </i>
    <i>
      <x v="82"/>
    </i>
    <i>
      <x v="57"/>
    </i>
    <i>
      <x v="288"/>
    </i>
    <i>
      <x v="6"/>
    </i>
    <i>
      <x v="127"/>
    </i>
    <i>
      <x v="215"/>
    </i>
    <i>
      <x v="323"/>
    </i>
    <i>
      <x v="43"/>
    </i>
    <i>
      <x v="346"/>
    </i>
    <i>
      <x v="109"/>
    </i>
    <i>
      <x v="241"/>
    </i>
    <i>
      <x v="282"/>
    </i>
    <i>
      <x v="56"/>
    </i>
    <i>
      <x v="244"/>
    </i>
    <i>
      <x v="254"/>
    </i>
    <i>
      <x v="21"/>
    </i>
    <i>
      <x v="11"/>
    </i>
    <i>
      <x v="50"/>
    </i>
    <i>
      <x v="318"/>
    </i>
    <i>
      <x v="26"/>
    </i>
    <i>
      <x v="168"/>
    </i>
    <i>
      <x v="295"/>
    </i>
    <i>
      <x v="167"/>
    </i>
    <i>
      <x v="189"/>
    </i>
    <i>
      <x v="235"/>
    </i>
    <i>
      <x v="19"/>
    </i>
    <i>
      <x v="156"/>
    </i>
    <i>
      <x v="351"/>
    </i>
    <i>
      <x v="38"/>
    </i>
    <i>
      <x v="291"/>
    </i>
    <i>
      <x v="200"/>
    </i>
    <i>
      <x v="293"/>
    </i>
    <i>
      <x v="329"/>
    </i>
    <i>
      <x v="197"/>
    </i>
    <i>
      <x v="205"/>
    </i>
    <i>
      <x v="279"/>
    </i>
    <i>
      <x v="117"/>
    </i>
    <i>
      <x v="106"/>
    </i>
    <i>
      <x v="152"/>
    </i>
    <i>
      <x v="107"/>
    </i>
    <i>
      <x v="245"/>
    </i>
    <i>
      <x v="52"/>
    </i>
    <i>
      <x v="210"/>
    </i>
    <i>
      <x v="203"/>
    </i>
    <i>
      <x v="60"/>
    </i>
    <i>
      <x v="311"/>
    </i>
    <i>
      <x v="177"/>
    </i>
    <i>
      <x v="74"/>
    </i>
    <i>
      <x v="54"/>
    </i>
    <i>
      <x v="20"/>
    </i>
    <i>
      <x v="347"/>
    </i>
    <i>
      <x v="24"/>
    </i>
    <i>
      <x v="187"/>
    </i>
    <i>
      <x v="119"/>
    </i>
    <i>
      <x v="12"/>
    </i>
    <i>
      <x v="147"/>
    </i>
    <i>
      <x v="229"/>
    </i>
    <i>
      <x v="158"/>
    </i>
    <i>
      <x v="143"/>
    </i>
    <i>
      <x v="93"/>
    </i>
    <i>
      <x v="174"/>
    </i>
    <i>
      <x v="5"/>
    </i>
    <i>
      <x v="302"/>
    </i>
    <i>
      <x v="34"/>
    </i>
    <i>
      <x v="267"/>
    </i>
    <i>
      <x v="348"/>
    </i>
    <i>
      <x v="31"/>
    </i>
    <i>
      <x v="300"/>
    </i>
    <i>
      <x v="105"/>
    </i>
    <i>
      <x v="342"/>
    </i>
    <i>
      <x v="100"/>
    </i>
    <i>
      <x v="227"/>
    </i>
    <i>
      <x v="312"/>
    </i>
    <i>
      <x v="214"/>
    </i>
    <i>
      <x v="144"/>
    </i>
    <i>
      <x v="201"/>
    </i>
    <i>
      <x v="332"/>
    </i>
    <i>
      <x v="70"/>
    </i>
    <i>
      <x v="234"/>
    </i>
    <i>
      <x v="287"/>
    </i>
    <i>
      <x v="15"/>
    </i>
    <i>
      <x v="308"/>
    </i>
    <i>
      <x v="48"/>
    </i>
    <i>
      <x v="29"/>
    </i>
    <i>
      <x v="292"/>
    </i>
    <i>
      <x v="307"/>
    </i>
    <i>
      <x v="18"/>
    </i>
    <i>
      <x v="122"/>
    </i>
    <i>
      <x v="85"/>
    </i>
    <i>
      <x v="237"/>
    </i>
    <i>
      <x v="128"/>
    </i>
    <i>
      <x v="47"/>
    </i>
    <i>
      <x v="51"/>
    </i>
    <i>
      <x v="69"/>
    </i>
    <i>
      <x v="139"/>
    </i>
    <i>
      <x v="40"/>
    </i>
    <i>
      <x v="194"/>
    </i>
    <i>
      <x v="310"/>
    </i>
    <i>
      <x v="104"/>
    </i>
    <i>
      <x v="59"/>
    </i>
    <i>
      <x v="169"/>
    </i>
    <i>
      <x v="9"/>
    </i>
    <i>
      <x v="114"/>
    </i>
    <i>
      <x v="129"/>
    </i>
    <i>
      <x v="67"/>
    </i>
    <i>
      <x v="286"/>
    </i>
    <i>
      <x v="14"/>
    </i>
    <i>
      <x v="228"/>
    </i>
    <i>
      <x v="78"/>
    </i>
    <i>
      <x v="96"/>
    </i>
    <i>
      <x v="42"/>
    </i>
    <i>
      <x v="136"/>
    </i>
    <i>
      <x v="259"/>
    </i>
    <i>
      <x v="126"/>
    </i>
    <i>
      <x v="283"/>
    </i>
    <i>
      <x v="336"/>
    </i>
    <i>
      <x v="236"/>
    </i>
    <i>
      <x v="211"/>
    </i>
    <i>
      <x v="32"/>
    </i>
    <i>
      <x v="116"/>
    </i>
    <i>
      <x v="195"/>
    </i>
    <i>
      <x v="149"/>
    </i>
    <i>
      <x v="110"/>
    </i>
    <i>
      <x v="321"/>
    </i>
    <i>
      <x v="138"/>
    </i>
    <i>
      <x v="349"/>
    </i>
    <i>
      <x v="150"/>
    </i>
    <i>
      <x v="71"/>
    </i>
    <i>
      <x v="269"/>
    </i>
    <i>
      <x v="94"/>
    </i>
    <i>
      <x v="232"/>
    </i>
    <i>
      <x v="226"/>
    </i>
    <i>
      <x v="131"/>
    </i>
    <i>
      <x v="63"/>
    </i>
    <i>
      <x v="315"/>
    </i>
    <i>
      <x v="180"/>
    </i>
    <i>
      <x v="146"/>
    </i>
    <i>
      <x v="33"/>
    </i>
    <i>
      <x v="309"/>
    </i>
    <i>
      <x v="193"/>
    </i>
    <i>
      <x v="62"/>
    </i>
    <i>
      <x v="231"/>
    </i>
    <i>
      <x v="66"/>
    </i>
    <i>
      <x v="55"/>
    </i>
    <i>
      <x v="273"/>
    </i>
    <i>
      <x v="298"/>
    </i>
    <i>
      <x v="22"/>
    </i>
    <i>
      <x v="72"/>
    </i>
    <i>
      <x v="185"/>
    </i>
    <i>
      <x v="98"/>
    </i>
    <i>
      <x v="252"/>
    </i>
    <i>
      <x v="36"/>
    </i>
    <i t="grand">
      <x/>
    </i>
  </rowItems>
  <colItems count="1">
    <i/>
  </colItems>
  <pageFields count="3">
    <pageField fld="3" hier="5" name="[T_kjøttkoder].[hovedgrupper].[All]" cap="All"/>
    <pageField fld="2" hier="14" name="[T_kommune].[fylke].[All]" cap="All"/>
    <pageField fld="0" hier="0" name="[Kommunetall_CSV].[aar].&amp;[2024]" cap="2024"/>
  </pageFields>
  <dataFields count="1">
    <dataField name="Antall kg" fld="1" baseField="0" baseItem="0" numFmtId="164"/>
  </dataFields>
  <formats count="3">
    <format dxfId="86">
      <pivotArea collapsedLevelsAreSubtotals="1" fieldPosition="0">
        <references count="2">
          <reference field="0" count="1" selected="0">
            <x v="2"/>
          </reference>
          <reference field="4" count="13">
            <x v="15"/>
            <x v="21"/>
            <x v="26"/>
            <x v="29"/>
            <x v="35"/>
            <x v="42"/>
            <x v="49"/>
            <x v="55"/>
            <x v="56"/>
            <x v="57"/>
            <x v="81"/>
            <x v="89"/>
            <x v="117"/>
          </reference>
        </references>
      </pivotArea>
    </format>
    <format dxfId="85">
      <pivotArea outline="0" fieldPosition="0">
        <references count="1">
          <reference field="4294967294" count="1">
            <x v="0"/>
          </reference>
        </references>
      </pivotArea>
    </format>
    <format dxfId="84">
      <pivotArea outline="0" collapsedLevelsAreSubtotals="1" fieldPosition="0"/>
    </format>
  </formats>
  <chartFormats count="87">
    <chartFormat chart="2" format="0" series="1">
      <pivotArea type="data" outline="0" fieldPosition="0">
        <references count="2">
          <reference field="4294967294" count="1" selected="0">
            <x v="0"/>
          </reference>
          <reference field="4" count="1" selected="0">
            <x v="68"/>
          </reference>
        </references>
      </pivotArea>
    </chartFormat>
    <chartFormat chart="2" format="1" series="1">
      <pivotArea type="data" outline="0" fieldPosition="0">
        <references count="2">
          <reference field="4294967294" count="1" selected="0">
            <x v="0"/>
          </reference>
          <reference field="4" count="1" selected="0">
            <x v="208"/>
          </reference>
        </references>
      </pivotArea>
    </chartFormat>
    <chartFormat chart="2" format="2" series="1">
      <pivotArea type="data" outline="0" fieldPosition="0">
        <references count="2">
          <reference field="4294967294" count="1" selected="0">
            <x v="0"/>
          </reference>
          <reference field="4" count="1" selected="0">
            <x v="175"/>
          </reference>
        </references>
      </pivotArea>
    </chartFormat>
    <chartFormat chart="2" format="3" series="1">
      <pivotArea type="data" outline="0" fieldPosition="0">
        <references count="2">
          <reference field="4294967294" count="1" selected="0">
            <x v="0"/>
          </reference>
          <reference field="4" count="1" selected="0">
            <x v="123"/>
          </reference>
        </references>
      </pivotArea>
    </chartFormat>
    <chartFormat chart="2" format="4" series="1">
      <pivotArea type="data" outline="0" fieldPosition="0">
        <references count="2">
          <reference field="4294967294" count="1" selected="0">
            <x v="0"/>
          </reference>
          <reference field="4" count="1" selected="0">
            <x v="178"/>
          </reference>
        </references>
      </pivotArea>
    </chartFormat>
    <chartFormat chart="2" format="5" series="1">
      <pivotArea type="data" outline="0" fieldPosition="0">
        <references count="2">
          <reference field="4294967294" count="1" selected="0">
            <x v="0"/>
          </reference>
          <reference field="4" count="1" selected="0">
            <x v="320"/>
          </reference>
        </references>
      </pivotArea>
    </chartFormat>
    <chartFormat chart="2" format="6" series="1">
      <pivotArea type="data" outline="0" fieldPosition="0">
        <references count="2">
          <reference field="4294967294" count="1" selected="0">
            <x v="0"/>
          </reference>
          <reference field="4" count="1" selected="0">
            <x v="265"/>
          </reference>
        </references>
      </pivotArea>
    </chartFormat>
    <chartFormat chart="2" format="7" series="1">
      <pivotArea type="data" outline="0" fieldPosition="0">
        <references count="2">
          <reference field="4294967294" count="1" selected="0">
            <x v="0"/>
          </reference>
          <reference field="4" count="1" selected="0">
            <x v="154"/>
          </reference>
        </references>
      </pivotArea>
    </chartFormat>
    <chartFormat chart="2" format="8" series="1">
      <pivotArea type="data" outline="0" fieldPosition="0">
        <references count="2">
          <reference field="4294967294" count="1" selected="0">
            <x v="0"/>
          </reference>
          <reference field="4" count="1" selected="0">
            <x v="25"/>
          </reference>
        </references>
      </pivotArea>
    </chartFormat>
    <chartFormat chart="2" format="9" series="1">
      <pivotArea type="data" outline="0" fieldPosition="0">
        <references count="2">
          <reference field="4294967294" count="1" selected="0">
            <x v="0"/>
          </reference>
          <reference field="4" count="1" selected="0">
            <x v="258"/>
          </reference>
        </references>
      </pivotArea>
    </chartFormat>
    <chartFormat chart="2" format="10" series="1">
      <pivotArea type="data" outline="0" fieldPosition="0">
        <references count="2">
          <reference field="4294967294" count="1" selected="0">
            <x v="0"/>
          </reference>
          <reference field="4" count="1" selected="0">
            <x v="328"/>
          </reference>
        </references>
      </pivotArea>
    </chartFormat>
    <chartFormat chart="2" format="11" series="1">
      <pivotArea type="data" outline="0" fieldPosition="0">
        <references count="2">
          <reference field="4294967294" count="1" selected="0">
            <x v="0"/>
          </reference>
          <reference field="4" count="1" selected="0">
            <x v="239"/>
          </reference>
        </references>
      </pivotArea>
    </chartFormat>
    <chartFormat chart="2" format="12" series="1">
      <pivotArea type="data" outline="0" fieldPosition="0">
        <references count="2">
          <reference field="4294967294" count="1" selected="0">
            <x v="0"/>
          </reference>
          <reference field="4" count="1" selected="0">
            <x v="263"/>
          </reference>
        </references>
      </pivotArea>
    </chartFormat>
    <chartFormat chart="2" format="13" series="1">
      <pivotArea type="data" outline="0" fieldPosition="0">
        <references count="2">
          <reference field="4294967294" count="1" selected="0">
            <x v="0"/>
          </reference>
          <reference field="4" count="1" selected="0">
            <x v="289"/>
          </reference>
        </references>
      </pivotArea>
    </chartFormat>
    <chartFormat chart="2" format="14" series="1">
      <pivotArea type="data" outline="0" fieldPosition="0">
        <references count="2">
          <reference field="4294967294" count="1" selected="0">
            <x v="0"/>
          </reference>
          <reference field="4" count="1" selected="0">
            <x v="133"/>
          </reference>
        </references>
      </pivotArea>
    </chartFormat>
    <chartFormat chart="2" format="15" series="1">
      <pivotArea type="data" outline="0" fieldPosition="0">
        <references count="2">
          <reference field="4294967294" count="1" selected="0">
            <x v="0"/>
          </reference>
          <reference field="4" count="1" selected="0">
            <x v="121"/>
          </reference>
        </references>
      </pivotArea>
    </chartFormat>
    <chartFormat chart="2" format="16" series="1">
      <pivotArea type="data" outline="0" fieldPosition="0">
        <references count="2">
          <reference field="4294967294" count="1" selected="0">
            <x v="0"/>
          </reference>
          <reference field="4" count="1" selected="0">
            <x v="218"/>
          </reference>
        </references>
      </pivotArea>
    </chartFormat>
    <chartFormat chart="2" format="17" series="1">
      <pivotArea type="data" outline="0" fieldPosition="0">
        <references count="2">
          <reference field="4294967294" count="1" selected="0">
            <x v="0"/>
          </reference>
          <reference field="4" count="1" selected="0">
            <x v="79"/>
          </reference>
        </references>
      </pivotArea>
    </chartFormat>
    <chartFormat chart="2" format="18" series="1">
      <pivotArea type="data" outline="0" fieldPosition="0">
        <references count="2">
          <reference field="4294967294" count="1" selected="0">
            <x v="0"/>
          </reference>
          <reference field="4" count="1" selected="0">
            <x v="186"/>
          </reference>
        </references>
      </pivotArea>
    </chartFormat>
    <chartFormat chart="2" format="19" series="1">
      <pivotArea type="data" outline="0" fieldPosition="0">
        <references count="2">
          <reference field="4294967294" count="1" selected="0">
            <x v="0"/>
          </reference>
          <reference field="4" count="1" selected="0">
            <x v="124"/>
          </reference>
        </references>
      </pivotArea>
    </chartFormat>
    <chartFormat chart="2" format="20" series="1">
      <pivotArea type="data" outline="0" fieldPosition="0">
        <references count="2">
          <reference field="4294967294" count="1" selected="0">
            <x v="0"/>
          </reference>
          <reference field="4" count="1" selected="0">
            <x v="22"/>
          </reference>
        </references>
      </pivotArea>
    </chartFormat>
    <chartFormat chart="2" format="21" series="1">
      <pivotArea type="data" outline="0" fieldPosition="0">
        <references count="2">
          <reference field="4294967294" count="1" selected="0">
            <x v="0"/>
          </reference>
          <reference field="4" count="1" selected="0">
            <x v="40"/>
          </reference>
        </references>
      </pivotArea>
    </chartFormat>
    <chartFormat chart="2" format="22" series="1">
      <pivotArea type="data" outline="0" fieldPosition="0">
        <references count="2">
          <reference field="4294967294" count="1" selected="0">
            <x v="0"/>
          </reference>
          <reference field="4" count="1" selected="0">
            <x v="17"/>
          </reference>
        </references>
      </pivotArea>
    </chartFormat>
    <chartFormat chart="2" format="23" series="1">
      <pivotArea type="data" outline="0" fieldPosition="0">
        <references count="2">
          <reference field="4294967294" count="1" selected="0">
            <x v="0"/>
          </reference>
          <reference field="4" count="1" selected="0">
            <x v="72"/>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85"/>
          </reference>
        </references>
      </pivotArea>
    </chartFormat>
    <chartFormat chart="2" format="26" series="1">
      <pivotArea type="data" outline="0" fieldPosition="0">
        <references count="2">
          <reference field="4294967294" count="1" selected="0">
            <x v="0"/>
          </reference>
          <reference field="4" count="1" selected="0">
            <x v="19"/>
          </reference>
        </references>
      </pivotArea>
    </chartFormat>
    <chartFormat chart="2" format="27" series="1">
      <pivotArea type="data" outline="0" fieldPosition="0">
        <references count="2">
          <reference field="4294967294" count="1" selected="0">
            <x v="0"/>
          </reference>
          <reference field="4" count="1" selected="0">
            <x v="94"/>
          </reference>
        </references>
      </pivotArea>
    </chartFormat>
    <chartFormat chart="2" format="28" series="1">
      <pivotArea type="data" outline="0" fieldPosition="0">
        <references count="2">
          <reference field="4294967294" count="1" selected="0">
            <x v="0"/>
          </reference>
          <reference field="4" count="1" selected="0">
            <x v="295"/>
          </reference>
        </references>
      </pivotArea>
    </chartFormat>
    <chartFormat chart="2" format="29" series="1">
      <pivotArea type="data" outline="0" fieldPosition="0">
        <references count="2">
          <reference field="4294967294" count="1" selected="0">
            <x v="0"/>
          </reference>
          <reference field="4" count="1" selected="0">
            <x v="145"/>
          </reference>
        </references>
      </pivotArea>
    </chartFormat>
    <chartFormat chart="2" format="30" series="1">
      <pivotArea type="data" outline="0" fieldPosition="0">
        <references count="2">
          <reference field="4294967294" count="1" selected="0">
            <x v="0"/>
          </reference>
          <reference field="4" count="1" selected="0">
            <x v="97"/>
          </reference>
        </references>
      </pivotArea>
    </chartFormat>
    <chartFormat chart="2" format="31" series="1">
      <pivotArea type="data" outline="0" fieldPosition="0">
        <references count="2">
          <reference field="4294967294" count="1" selected="0">
            <x v="0"/>
          </reference>
          <reference field="4" count="1" selected="0">
            <x v="288"/>
          </reference>
        </references>
      </pivotArea>
    </chartFormat>
    <chartFormat chart="2" format="32" series="1">
      <pivotArea type="data" outline="0" fieldPosition="0">
        <references count="2">
          <reference field="4294967294" count="1" selected="0">
            <x v="0"/>
          </reference>
          <reference field="4" count="1" selected="0">
            <x v="184"/>
          </reference>
        </references>
      </pivotArea>
    </chartFormat>
    <chartFormat chart="2" format="33" series="1">
      <pivotArea type="data" outline="0" fieldPosition="0">
        <references count="2">
          <reference field="4294967294" count="1" selected="0">
            <x v="0"/>
          </reference>
          <reference field="4" count="1" selected="0">
            <x v="206"/>
          </reference>
        </references>
      </pivotArea>
    </chartFormat>
    <chartFormat chart="2" format="34" series="1">
      <pivotArea type="data" outline="0" fieldPosition="0">
        <references count="2">
          <reference field="4294967294" count="1" selected="0">
            <x v="0"/>
          </reference>
          <reference field="4" count="1" selected="0">
            <x v="337"/>
          </reference>
        </references>
      </pivotArea>
    </chartFormat>
    <chartFormat chart="2" format="35" series="1">
      <pivotArea type="data" outline="0" fieldPosition="0">
        <references count="2">
          <reference field="4294967294" count="1" selected="0">
            <x v="0"/>
          </reference>
          <reference field="4" count="1" selected="0">
            <x v="247"/>
          </reference>
        </references>
      </pivotArea>
    </chartFormat>
    <chartFormat chart="2" format="36" series="1">
      <pivotArea type="data" outline="0" fieldPosition="0">
        <references count="2">
          <reference field="4294967294" count="1" selected="0">
            <x v="0"/>
          </reference>
          <reference field="4" count="1" selected="0">
            <x v="205"/>
          </reference>
        </references>
      </pivotArea>
    </chartFormat>
    <chartFormat chart="2" format="37" series="1">
      <pivotArea type="data" outline="0" fieldPosition="0">
        <references count="2">
          <reference field="4294967294" count="1" selected="0">
            <x v="0"/>
          </reference>
          <reference field="4" count="1" selected="0">
            <x v="244"/>
          </reference>
        </references>
      </pivotArea>
    </chartFormat>
    <chartFormat chart="2" format="38" series="1">
      <pivotArea type="data" outline="0" fieldPosition="0">
        <references count="2">
          <reference field="4294967294" count="1" selected="0">
            <x v="0"/>
          </reference>
          <reference field="4" count="1" selected="0">
            <x v="111"/>
          </reference>
        </references>
      </pivotArea>
    </chartFormat>
    <chartFormat chart="2" format="39" series="1">
      <pivotArea type="data" outline="0" fieldPosition="0">
        <references count="2">
          <reference field="4294967294" count="1" selected="0">
            <x v="0"/>
          </reference>
          <reference field="4" count="1" selected="0">
            <x v="148"/>
          </reference>
        </references>
      </pivotArea>
    </chartFormat>
    <chartFormat chart="2" format="40" series="1">
      <pivotArea type="data" outline="0" fieldPosition="0">
        <references count="2">
          <reference field="4294967294" count="1" selected="0">
            <x v="0"/>
          </reference>
          <reference field="4" count="1" selected="0">
            <x v="250"/>
          </reference>
        </references>
      </pivotArea>
    </chartFormat>
    <chartFormat chart="2" format="41" series="1">
      <pivotArea type="data" outline="0" fieldPosition="0">
        <references count="2">
          <reference field="4294967294" count="1" selected="0">
            <x v="0"/>
          </reference>
          <reference field="4" count="1" selected="0">
            <x v="238"/>
          </reference>
        </references>
      </pivotArea>
    </chartFormat>
    <chartFormat chart="2" format="42" series="1">
      <pivotArea type="data" outline="0" fieldPosition="0">
        <references count="2">
          <reference field="4294967294" count="1" selected="0">
            <x v="0"/>
          </reference>
          <reference field="4" count="1" selected="0">
            <x v="304"/>
          </reference>
        </references>
      </pivotArea>
    </chartFormat>
    <chartFormat chart="2" format="43" series="1">
      <pivotArea type="data" outline="0" fieldPosition="0">
        <references count="2">
          <reference field="4294967294" count="1" selected="0">
            <x v="0"/>
          </reference>
          <reference field="4" count="1" selected="0">
            <x v="49"/>
          </reference>
        </references>
      </pivotArea>
    </chartFormat>
    <chartFormat chart="2" format="44" series="1">
      <pivotArea type="data" outline="0" fieldPosition="0">
        <references count="2">
          <reference field="4294967294" count="1" selected="0">
            <x v="0"/>
          </reference>
          <reference field="4" count="1" selected="0">
            <x v="261"/>
          </reference>
        </references>
      </pivotArea>
    </chartFormat>
    <chartFormat chart="2" format="45" series="1">
      <pivotArea type="data" outline="0" fieldPosition="0">
        <references count="2">
          <reference field="4294967294" count="1" selected="0">
            <x v="0"/>
          </reference>
          <reference field="4" count="1" selected="0">
            <x v="272"/>
          </reference>
        </references>
      </pivotArea>
    </chartFormat>
    <chartFormat chart="2" format="46" series="1">
      <pivotArea type="data" outline="0" fieldPosition="0">
        <references count="2">
          <reference field="4294967294" count="1" selected="0">
            <x v="0"/>
          </reference>
          <reference field="4" count="1" selected="0">
            <x v="3"/>
          </reference>
        </references>
      </pivotArea>
    </chartFormat>
    <chartFormat chart="2" format="47" series="1">
      <pivotArea type="data" outline="0" fieldPosition="0">
        <references count="2">
          <reference field="4294967294" count="1" selected="0">
            <x v="0"/>
          </reference>
          <reference field="4" count="1" selected="0">
            <x v="142"/>
          </reference>
        </references>
      </pivotArea>
    </chartFormat>
    <chartFormat chart="2" format="48" series="1">
      <pivotArea type="data" outline="0" fieldPosition="0">
        <references count="2">
          <reference field="4294967294" count="1" selected="0">
            <x v="0"/>
          </reference>
          <reference field="4" count="1" selected="0">
            <x v="81"/>
          </reference>
        </references>
      </pivotArea>
    </chartFormat>
    <chartFormat chart="2" format="49" series="1">
      <pivotArea type="data" outline="0" fieldPosition="0">
        <references count="2">
          <reference field="4294967294" count="1" selected="0">
            <x v="0"/>
          </reference>
          <reference field="4" count="1" selected="0">
            <x v="331"/>
          </reference>
        </references>
      </pivotArea>
    </chartFormat>
    <chartFormat chart="2" format="50" series="1">
      <pivotArea type="data" outline="0" fieldPosition="0">
        <references count="2">
          <reference field="4294967294" count="1" selected="0">
            <x v="0"/>
          </reference>
          <reference field="4" count="1" selected="0">
            <x v="276"/>
          </reference>
        </references>
      </pivotArea>
    </chartFormat>
    <chartFormat chart="2" format="51" series="1">
      <pivotArea type="data" outline="0" fieldPosition="0">
        <references count="2">
          <reference field="4294967294" count="1" selected="0">
            <x v="0"/>
          </reference>
          <reference field="4" count="1" selected="0">
            <x v="217"/>
          </reference>
        </references>
      </pivotArea>
    </chartFormat>
    <chartFormat chart="2" format="52" series="1">
      <pivotArea type="data" outline="0" fieldPosition="0">
        <references count="2">
          <reference field="4294967294" count="1" selected="0">
            <x v="0"/>
          </reference>
          <reference field="4" count="1" selected="0">
            <x v="151"/>
          </reference>
        </references>
      </pivotArea>
    </chartFormat>
    <chartFormat chart="2" format="53" series="1">
      <pivotArea type="data" outline="0" fieldPosition="0">
        <references count="2">
          <reference field="4294967294" count="1" selected="0">
            <x v="0"/>
          </reference>
          <reference field="4" count="1" selected="0">
            <x v="317"/>
          </reference>
        </references>
      </pivotArea>
    </chartFormat>
    <chartFormat chart="2" format="54" series="1">
      <pivotArea type="data" outline="0" fieldPosition="0">
        <references count="2">
          <reference field="4294967294" count="1" selected="0">
            <x v="0"/>
          </reference>
          <reference field="4" count="1" selected="0">
            <x v="325"/>
          </reference>
        </references>
      </pivotArea>
    </chartFormat>
    <chartFormat chart="2" format="55" series="1">
      <pivotArea type="data" outline="0" fieldPosition="0">
        <references count="2">
          <reference field="4294967294" count="1" selected="0">
            <x v="0"/>
          </reference>
          <reference field="4" count="1" selected="0">
            <x v="316"/>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30"/>
          </reference>
        </references>
      </pivotArea>
    </chartFormat>
    <chartFormat chart="2" format="58" series="1">
      <pivotArea type="data" outline="0" fieldPosition="0">
        <references count="2">
          <reference field="4294967294" count="1" selected="0">
            <x v="0"/>
          </reference>
          <reference field="4" count="1" selected="0">
            <x v="280"/>
          </reference>
        </references>
      </pivotArea>
    </chartFormat>
    <chartFormat chart="2" format="59" series="1">
      <pivotArea type="data" outline="0" fieldPosition="0">
        <references count="2">
          <reference field="4294967294" count="1" selected="0">
            <x v="0"/>
          </reference>
          <reference field="4" count="1" selected="0">
            <x v="219"/>
          </reference>
        </references>
      </pivotArea>
    </chartFormat>
    <chartFormat chart="2" format="60" series="1">
      <pivotArea type="data" outline="0" fieldPosition="0">
        <references count="2">
          <reference field="4294967294" count="1" selected="0">
            <x v="0"/>
          </reference>
          <reference field="4" count="1" selected="0">
            <x v="76"/>
          </reference>
        </references>
      </pivotArea>
    </chartFormat>
    <chartFormat chart="2" format="61" series="1">
      <pivotArea type="data" outline="0" fieldPosition="0">
        <references count="2">
          <reference field="4294967294" count="1" selected="0">
            <x v="0"/>
          </reference>
          <reference field="4" count="1" selected="0">
            <x v="330"/>
          </reference>
        </references>
      </pivotArea>
    </chartFormat>
    <chartFormat chart="2" format="62" series="1">
      <pivotArea type="data" outline="0" fieldPosition="0">
        <references count="2">
          <reference field="4294967294" count="1" selected="0">
            <x v="0"/>
          </reference>
          <reference field="4" count="1" selected="0">
            <x v="338"/>
          </reference>
        </references>
      </pivotArea>
    </chartFormat>
    <chartFormat chart="2" format="63" series="1">
      <pivotArea type="data" outline="0" fieldPosition="0">
        <references count="2">
          <reference field="4294967294" count="1" selected="0">
            <x v="0"/>
          </reference>
          <reference field="4" count="1" selected="0">
            <x v="346"/>
          </reference>
        </references>
      </pivotArea>
    </chartFormat>
    <chartFormat chart="2" format="64" series="1">
      <pivotArea type="data" outline="0" fieldPosition="0">
        <references count="2">
          <reference field="4294967294" count="1" selected="0">
            <x v="0"/>
          </reference>
          <reference field="4" count="1" selected="0">
            <x v="182"/>
          </reference>
        </references>
      </pivotArea>
    </chartFormat>
    <chartFormat chart="2" format="65" series="1">
      <pivotArea type="data" outline="0" fieldPosition="0">
        <references count="2">
          <reference field="4294967294" count="1" selected="0">
            <x v="0"/>
          </reference>
          <reference field="4" count="1" selected="0">
            <x v="277"/>
          </reference>
        </references>
      </pivotArea>
    </chartFormat>
    <chartFormat chart="2" format="66" series="1">
      <pivotArea type="data" outline="0" fieldPosition="0">
        <references count="2">
          <reference field="4294967294" count="1" selected="0">
            <x v="0"/>
          </reference>
          <reference field="4" count="1" selected="0">
            <x v="115"/>
          </reference>
        </references>
      </pivotArea>
    </chartFormat>
    <chartFormat chart="2" format="67" series="1">
      <pivotArea type="data" outline="0" fieldPosition="0">
        <references count="2">
          <reference field="4294967294" count="1" selected="0">
            <x v="0"/>
          </reference>
          <reference field="4" count="1" selected="0">
            <x v="16"/>
          </reference>
        </references>
      </pivotArea>
    </chartFormat>
    <chartFormat chart="2" format="68" series="1">
      <pivotArea type="data" outline="0" fieldPosition="0">
        <references count="2">
          <reference field="4294967294" count="1" selected="0">
            <x v="0"/>
          </reference>
          <reference field="4" count="1" selected="0">
            <x v="96"/>
          </reference>
        </references>
      </pivotArea>
    </chartFormat>
    <chartFormat chart="2" format="69" series="1">
      <pivotArea type="data" outline="0" fieldPosition="0">
        <references count="2">
          <reference field="4294967294" count="1" selected="0">
            <x v="0"/>
          </reference>
          <reference field="4" count="1" selected="0">
            <x v="75"/>
          </reference>
        </references>
      </pivotArea>
    </chartFormat>
    <chartFormat chart="2" format="70" series="1">
      <pivotArea type="data" outline="0" fieldPosition="0">
        <references count="2">
          <reference field="4294967294" count="1" selected="0">
            <x v="0"/>
          </reference>
          <reference field="4" count="1" selected="0">
            <x v="314"/>
          </reference>
        </references>
      </pivotArea>
    </chartFormat>
    <chartFormat chart="2" format="71" series="1">
      <pivotArea type="data" outline="0" fieldPosition="0">
        <references count="2">
          <reference field="4294967294" count="1" selected="0">
            <x v="0"/>
          </reference>
          <reference field="4" count="1" selected="0">
            <x v="322"/>
          </reference>
        </references>
      </pivotArea>
    </chartFormat>
    <chartFormat chart="2" format="72" series="1">
      <pivotArea type="data" outline="0" fieldPosition="0">
        <references count="2">
          <reference field="4294967294" count="1" selected="0">
            <x v="0"/>
          </reference>
          <reference field="4" count="1" selected="0">
            <x v="58"/>
          </reference>
        </references>
      </pivotArea>
    </chartFormat>
    <chartFormat chart="2" format="73" series="1">
      <pivotArea type="data" outline="0" fieldPosition="0">
        <references count="2">
          <reference field="4294967294" count="1" selected="0">
            <x v="0"/>
          </reference>
          <reference field="4" count="1" selected="0">
            <x v="271"/>
          </reference>
        </references>
      </pivotArea>
    </chartFormat>
    <chartFormat chart="2" format="74" series="1">
      <pivotArea type="data" outline="0" fieldPosition="0">
        <references count="2">
          <reference field="4294967294" count="1" selected="0">
            <x v="0"/>
          </reference>
          <reference field="4" count="1" selected="0">
            <x v="112"/>
          </reference>
        </references>
      </pivotArea>
    </chartFormat>
    <chartFormat chart="2" format="75" series="1">
      <pivotArea type="data" outline="0" fieldPosition="0">
        <references count="2">
          <reference field="4294967294" count="1" selected="0">
            <x v="0"/>
          </reference>
          <reference field="4" count="1" selected="0">
            <x v="221"/>
          </reference>
        </references>
      </pivotArea>
    </chartFormat>
    <chartFormat chart="2" format="76" series="1">
      <pivotArea type="data" outline="0" fieldPosition="0">
        <references count="2">
          <reference field="4294967294" count="1" selected="0">
            <x v="0"/>
          </reference>
          <reference field="4" count="1" selected="0">
            <x v="207"/>
          </reference>
        </references>
      </pivotArea>
    </chartFormat>
    <chartFormat chart="2" format="77" series="1">
      <pivotArea type="data" outline="0" fieldPosition="0">
        <references count="2">
          <reference field="4294967294" count="1" selected="0">
            <x v="0"/>
          </reference>
          <reference field="4" count="1" selected="0">
            <x v="255"/>
          </reference>
        </references>
      </pivotArea>
    </chartFormat>
    <chartFormat chart="2" format="78" series="1">
      <pivotArea type="data" outline="0" fieldPosition="0">
        <references count="2">
          <reference field="4294967294" count="1" selected="0">
            <x v="0"/>
          </reference>
          <reference field="4" count="1" selected="0">
            <x v="266"/>
          </reference>
        </references>
      </pivotArea>
    </chartFormat>
    <chartFormat chart="2" format="79" series="1">
      <pivotArea type="data" outline="0" fieldPosition="0">
        <references count="2">
          <reference field="4294967294" count="1" selected="0">
            <x v="0"/>
          </reference>
          <reference field="4" count="1" selected="0">
            <x v="213"/>
          </reference>
        </references>
      </pivotArea>
    </chartFormat>
    <chartFormat chart="2" format="80" series="1">
      <pivotArea type="data" outline="0" fieldPosition="0">
        <references count="2">
          <reference field="4294967294" count="1" selected="0">
            <x v="0"/>
          </reference>
          <reference field="4" count="1" selected="0">
            <x v="167"/>
          </reference>
        </references>
      </pivotArea>
    </chartFormat>
    <chartFormat chart="2" format="81" series="1">
      <pivotArea type="data" outline="0" fieldPosition="0">
        <references count="2">
          <reference field="4294967294" count="1" selected="0">
            <x v="0"/>
          </reference>
          <reference field="4" count="1" selected="0">
            <x v="146"/>
          </reference>
        </references>
      </pivotArea>
    </chartFormat>
    <chartFormat chart="4" format="0"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 chart="28" format="2" series="1">
      <pivotArea type="data" outline="0" fieldPosition="0">
        <references count="1">
          <reference field="4294967294" count="1" selected="0">
            <x v="0"/>
          </reference>
        </references>
      </pivotArea>
    </chartFormat>
    <chartFormat chart="43" format="3" series="1">
      <pivotArea type="data" outline="0" fieldPosition="0">
        <references count="1">
          <reference field="4294967294" count="1" selected="0">
            <x v="0"/>
          </reference>
        </references>
      </pivotArea>
    </chartFormat>
    <chartFormat chart="44" format="4" series="1">
      <pivotArea type="data" outline="0" fieldPosition="0">
        <references count="1">
          <reference field="4294967294" count="1" selected="0">
            <x v="0"/>
          </reference>
        </references>
      </pivotArea>
    </chartFormat>
  </chartFormats>
  <pivotHierarchies count="35">
    <pivotHierarchy multipleItemSelectionAllowed="1" dragToData="1">
      <members count="1" level="1">
        <member name="[Kommunetall_CSV].[aar].&amp;[2024]"/>
      </members>
    </pivotHierarchy>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ntall kg"/>
    <pivotHierarchy dragToData="1"/>
  </pivotHierarchies>
  <pivotTableStyleInfo name="PivotStyleLight16"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71826110-9F5C-4992-99B6-165933C2CB6D}" name="Pivottabell8" cacheId="205" applyNumberFormats="0" applyBorderFormats="0" applyFontFormats="0" applyPatternFormats="0" applyAlignmentFormats="0" applyWidthHeightFormats="1" dataCaption="Verdier" tag="0ee3061f-6144-46a8-8c1b-6180174335f4" updatedVersion="8" minRefreshableVersion="3" subtotalHiddenItems="1" itemPrintTitles="1" createdVersion="7" indent="0" showEmptyRow="1" showEmptyCol="1" outline="1" outlineData="1" multipleFieldFilters="0" chartFormat="5">
  <location ref="B62:M86" firstHeaderRow="1" firstDataRow="2" firstDataCol="1" rowPageCount="3" colPageCount="1"/>
  <pivotFields count="6">
    <pivotField axis="axisRow" allDrilled="1"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3"/>
  </colFields>
  <colItems count="11">
    <i>
      <x/>
    </i>
    <i>
      <x v="1"/>
    </i>
    <i>
      <x v="2"/>
    </i>
    <i>
      <x v="3"/>
    </i>
    <i>
      <x v="4"/>
    </i>
    <i>
      <x v="5"/>
    </i>
    <i>
      <x v="6"/>
    </i>
    <i>
      <x v="7"/>
    </i>
    <i>
      <x v="8"/>
    </i>
    <i>
      <x v="9"/>
    </i>
    <i t="grand">
      <x/>
    </i>
  </colItems>
  <pageFields count="3">
    <pageField fld="1" hier="5" name="[T_kjøttkoder].[hovedgrupper].[All]" cap="All"/>
    <pageField fld="4" hier="14" name="[T_kommune].[fylke].&amp;[Trøndelag]" cap="Trøndelag"/>
    <pageField fld="5" hier="13" name="[T_kommune].[kommune].[All]" cap="All"/>
  </pageFields>
  <dataFields count="1">
    <dataField fld="2" subtotal="count" baseField="0" baseItem="0"/>
  </dataFields>
  <chartFormats count="44">
    <chartFormat chart="3" format="0" series="1">
      <pivotArea type="data" outline="0" fieldPosition="0">
        <references count="2">
          <reference field="4294967294" count="1" selected="0">
            <x v="0"/>
          </reference>
          <reference field="0" count="1" selected="0">
            <x v="0"/>
          </reference>
        </references>
      </pivotArea>
    </chartFormat>
    <chartFormat chart="3" format="1" series="1">
      <pivotArea type="data" outline="0" fieldPosition="0">
        <references count="2">
          <reference field="4294967294" count="1" selected="0">
            <x v="0"/>
          </reference>
          <reference field="0" count="1" selected="0">
            <x v="1"/>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3"/>
          </reference>
        </references>
      </pivotArea>
    </chartFormat>
    <chartFormat chart="3" format="4" series="1">
      <pivotArea type="data" outline="0" fieldPosition="0">
        <references count="2">
          <reference field="4294967294" count="1" selected="0">
            <x v="0"/>
          </reference>
          <reference field="0" count="1" selected="0">
            <x v="4"/>
          </reference>
        </references>
      </pivotArea>
    </chartFormat>
    <chartFormat chart="3" format="5" series="1">
      <pivotArea type="data" outline="0" fieldPosition="0">
        <references count="2">
          <reference field="4294967294" count="1" selected="0">
            <x v="0"/>
          </reference>
          <reference field="0" count="1" selected="0">
            <x v="5"/>
          </reference>
        </references>
      </pivotArea>
    </chartFormat>
    <chartFormat chart="3" format="6" series="1">
      <pivotArea type="data" outline="0" fieldPosition="0">
        <references count="2">
          <reference field="4294967294" count="1" selected="0">
            <x v="0"/>
          </reference>
          <reference field="0" count="1" selected="0">
            <x v="6"/>
          </reference>
        </references>
      </pivotArea>
    </chartFormat>
    <chartFormat chart="3" format="7" series="1">
      <pivotArea type="data" outline="0" fieldPosition="0">
        <references count="2">
          <reference field="4294967294" count="1" selected="0">
            <x v="0"/>
          </reference>
          <reference field="0" count="1" selected="0">
            <x v="7"/>
          </reference>
        </references>
      </pivotArea>
    </chartFormat>
    <chartFormat chart="3" format="8" series="1">
      <pivotArea type="data" outline="0" fieldPosition="0">
        <references count="2">
          <reference field="4294967294" count="1" selected="0">
            <x v="0"/>
          </reference>
          <reference field="0" count="1" selected="0">
            <x v="8"/>
          </reference>
        </references>
      </pivotArea>
    </chartFormat>
    <chartFormat chart="3" format="9" series="1">
      <pivotArea type="data" outline="0" fieldPosition="0">
        <references count="2">
          <reference field="4294967294" count="1" selected="0">
            <x v="0"/>
          </reference>
          <reference field="0" count="1" selected="0">
            <x v="9"/>
          </reference>
        </references>
      </pivotArea>
    </chartFormat>
    <chartFormat chart="3" format="10" series="1">
      <pivotArea type="data" outline="0" fieldPosition="0">
        <references count="2">
          <reference field="4294967294" count="1" selected="0">
            <x v="0"/>
          </reference>
          <reference field="0" count="1" selected="0">
            <x v="10"/>
          </reference>
        </references>
      </pivotArea>
    </chartFormat>
    <chartFormat chart="3" format="11" series="1">
      <pivotArea type="data" outline="0" fieldPosition="0">
        <references count="2">
          <reference field="4294967294" count="1" selected="0">
            <x v="0"/>
          </reference>
          <reference field="0" count="1" selected="0">
            <x v="11"/>
          </reference>
        </references>
      </pivotArea>
    </chartFormat>
    <chartFormat chart="3" format="12" series="1">
      <pivotArea type="data" outline="0" fieldPosition="0">
        <references count="2">
          <reference field="4294967294" count="1" selected="0">
            <x v="0"/>
          </reference>
          <reference field="0" count="1" selected="0">
            <x v="12"/>
          </reference>
        </references>
      </pivotArea>
    </chartFormat>
    <chartFormat chart="3" format="13" series="1">
      <pivotArea type="data" outline="0" fieldPosition="0">
        <references count="2">
          <reference field="4294967294" count="1" selected="0">
            <x v="0"/>
          </reference>
          <reference field="0" count="1" selected="0">
            <x v="13"/>
          </reference>
        </references>
      </pivotArea>
    </chartFormat>
    <chartFormat chart="3" format="14" series="1">
      <pivotArea type="data" outline="0" fieldPosition="0">
        <references count="2">
          <reference field="4294967294" count="1" selected="0">
            <x v="0"/>
          </reference>
          <reference field="0" count="1" selected="0">
            <x v="14"/>
          </reference>
        </references>
      </pivotArea>
    </chartFormat>
    <chartFormat chart="3" format="15" series="1">
      <pivotArea type="data" outline="0" fieldPosition="0">
        <references count="2">
          <reference field="4294967294" count="1" selected="0">
            <x v="0"/>
          </reference>
          <reference field="0" count="1" selected="0">
            <x v="15"/>
          </reference>
        </references>
      </pivotArea>
    </chartFormat>
    <chartFormat chart="3" format="16" series="1">
      <pivotArea type="data" outline="0" fieldPosition="0">
        <references count="2">
          <reference field="4294967294" count="1" selected="0">
            <x v="0"/>
          </reference>
          <reference field="0" count="1" selected="0">
            <x v="16"/>
          </reference>
        </references>
      </pivotArea>
    </chartFormat>
    <chartFormat chart="3" format="17" series="1">
      <pivotArea type="data" outline="0" fieldPosition="0">
        <references count="2">
          <reference field="4294967294" count="1" selected="0">
            <x v="0"/>
          </reference>
          <reference field="0" count="1" selected="0">
            <x v="17"/>
          </reference>
        </references>
      </pivotArea>
    </chartFormat>
    <chartFormat chart="3" format="18" series="1">
      <pivotArea type="data" outline="0" fieldPosition="0">
        <references count="2">
          <reference field="4294967294" count="1" selected="0">
            <x v="0"/>
          </reference>
          <reference field="0" count="1" selected="0">
            <x v="18"/>
          </reference>
        </references>
      </pivotArea>
    </chartFormat>
    <chartFormat chart="3" format="19" series="1">
      <pivotArea type="data" outline="0" fieldPosition="0">
        <references count="2">
          <reference field="4294967294" count="1" selected="0">
            <x v="0"/>
          </reference>
          <reference field="0" count="1" selected="0">
            <x v="19"/>
          </reference>
        </references>
      </pivotArea>
    </chartFormat>
    <chartFormat chart="3" format="20" series="1">
      <pivotArea type="data" outline="0" fieldPosition="0">
        <references count="2">
          <reference field="4294967294" count="1" selected="0">
            <x v="0"/>
          </reference>
          <reference field="0" count="1" selected="0">
            <x v="20"/>
          </reference>
        </references>
      </pivotArea>
    </chartFormat>
    <chartFormat chart="3" format="21" series="1">
      <pivotArea type="data" outline="0" fieldPosition="0">
        <references count="2">
          <reference field="4294967294" count="1" selected="0">
            <x v="0"/>
          </reference>
          <reference field="0" count="1" selected="0">
            <x v="21"/>
          </reference>
        </references>
      </pivotArea>
    </chartFormat>
    <chartFormat chart="4" format="0" series="1">
      <pivotArea type="data" outline="0" fieldPosition="0">
        <references count="2">
          <reference field="4294967294" count="1" selected="0">
            <x v="0"/>
          </reference>
          <reference field="0" count="1" selected="0">
            <x v="7"/>
          </reference>
        </references>
      </pivotArea>
    </chartFormat>
    <chartFormat chart="4" format="1" series="1">
      <pivotArea type="data" outline="0" fieldPosition="0">
        <references count="2">
          <reference field="4294967294" count="1" selected="0">
            <x v="0"/>
          </reference>
          <reference field="0" count="1" selected="0">
            <x v="9"/>
          </reference>
        </references>
      </pivotArea>
    </chartFormat>
    <chartFormat chart="4" format="2" series="1">
      <pivotArea type="data" outline="0" fieldPosition="0">
        <references count="2">
          <reference field="4294967294" count="1" selected="0">
            <x v="0"/>
          </reference>
          <reference field="0" count="1" selected="0">
            <x v="10"/>
          </reference>
        </references>
      </pivotArea>
    </chartFormat>
    <chartFormat chart="4" format="3" series="1">
      <pivotArea type="data" outline="0" fieldPosition="0">
        <references count="2">
          <reference field="4294967294" count="1" selected="0">
            <x v="0"/>
          </reference>
          <reference field="0" count="1" selected="0">
            <x v="13"/>
          </reference>
        </references>
      </pivotArea>
    </chartFormat>
    <chartFormat chart="4" format="4" series="1">
      <pivotArea type="data" outline="0" fieldPosition="0">
        <references count="2">
          <reference field="4294967294" count="1" selected="0">
            <x v="0"/>
          </reference>
          <reference field="0" count="1" selected="0">
            <x v="17"/>
          </reference>
        </references>
      </pivotArea>
    </chartFormat>
    <chartFormat chart="4" format="5" series="1">
      <pivotArea type="data" outline="0" fieldPosition="0">
        <references count="2">
          <reference field="4294967294" count="1" selected="0">
            <x v="0"/>
          </reference>
          <reference field="0" count="1" selected="0">
            <x v="18"/>
          </reference>
        </references>
      </pivotArea>
    </chartFormat>
    <chartFormat chart="4" format="6" series="1">
      <pivotArea type="data" outline="0" fieldPosition="0">
        <references count="2">
          <reference field="4294967294" count="1" selected="0">
            <x v="0"/>
          </reference>
          <reference field="0" count="1" selected="0">
            <x v="21"/>
          </reference>
        </references>
      </pivotArea>
    </chartFormat>
    <chartFormat chart="4" format="7" series="1">
      <pivotArea type="data" outline="0" fieldPosition="0">
        <references count="2">
          <reference field="4294967294" count="1" selected="0">
            <x v="0"/>
          </reference>
          <reference field="0" count="1" selected="0">
            <x v="1"/>
          </reference>
        </references>
      </pivotArea>
    </chartFormat>
    <chartFormat chart="4" format="8" series="1">
      <pivotArea type="data" outline="0" fieldPosition="0">
        <references count="2">
          <reference field="4294967294" count="1" selected="0">
            <x v="0"/>
          </reference>
          <reference field="0" count="1" selected="0">
            <x v="8"/>
          </reference>
        </references>
      </pivotArea>
    </chartFormat>
    <chartFormat chart="4" format="9" series="1">
      <pivotArea type="data" outline="0" fieldPosition="0">
        <references count="2">
          <reference field="4294967294" count="1" selected="0">
            <x v="0"/>
          </reference>
          <reference field="0" count="1" selected="0">
            <x v="12"/>
          </reference>
        </references>
      </pivotArea>
    </chartFormat>
    <chartFormat chart="4" format="10" series="1">
      <pivotArea type="data" outline="0" fieldPosition="0">
        <references count="2">
          <reference field="4294967294" count="1" selected="0">
            <x v="0"/>
          </reference>
          <reference field="0" count="1" selected="0">
            <x v="16"/>
          </reference>
        </references>
      </pivotArea>
    </chartFormat>
    <chartFormat chart="4" format="11" series="1">
      <pivotArea type="data" outline="0" fieldPosition="0">
        <references count="2">
          <reference field="4294967294" count="1" selected="0">
            <x v="0"/>
          </reference>
          <reference field="0" count="1" selected="0">
            <x v="19"/>
          </reference>
        </references>
      </pivotArea>
    </chartFormat>
    <chartFormat chart="4" format="12" series="1">
      <pivotArea type="data" outline="0" fieldPosition="0">
        <references count="2">
          <reference field="4294967294" count="1" selected="0">
            <x v="0"/>
          </reference>
          <reference field="0" count="1" selected="0">
            <x v="20"/>
          </reference>
        </references>
      </pivotArea>
    </chartFormat>
    <chartFormat chart="4" format="13" series="1">
      <pivotArea type="data" outline="0" fieldPosition="0">
        <references count="2">
          <reference field="4294967294" count="1" selected="0">
            <x v="0"/>
          </reference>
          <reference field="0" count="1" selected="0">
            <x v="2"/>
          </reference>
        </references>
      </pivotArea>
    </chartFormat>
    <chartFormat chart="4" format="14" series="1">
      <pivotArea type="data" outline="0" fieldPosition="0">
        <references count="2">
          <reference field="4294967294" count="1" selected="0">
            <x v="0"/>
          </reference>
          <reference field="0" count="1" selected="0">
            <x v="14"/>
          </reference>
        </references>
      </pivotArea>
    </chartFormat>
    <chartFormat chart="4" format="15" series="1">
      <pivotArea type="data" outline="0" fieldPosition="0">
        <references count="2">
          <reference field="4294967294" count="1" selected="0">
            <x v="0"/>
          </reference>
          <reference field="0" count="1" selected="0">
            <x v="15"/>
          </reference>
        </references>
      </pivotArea>
    </chartFormat>
    <chartFormat chart="4" format="16" series="1">
      <pivotArea type="data" outline="0" fieldPosition="0">
        <references count="2">
          <reference field="4294967294" count="1" selected="0">
            <x v="0"/>
          </reference>
          <reference field="0" count="1" selected="0">
            <x v="5"/>
          </reference>
        </references>
      </pivotArea>
    </chartFormat>
    <chartFormat chart="4" format="17" series="1">
      <pivotArea type="data" outline="0" fieldPosition="0">
        <references count="2">
          <reference field="4294967294" count="1" selected="0">
            <x v="0"/>
          </reference>
          <reference field="0" count="1" selected="0">
            <x v="6"/>
          </reference>
        </references>
      </pivotArea>
    </chartFormat>
    <chartFormat chart="4" format="18" series="1">
      <pivotArea type="data" outline="0" fieldPosition="0">
        <references count="2">
          <reference field="4294967294" count="1" selected="0">
            <x v="0"/>
          </reference>
          <reference field="0" count="1" selected="0">
            <x v="11"/>
          </reference>
        </references>
      </pivotArea>
    </chartFormat>
    <chartFormat chart="4" format="19" series="1">
      <pivotArea type="data" outline="0" fieldPosition="0">
        <references count="2">
          <reference field="4294967294" count="1" selected="0">
            <x v="0"/>
          </reference>
          <reference field="0" count="1" selected="0">
            <x v="0"/>
          </reference>
        </references>
      </pivotArea>
    </chartFormat>
    <chartFormat chart="4" format="20" series="1">
      <pivotArea type="data" outline="0" fieldPosition="0">
        <references count="2">
          <reference field="4294967294" count="1" selected="0">
            <x v="0"/>
          </reference>
          <reference field="0" count="1" selected="0">
            <x v="3"/>
          </reference>
        </references>
      </pivotArea>
    </chartFormat>
    <chartFormat chart="4" format="21" series="1">
      <pivotArea type="data" outline="0" fieldPosition="0">
        <references count="2">
          <reference field="4294967294" count="1" selected="0">
            <x v="0"/>
          </reference>
          <reference field="0" count="1" selected="0">
            <x v="4"/>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jøttkoder]"/>
        <x15:activeTabTopLevelEntity name="[Kommunetall_CSV]"/>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46E47AC3-D942-4ED3-8E24-7E4D02B623DB}" name="Pivottabell7" cacheId="204" applyNumberFormats="0" applyBorderFormats="0" applyFontFormats="0" applyPatternFormats="0" applyAlignmentFormats="0" applyWidthHeightFormats="1" dataCaption="Verdier" tag="40b99672-fa28-4465-bb5b-7527c4e575be" updatedVersion="8" minRefreshableVersion="3" subtotalHiddenItems="1" itemPrintTitles="1" createdVersion="7" indent="0" showEmptyRow="1" showEmptyCol="1" outline="1" outlineData="1" multipleFieldFilters="0" chartFormat="4">
  <location ref="J8" firstHeaderRow="0" firstDataRow="0" firstDataCol="0" rowPageCount="4" colPageCount="1"/>
  <pivotFields count="4">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s>
  <pageFields count="4">
    <pageField fld="2" hier="14" name="[T_kommune].[fylke].&amp;[Trøndelag]" cap="Trøndelag"/>
    <pageField fld="3" hier="13" name="[T_kommune].[kommune].[All]" cap="All"/>
    <pageField fld="0" hier="5" name="[T_kjøttkoder].[hovedgrupper].[All]" cap="All"/>
    <pageField fld="1" hier="0" name="[Kommunetall_CSV].[aar].[All]" cap="All"/>
  </pageField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jøttkoder]"/>
        <x15:activeTabTopLevelEntity name="[Kommunetall_CSV]"/>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0EED014F-98FB-46CB-AC91-8E1F5BD92959}" name="Pivottabell19" cacheId="207" applyNumberFormats="0" applyBorderFormats="0" applyFontFormats="0" applyPatternFormats="0" applyAlignmentFormats="0" applyWidthHeightFormats="1" dataCaption="Verdier" tag="bf44c790-8c71-4019-812f-b26f87b44fb8" updatedVersion="8" minRefreshableVersion="3" subtotalHiddenItems="1" rowGrandTotals="0" itemPrintTitles="1" createdVersion="7" indent="0" showEmptyRow="1" showEmptyCol="1" outline="1" outlineData="1" multipleFieldFilters="0" chartFormat="733" rowHeaderCaption="år">
  <location ref="B33:G44" firstHeaderRow="1" firstDataRow="2" firstDataCol="1" rowPageCount="2" colPageCount="1"/>
  <pivotFields count="5">
    <pivotField axis="axisCol" allDrilled="1" subtotalTop="0" showAll="0" dataSourceSort="1" defaultSubtotal="0" defaultAttributeDrillState="1">
      <items count="4">
        <item x="0"/>
        <item x="1"/>
        <item x="2"/>
        <item x="3"/>
      </items>
    </pivotField>
    <pivotField dataField="1" subtotalTop="0" showAll="0" defaultSubtotal="0"/>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10">
    <i>
      <x/>
    </i>
    <i>
      <x v="1"/>
    </i>
    <i>
      <x v="2"/>
    </i>
    <i>
      <x v="3"/>
    </i>
    <i>
      <x v="4"/>
    </i>
    <i>
      <x v="5"/>
    </i>
    <i>
      <x v="6"/>
    </i>
    <i>
      <x v="7"/>
    </i>
    <i>
      <x v="8"/>
    </i>
    <i>
      <x v="9"/>
    </i>
  </rowItems>
  <colFields count="1">
    <field x="0"/>
  </colFields>
  <colItems count="5">
    <i>
      <x/>
    </i>
    <i>
      <x v="1"/>
    </i>
    <i>
      <x v="2"/>
    </i>
    <i>
      <x v="3"/>
    </i>
    <i t="grand">
      <x/>
    </i>
  </colItems>
  <pageFields count="2">
    <pageField fld="3" hier="14" name="[T_kommune].[fylke].&amp;[Trøndelag]" cap="Trøndelag"/>
    <pageField fld="4" hier="13" name="[T_kommune].[kommune].[All]" cap="All"/>
  </pageFields>
  <dataFields count="1">
    <dataField fld="1" subtotal="count" baseField="2" baseItem="0"/>
  </dataFields>
  <chartFormats count="20">
    <chartFormat chart="16" format="12" series="1">
      <pivotArea type="data" outline="0" fieldPosition="0">
        <references count="2">
          <reference field="4294967294" count="1" selected="0">
            <x v="0"/>
          </reference>
          <reference field="0" count="1" selected="0">
            <x v="0"/>
          </reference>
        </references>
      </pivotArea>
    </chartFormat>
    <chartFormat chart="16" format="13" series="1">
      <pivotArea type="data" outline="0" fieldPosition="0">
        <references count="2">
          <reference field="4294967294" count="1" selected="0">
            <x v="0"/>
          </reference>
          <reference field="0" count="1" selected="0">
            <x v="1"/>
          </reference>
        </references>
      </pivotArea>
    </chartFormat>
    <chartFormat chart="16" format="14" series="1">
      <pivotArea type="data" outline="0" fieldPosition="0">
        <references count="2">
          <reference field="4294967294" count="1" selected="0">
            <x v="0"/>
          </reference>
          <reference field="0" count="1" selected="0">
            <x v="2"/>
          </reference>
        </references>
      </pivotArea>
    </chartFormat>
    <chartFormat chart="16" format="15" series="1">
      <pivotArea type="data" outline="0" fieldPosition="0">
        <references count="2">
          <reference field="4294967294" count="1" selected="0">
            <x v="0"/>
          </reference>
          <reference field="0" count="1" selected="0">
            <x v="3"/>
          </reference>
        </references>
      </pivotArea>
    </chartFormat>
    <chartFormat chart="437" format="16" series="1">
      <pivotArea type="data" outline="0" fieldPosition="0">
        <references count="2">
          <reference field="4294967294" count="1" selected="0">
            <x v="0"/>
          </reference>
          <reference field="0" count="1" selected="0">
            <x v="0"/>
          </reference>
        </references>
      </pivotArea>
    </chartFormat>
    <chartFormat chart="437" format="17" series="1">
      <pivotArea type="data" outline="0" fieldPosition="0">
        <references count="2">
          <reference field="4294967294" count="1" selected="0">
            <x v="0"/>
          </reference>
          <reference field="0" count="1" selected="0">
            <x v="1"/>
          </reference>
        </references>
      </pivotArea>
    </chartFormat>
    <chartFormat chart="437" format="18" series="1">
      <pivotArea type="data" outline="0" fieldPosition="0">
        <references count="2">
          <reference field="4294967294" count="1" selected="0">
            <x v="0"/>
          </reference>
          <reference field="0" count="1" selected="0">
            <x v="2"/>
          </reference>
        </references>
      </pivotArea>
    </chartFormat>
    <chartFormat chart="437" format="19" series="1">
      <pivotArea type="data" outline="0" fieldPosition="0">
        <references count="2">
          <reference field="4294967294" count="1" selected="0">
            <x v="0"/>
          </reference>
          <reference field="0" count="1" selected="0">
            <x v="3"/>
          </reference>
        </references>
      </pivotArea>
    </chartFormat>
    <chartFormat chart="438" format="20" series="1">
      <pivotArea type="data" outline="0" fieldPosition="0">
        <references count="2">
          <reference field="4294967294" count="1" selected="0">
            <x v="0"/>
          </reference>
          <reference field="0" count="1" selected="0">
            <x v="0"/>
          </reference>
        </references>
      </pivotArea>
    </chartFormat>
    <chartFormat chart="438" format="21" series="1">
      <pivotArea type="data" outline="0" fieldPosition="0">
        <references count="2">
          <reference field="4294967294" count="1" selected="0">
            <x v="0"/>
          </reference>
          <reference field="0" count="1" selected="0">
            <x v="1"/>
          </reference>
        </references>
      </pivotArea>
    </chartFormat>
    <chartFormat chart="438" format="22" series="1">
      <pivotArea type="data" outline="0" fieldPosition="0">
        <references count="2">
          <reference field="4294967294" count="1" selected="0">
            <x v="0"/>
          </reference>
          <reference field="0" count="1" selected="0">
            <x v="2"/>
          </reference>
        </references>
      </pivotArea>
    </chartFormat>
    <chartFormat chart="438" format="23" series="1">
      <pivotArea type="data" outline="0" fieldPosition="0">
        <references count="2">
          <reference field="4294967294" count="1" selected="0">
            <x v="0"/>
          </reference>
          <reference field="0" count="1" selected="0">
            <x v="3"/>
          </reference>
        </references>
      </pivotArea>
    </chartFormat>
    <chartFormat chart="719" format="24" series="1">
      <pivotArea type="data" outline="0" fieldPosition="0">
        <references count="2">
          <reference field="4294967294" count="1" selected="0">
            <x v="0"/>
          </reference>
          <reference field="0" count="1" selected="0">
            <x v="0"/>
          </reference>
        </references>
      </pivotArea>
    </chartFormat>
    <chartFormat chart="719" format="25" series="1">
      <pivotArea type="data" outline="0" fieldPosition="0">
        <references count="2">
          <reference field="4294967294" count="1" selected="0">
            <x v="0"/>
          </reference>
          <reference field="0" count="1" selected="0">
            <x v="1"/>
          </reference>
        </references>
      </pivotArea>
    </chartFormat>
    <chartFormat chart="719" format="26" series="1">
      <pivotArea type="data" outline="0" fieldPosition="0">
        <references count="2">
          <reference field="4294967294" count="1" selected="0">
            <x v="0"/>
          </reference>
          <reference field="0" count="1" selected="0">
            <x v="2"/>
          </reference>
        </references>
      </pivotArea>
    </chartFormat>
    <chartFormat chart="719" format="27" series="1">
      <pivotArea type="data" outline="0" fieldPosition="0">
        <references count="2">
          <reference field="4294967294" count="1" selected="0">
            <x v="0"/>
          </reference>
          <reference field="0" count="1" selected="0">
            <x v="3"/>
          </reference>
        </references>
      </pivotArea>
    </chartFormat>
    <chartFormat chart="720" format="28" series="1">
      <pivotArea type="data" outline="0" fieldPosition="0">
        <references count="2">
          <reference field="4294967294" count="1" selected="0">
            <x v="0"/>
          </reference>
          <reference field="0" count="1" selected="0">
            <x v="0"/>
          </reference>
        </references>
      </pivotArea>
    </chartFormat>
    <chartFormat chart="720" format="29" series="1">
      <pivotArea type="data" outline="0" fieldPosition="0">
        <references count="2">
          <reference field="4294967294" count="1" selected="0">
            <x v="0"/>
          </reference>
          <reference field="0" count="1" selected="0">
            <x v="1"/>
          </reference>
        </references>
      </pivotArea>
    </chartFormat>
    <chartFormat chart="720" format="30" series="1">
      <pivotArea type="data" outline="0" fieldPosition="0">
        <references count="2">
          <reference field="4294967294" count="1" selected="0">
            <x v="0"/>
          </reference>
          <reference field="0" count="1" selected="0">
            <x v="2"/>
          </reference>
        </references>
      </pivotArea>
    </chartFormat>
    <chartFormat chart="720" format="31" series="1">
      <pivotArea type="data" outline="0" fieldPosition="0">
        <references count="2">
          <reference field="4294967294" count="1" selected="0">
            <x v="0"/>
          </reference>
          <reference field="0" count="1" selected="0">
            <x v="3"/>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jøttkoder]"/>
        <x15:activeTabTopLevelEntity name="[Kommunetall_CSV]"/>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6B9FB18F-E210-4819-B191-D0063820D88A}" name="Pivottabell6" cacheId="206" applyNumberFormats="0" applyBorderFormats="0" applyFontFormats="0" applyPatternFormats="0" applyAlignmentFormats="0" applyWidthHeightFormats="1" dataCaption="Verdier" tag="a96e8be6-572d-4baa-87e3-6104f5d7c417" updatedVersion="8" minRefreshableVersion="3" subtotalHiddenItems="1" rowGrandTotals="0" itemPrintTitles="1" createdVersion="7" indent="0" showEmptyRow="1" showEmptyCol="1" outline="1" outlineData="1" multipleFieldFilters="0" chartFormat="22" rowHeaderCaption="år">
  <location ref="J33:O44" firstHeaderRow="1" firstDataRow="2" firstDataCol="1" rowPageCount="2" colPageCount="1"/>
  <pivotFields count="5">
    <pivotField axis="axisCol" allDrilled="1" subtotalTop="0" showAll="0" dataSourceSort="1" defaultSubtotal="0" defaultAttributeDrillState="1">
      <items count="4">
        <item x="0"/>
        <item x="1"/>
        <item x="2"/>
        <item x="3"/>
      </items>
    </pivotField>
    <pivotField dataField="1" subtotalTop="0" showAll="0" defaultSubtotal="0"/>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10">
    <i>
      <x/>
    </i>
    <i>
      <x v="1"/>
    </i>
    <i>
      <x v="2"/>
    </i>
    <i>
      <x v="3"/>
    </i>
    <i>
      <x v="4"/>
    </i>
    <i>
      <x v="5"/>
    </i>
    <i>
      <x v="6"/>
    </i>
    <i>
      <x v="7"/>
    </i>
    <i>
      <x v="8"/>
    </i>
    <i>
      <x v="9"/>
    </i>
  </rowItems>
  <colFields count="1">
    <field x="0"/>
  </colFields>
  <colItems count="5">
    <i>
      <x/>
    </i>
    <i>
      <x v="1"/>
    </i>
    <i>
      <x v="2"/>
    </i>
    <i>
      <x v="3"/>
    </i>
    <i t="grand">
      <x/>
    </i>
  </colItems>
  <pageFields count="2">
    <pageField fld="3" hier="14" name="[T_kommune].[fylke].&amp;[Trøndelag]" cap="Trøndelag"/>
    <pageField fld="4" hier="13" name="[T_kommune].[kommune].[All]" cap="All"/>
  </pageFields>
  <dataFields count="1">
    <dataField fld="1" subtotal="count" baseField="0" baseItem="0"/>
  </dataFields>
  <chartFormats count="4">
    <chartFormat chart="16" format="12" series="1">
      <pivotArea type="data" outline="0" fieldPosition="0">
        <references count="2">
          <reference field="4294967294" count="1" selected="0">
            <x v="0"/>
          </reference>
          <reference field="0" count="1" selected="0">
            <x v="0"/>
          </reference>
        </references>
      </pivotArea>
    </chartFormat>
    <chartFormat chart="16" format="13" series="1">
      <pivotArea type="data" outline="0" fieldPosition="0">
        <references count="2">
          <reference field="4294967294" count="1" selected="0">
            <x v="0"/>
          </reference>
          <reference field="0" count="1" selected="0">
            <x v="1"/>
          </reference>
        </references>
      </pivotArea>
    </chartFormat>
    <chartFormat chart="16" format="14" series="1">
      <pivotArea type="data" outline="0" fieldPosition="0">
        <references count="2">
          <reference field="4294967294" count="1" selected="0">
            <x v="0"/>
          </reference>
          <reference field="0" count="1" selected="0">
            <x v="2"/>
          </reference>
        </references>
      </pivotArea>
    </chartFormat>
    <chartFormat chart="16" format="15" series="1">
      <pivotArea type="data" outline="0" fieldPosition="0">
        <references count="2">
          <reference field="4294967294" count="1" selected="0">
            <x v="0"/>
          </reference>
          <reference field="0" count="1" selected="0">
            <x v="3"/>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jøttkoder]"/>
        <x15:activeTabTopLevelEntity name="[Kommunetall_CSV]"/>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4B150035-529E-4346-AA2A-C9199E66C3A7}" name="Pivottabell18" cacheId="203" applyNumberFormats="0" applyBorderFormats="0" applyFontFormats="0" applyPatternFormats="0" applyAlignmentFormats="0" applyWidthHeightFormats="1" dataCaption="Verdier" tag="0ee3061f-6144-46a8-8c1b-6180174335f4" updatedVersion="8" minRefreshableVersion="3" subtotalHiddenItems="1" rowGrandTotals="0" itemPrintTitles="1" createdVersion="7" indent="0" showEmptyRow="1" showEmptyCol="1" outline="1" outlineData="1" multipleFieldFilters="0" chartFormat="27">
  <location ref="B5:G16" firstHeaderRow="1" firstDataRow="2" firstDataCol="1" rowPageCount="2" colPageCount="1"/>
  <pivotFields count="5">
    <pivotField axis="axisCol" allDrilled="1" subtotalTop="0" showAll="0" dataSourceSort="1" defaultSubtotal="0" defaultAttributeDrillState="1">
      <items count="4">
        <item x="0"/>
        <item x="1"/>
        <item x="2"/>
        <item x="3"/>
      </items>
    </pivotField>
    <pivotField dataField="1" subtotalTop="0" showAll="0" defaultSubtotal="0"/>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2"/>
  </rowFields>
  <rowItems count="10">
    <i>
      <x/>
    </i>
    <i>
      <x v="1"/>
    </i>
    <i>
      <x v="2"/>
    </i>
    <i>
      <x v="3"/>
    </i>
    <i>
      <x v="4"/>
    </i>
    <i>
      <x v="5"/>
    </i>
    <i>
      <x v="6"/>
    </i>
    <i>
      <x v="7"/>
    </i>
    <i>
      <x v="8"/>
    </i>
    <i>
      <x v="9"/>
    </i>
  </rowItems>
  <colFields count="1">
    <field x="0"/>
  </colFields>
  <colItems count="5">
    <i>
      <x/>
    </i>
    <i>
      <x v="1"/>
    </i>
    <i>
      <x v="2"/>
    </i>
    <i>
      <x v="3"/>
    </i>
    <i t="grand">
      <x/>
    </i>
  </colItems>
  <pageFields count="2">
    <pageField fld="3" hier="14" name="[T_kommune].[fylke].&amp;[Trøndelag]" cap="Trøndelag"/>
    <pageField fld="4" hier="13" name="[T_kommune].[kommune].[All]" cap="All"/>
  </pageFields>
  <dataFields count="1">
    <dataField fld="1" subtotal="count" showDataAs="percentOfRow" baseField="2" baseItem="0" numFmtId="9"/>
  </dataFields>
  <formats count="5">
    <format dxfId="80">
      <pivotArea collapsedLevelsAreSubtotals="1" fieldPosition="0">
        <references count="1">
          <reference field="2" count="0"/>
        </references>
      </pivotArea>
    </format>
    <format dxfId="79">
      <pivotArea dataOnly="0" labelOnly="1" grandRow="1" outline="0" fieldPosition="0"/>
    </format>
    <format dxfId="78">
      <pivotArea dataOnly="0" labelOnly="1" fieldPosition="0">
        <references count="1">
          <reference field="2" count="0"/>
        </references>
      </pivotArea>
    </format>
    <format dxfId="77">
      <pivotArea outline="0" fieldPosition="0">
        <references count="1">
          <reference field="4294967294" count="1">
            <x v="0"/>
          </reference>
        </references>
      </pivotArea>
    </format>
    <format dxfId="76">
      <pivotArea outline="0" collapsedLevelsAreSubtotals="1" fieldPosition="0"/>
    </format>
  </formats>
  <chartFormats count="4">
    <chartFormat chart="24" format="8" series="1">
      <pivotArea type="data" outline="0" fieldPosition="0">
        <references count="2">
          <reference field="4294967294" count="1" selected="0">
            <x v="0"/>
          </reference>
          <reference field="0" count="1" selected="0">
            <x v="0"/>
          </reference>
        </references>
      </pivotArea>
    </chartFormat>
    <chartFormat chart="24" format="9" series="1">
      <pivotArea type="data" outline="0" fieldPosition="0">
        <references count="2">
          <reference field="4294967294" count="1" selected="0">
            <x v="0"/>
          </reference>
          <reference field="0" count="1" selected="0">
            <x v="1"/>
          </reference>
        </references>
      </pivotArea>
    </chartFormat>
    <chartFormat chart="24" format="10" series="1">
      <pivotArea type="data" outline="0" fieldPosition="0">
        <references count="2">
          <reference field="4294967294" count="1" selected="0">
            <x v="0"/>
          </reference>
          <reference field="0" count="1" selected="0">
            <x v="2"/>
          </reference>
        </references>
      </pivotArea>
    </chartFormat>
    <chartFormat chart="24" format="11" series="1">
      <pivotArea type="data" outline="0" fieldPosition="0">
        <references count="2">
          <reference field="4294967294" count="1" selected="0">
            <x v="0"/>
          </reference>
          <reference field="0" count="1" selected="0">
            <x v="3"/>
          </reference>
        </references>
      </pivotArea>
    </chartFormat>
  </chart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jøttkoder]"/>
        <x15:activeTabTopLevelEntity name="[Kommunetall_CSV]"/>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FE8E9D78-4ADC-49F8-A632-D747C3DD6EB1}" name="Pivottabell6" cacheId="209" applyNumberFormats="0" applyBorderFormats="0" applyFontFormats="0" applyPatternFormats="0" applyAlignmentFormats="0" applyWidthHeightFormats="1" dataCaption="Verdier" tag="aa800e2c-5a60-4a6f-876b-b8b2f2bcafbb" updatedVersion="8" minRefreshableVersion="3" colGrandTotals="0" itemPrintTitles="1" createdVersion="8" indent="0" showEmptyRow="1" showEmptyCol="1" compact="0" compactData="0" multipleFieldFilters="0" chartFormat="2" rowHeaderCaption="kommune">
  <location ref="P10:Y344" firstHeaderRow="1" firstDataRow="3" firstDataCol="2"/>
  <pivotFields count="5">
    <pivotField dataField="1" compact="0" outline="0" subtotalTop="0" showAll="0" defaultSubtotal="0"/>
    <pivotField axis="axisCol" compact="0" allDrilled="1" outline="0" subtotalTop="0" showAll="0" dataSourceSort="1" defaultSubtotal="0" defaultAttributeDrillState="1">
      <items count="2">
        <item s="1" x="0"/>
        <item n="-" s="1" x="1"/>
      </items>
    </pivotField>
    <pivotField axis="axisCol"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defaultAttributeDrillState="1">
      <items count="14">
        <item s="1" x="0"/>
        <item s="1" x="1"/>
        <item s="1" x="2"/>
        <item s="1" x="3"/>
        <item s="1" x="4"/>
        <item s="1" x="5"/>
        <item s="1" x="6"/>
        <item s="1" x="7"/>
        <item s="1" x="8"/>
        <item s="1" x="9"/>
        <item s="1" x="10"/>
        <item s="1" x="11"/>
        <item s="1" x="12"/>
        <item x="13"/>
      </items>
    </pivotField>
    <pivotField axis="axisRow" compact="0" allDrilled="1" outline="0" subtotalTop="0" showAll="0" dataSourceSort="1" defaultSubtotal="0" defaultAttributeDrillState="1">
      <items count="3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s>
    </pivotField>
  </pivotFields>
  <rowFields count="2">
    <field x="3"/>
    <field x="4"/>
  </rowFields>
  <rowItems count="332">
    <i>
      <x/>
      <x/>
    </i>
    <i r="1">
      <x v="1"/>
    </i>
    <i r="1">
      <x v="2"/>
    </i>
    <i r="1">
      <x v="3"/>
    </i>
    <i r="1">
      <x v="4"/>
    </i>
    <i r="1">
      <x v="5"/>
    </i>
    <i r="1">
      <x v="6"/>
    </i>
    <i r="1">
      <x v="7"/>
    </i>
    <i r="1">
      <x v="8"/>
    </i>
    <i r="1">
      <x v="9"/>
    </i>
    <i r="1">
      <x v="10"/>
    </i>
    <i r="1">
      <x v="11"/>
    </i>
    <i r="1">
      <x v="12"/>
    </i>
    <i r="1">
      <x v="13"/>
    </i>
    <i r="1">
      <x v="14"/>
    </i>
    <i r="1">
      <x v="15"/>
    </i>
    <i r="1">
      <x v="16"/>
    </i>
    <i r="1">
      <x v="17"/>
    </i>
    <i r="1">
      <x v="18"/>
    </i>
    <i r="1">
      <x v="19"/>
    </i>
    <i r="1">
      <x v="20"/>
    </i>
    <i r="1">
      <x v="21"/>
    </i>
    <i>
      <x v="1"/>
      <x v="22"/>
    </i>
    <i r="1">
      <x v="23"/>
    </i>
    <i r="1">
      <x v="24"/>
    </i>
    <i r="1">
      <x v="25"/>
    </i>
    <i r="1">
      <x v="26"/>
    </i>
    <i r="1">
      <x v="27"/>
    </i>
    <i r="1">
      <x v="28"/>
    </i>
    <i r="1">
      <x v="29"/>
    </i>
    <i r="1">
      <x v="30"/>
    </i>
    <i r="1">
      <x v="31"/>
    </i>
    <i r="1">
      <x v="32"/>
    </i>
    <i r="1">
      <x v="33"/>
    </i>
    <i r="1">
      <x v="34"/>
    </i>
    <i r="1">
      <x v="35"/>
    </i>
    <i r="1">
      <x v="36"/>
    </i>
    <i r="1">
      <x v="37"/>
    </i>
    <i r="1">
      <x v="38"/>
    </i>
    <i r="1">
      <x v="39"/>
    </i>
    <i>
      <x v="2"/>
      <x v="40"/>
    </i>
    <i r="1">
      <x v="41"/>
    </i>
    <i r="1">
      <x v="42"/>
    </i>
    <i r="1">
      <x v="43"/>
    </i>
    <i r="1">
      <x v="44"/>
    </i>
    <i r="1">
      <x v="45"/>
    </i>
    <i r="1">
      <x v="46"/>
    </i>
    <i r="1">
      <x v="47"/>
    </i>
    <i r="1">
      <x v="48"/>
    </i>
    <i r="1">
      <x v="49"/>
    </i>
    <i r="1">
      <x v="50"/>
    </i>
    <i r="1">
      <x v="51"/>
    </i>
    <i r="1">
      <x v="52"/>
    </i>
    <i r="1">
      <x v="53"/>
    </i>
    <i r="1">
      <x v="54"/>
    </i>
    <i r="1">
      <x v="55"/>
    </i>
    <i>
      <x v="3"/>
      <x v="56"/>
    </i>
    <i r="1">
      <x v="57"/>
    </i>
    <i r="1">
      <x v="58"/>
    </i>
    <i r="1">
      <x v="59"/>
    </i>
    <i r="1">
      <x v="60"/>
    </i>
    <i r="1">
      <x v="61"/>
    </i>
    <i r="1">
      <x v="62"/>
    </i>
    <i r="1">
      <x v="63"/>
    </i>
    <i r="1">
      <x v="64"/>
    </i>
    <i r="1">
      <x v="65"/>
    </i>
    <i r="1">
      <x v="66"/>
    </i>
    <i r="1">
      <x v="67"/>
    </i>
    <i r="1">
      <x v="68"/>
    </i>
    <i r="1">
      <x v="69"/>
    </i>
    <i r="1">
      <x v="70"/>
    </i>
    <i r="1">
      <x v="71"/>
    </i>
    <i r="1">
      <x v="72"/>
    </i>
    <i r="1">
      <x v="73"/>
    </i>
    <i r="1">
      <x v="74"/>
    </i>
    <i r="1">
      <x v="75"/>
    </i>
    <i r="1">
      <x v="76"/>
    </i>
    <i r="1">
      <x v="77"/>
    </i>
    <i r="1">
      <x v="78"/>
    </i>
    <i r="1">
      <x v="79"/>
    </i>
    <i r="1">
      <x v="80"/>
    </i>
    <i r="1">
      <x v="81"/>
    </i>
    <i r="1">
      <x v="82"/>
    </i>
    <i r="1">
      <x v="83"/>
    </i>
    <i r="1">
      <x v="84"/>
    </i>
    <i r="1">
      <x v="85"/>
    </i>
    <i r="1">
      <x v="86"/>
    </i>
    <i r="1">
      <x v="87"/>
    </i>
    <i r="1">
      <x v="88"/>
    </i>
    <i r="1">
      <x v="89"/>
    </i>
    <i r="1">
      <x v="90"/>
    </i>
    <i r="1">
      <x v="91"/>
    </i>
    <i r="1">
      <x v="92"/>
    </i>
    <i r="1">
      <x v="93"/>
    </i>
    <i r="1">
      <x v="94"/>
    </i>
    <i r="1">
      <x v="95"/>
    </i>
    <i r="1">
      <x v="96"/>
    </i>
    <i r="1">
      <x v="97"/>
    </i>
    <i r="1">
      <x v="98"/>
    </i>
    <i r="1">
      <x v="99"/>
    </i>
    <i r="1">
      <x v="100"/>
    </i>
    <i r="1">
      <x v="101"/>
    </i>
    <i>
      <x v="4"/>
      <x v="102"/>
    </i>
    <i r="1">
      <x v="103"/>
    </i>
    <i r="1">
      <x v="104"/>
    </i>
    <i r="1">
      <x v="105"/>
    </i>
    <i r="1">
      <x v="106"/>
    </i>
    <i r="1">
      <x v="107"/>
    </i>
    <i r="1">
      <x v="108"/>
    </i>
    <i r="1">
      <x v="109"/>
    </i>
    <i r="1">
      <x v="110"/>
    </i>
    <i r="1">
      <x v="111"/>
    </i>
    <i r="1">
      <x v="112"/>
    </i>
    <i r="1">
      <x v="113"/>
    </i>
    <i r="1">
      <x v="114"/>
    </i>
    <i r="1">
      <x v="115"/>
    </i>
    <i r="1">
      <x v="116"/>
    </i>
    <i r="1">
      <x v="117"/>
    </i>
    <i r="1">
      <x v="118"/>
    </i>
    <i r="1">
      <x v="119"/>
    </i>
    <i r="1">
      <x v="120"/>
    </i>
    <i r="1">
      <x v="121"/>
    </i>
    <i r="1">
      <x v="122"/>
    </i>
    <i r="1">
      <x v="123"/>
    </i>
    <i r="1">
      <x v="124"/>
    </i>
    <i r="1">
      <x v="125"/>
    </i>
    <i r="1">
      <x v="126"/>
    </i>
    <i r="1">
      <x v="127"/>
    </i>
    <i r="1">
      <x v="128"/>
    </i>
    <i>
      <x v="5"/>
      <x v="129"/>
    </i>
    <i r="1">
      <x v="130"/>
    </i>
    <i r="1">
      <x v="131"/>
    </i>
    <i r="1">
      <x v="132"/>
    </i>
    <i r="1">
      <x v="133"/>
    </i>
    <i r="1">
      <x v="134"/>
    </i>
    <i r="1">
      <x v="135"/>
    </i>
    <i r="1">
      <x v="136"/>
    </i>
    <i r="1">
      <x v="137"/>
    </i>
    <i r="1">
      <x v="138"/>
    </i>
    <i r="1">
      <x v="139"/>
    </i>
    <i r="1">
      <x v="140"/>
    </i>
    <i r="1">
      <x v="141"/>
    </i>
    <i r="1">
      <x v="142"/>
    </i>
    <i r="1">
      <x v="143"/>
    </i>
    <i r="1">
      <x v="144"/>
    </i>
    <i r="1">
      <x v="145"/>
    </i>
    <i r="1">
      <x v="146"/>
    </i>
    <i r="1">
      <x v="147"/>
    </i>
    <i r="1">
      <x v="148"/>
    </i>
    <i r="1">
      <x v="149"/>
    </i>
    <i r="1">
      <x v="150"/>
    </i>
    <i r="1">
      <x v="151"/>
    </i>
    <i r="1">
      <x v="152"/>
    </i>
    <i r="1">
      <x v="153"/>
    </i>
    <i r="1">
      <x v="154"/>
    </i>
    <i r="1">
      <x v="155"/>
    </i>
    <i r="1">
      <x v="156"/>
    </i>
    <i r="1">
      <x v="157"/>
    </i>
    <i r="1">
      <x v="158"/>
    </i>
    <i r="1">
      <x v="159"/>
    </i>
    <i r="1">
      <x v="160"/>
    </i>
    <i r="1">
      <x v="161"/>
    </i>
    <i r="1">
      <x v="162"/>
    </i>
    <i r="1">
      <x v="163"/>
    </i>
    <i r="1">
      <x v="164"/>
    </i>
    <i r="1">
      <x v="165"/>
    </i>
    <i r="1">
      <x v="166"/>
    </i>
    <i r="1">
      <x v="167"/>
    </i>
    <i r="1">
      <x v="168"/>
    </i>
    <i>
      <x v="6"/>
      <x v="169"/>
    </i>
    <i r="1">
      <x v="170"/>
    </i>
    <i r="1">
      <x v="171"/>
    </i>
    <i r="1">
      <x v="172"/>
    </i>
    <i r="1">
      <x v="173"/>
    </i>
    <i r="1">
      <x v="174"/>
    </i>
    <i r="1">
      <x v="175"/>
    </i>
    <i r="1">
      <x v="176"/>
    </i>
    <i r="1">
      <x v="177"/>
    </i>
    <i r="1">
      <x v="178"/>
    </i>
    <i r="1">
      <x v="179"/>
    </i>
    <i r="1">
      <x v="180"/>
    </i>
    <i r="1">
      <x v="181"/>
    </i>
    <i r="1">
      <x v="182"/>
    </i>
    <i r="1">
      <x v="183"/>
    </i>
    <i r="1">
      <x v="184"/>
    </i>
    <i r="1">
      <x v="185"/>
    </i>
    <i r="1">
      <x v="186"/>
    </i>
    <i r="1">
      <x v="187"/>
    </i>
    <i r="1">
      <x v="188"/>
    </i>
    <i r="1">
      <x v="189"/>
    </i>
    <i r="1">
      <x v="190"/>
    </i>
    <i r="1">
      <x v="191"/>
    </i>
    <i r="1">
      <x v="192"/>
    </i>
    <i r="1">
      <x v="193"/>
    </i>
    <i>
      <x v="7"/>
      <x v="194"/>
    </i>
    <i r="1">
      <x v="195"/>
    </i>
    <i r="1">
      <x v="196"/>
    </i>
    <i r="1">
      <x v="197"/>
    </i>
    <i r="1">
      <x v="198"/>
    </i>
    <i r="1">
      <x v="199"/>
    </i>
    <i r="1">
      <x v="200"/>
    </i>
    <i r="1">
      <x v="201"/>
    </i>
    <i r="1">
      <x v="202"/>
    </i>
    <i r="1">
      <x v="203"/>
    </i>
    <i r="1">
      <x v="204"/>
    </i>
    <i r="1">
      <x v="205"/>
    </i>
    <i r="1">
      <x v="206"/>
    </i>
    <i r="1">
      <x v="207"/>
    </i>
    <i r="1">
      <x v="208"/>
    </i>
    <i r="1">
      <x v="209"/>
    </i>
    <i r="1">
      <x v="210"/>
    </i>
    <i>
      <x v="8"/>
      <x v="211"/>
    </i>
    <i r="1">
      <x v="212"/>
    </i>
    <i r="1">
      <x v="213"/>
    </i>
    <i r="1">
      <x v="214"/>
    </i>
    <i r="1">
      <x v="215"/>
    </i>
    <i r="1">
      <x v="216"/>
    </i>
    <i r="1">
      <x v="217"/>
    </i>
    <i r="1">
      <x v="218"/>
    </i>
    <i r="1">
      <x v="219"/>
    </i>
    <i r="1">
      <x v="220"/>
    </i>
    <i r="1">
      <x v="221"/>
    </i>
    <i r="1">
      <x v="222"/>
    </i>
    <i r="1">
      <x v="223"/>
    </i>
    <i r="1">
      <x v="224"/>
    </i>
    <i r="1">
      <x v="225"/>
    </i>
    <i r="1">
      <x v="226"/>
    </i>
    <i r="1">
      <x v="227"/>
    </i>
    <i r="1">
      <x v="228"/>
    </i>
    <i r="1">
      <x v="229"/>
    </i>
    <i r="1">
      <x v="161"/>
    </i>
    <i r="1">
      <x v="230"/>
    </i>
    <i>
      <x v="9"/>
      <x v="231"/>
    </i>
    <i r="1">
      <x v="232"/>
    </i>
    <i r="1">
      <x v="233"/>
    </i>
    <i r="1">
      <x v="234"/>
    </i>
    <i r="1">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r="1">
      <x v="256"/>
    </i>
    <i r="1">
      <x v="257"/>
    </i>
    <i r="1">
      <x v="258"/>
    </i>
    <i r="1">
      <x v="259"/>
    </i>
    <i r="1">
      <x v="260"/>
    </i>
    <i r="1">
      <x v="261"/>
    </i>
    <i r="1">
      <x v="262"/>
    </i>
    <i r="1">
      <x v="263"/>
    </i>
    <i r="1">
      <x v="264"/>
    </i>
    <i r="1">
      <x v="265"/>
    </i>
    <i r="1">
      <x v="266"/>
    </i>
    <i r="1">
      <x v="267"/>
    </i>
    <i r="1">
      <x v="268"/>
    </i>
    <i>
      <x v="10"/>
      <x v="269"/>
    </i>
    <i r="1">
      <x v="270"/>
    </i>
    <i r="1">
      <x v="271"/>
    </i>
    <i r="1">
      <x v="272"/>
    </i>
    <i r="1">
      <x v="273"/>
    </i>
    <i r="1">
      <x v="274"/>
    </i>
    <i>
      <x v="11"/>
      <x v="275"/>
    </i>
    <i r="1">
      <x v="276"/>
    </i>
    <i r="1">
      <x v="277"/>
    </i>
    <i r="1">
      <x v="278"/>
    </i>
    <i r="1">
      <x v="279"/>
    </i>
    <i r="1">
      <x v="280"/>
    </i>
    <i r="1">
      <x v="169"/>
    </i>
    <i r="1">
      <x v="281"/>
    </i>
    <i r="1">
      <x v="282"/>
    </i>
    <i r="1">
      <x v="283"/>
    </i>
    <i r="1">
      <x v="284"/>
    </i>
    <i r="1">
      <x v="173"/>
    </i>
    <i r="1">
      <x v="285"/>
    </i>
    <i r="1">
      <x v="286"/>
    </i>
    <i r="1">
      <x v="287"/>
    </i>
    <i r="1">
      <x v="288"/>
    </i>
    <i r="1">
      <x v="289"/>
    </i>
    <i r="1">
      <x v="290"/>
    </i>
    <i r="1">
      <x v="291"/>
    </i>
    <i r="1">
      <x v="292"/>
    </i>
    <i r="1">
      <x v="293"/>
    </i>
    <i r="1">
      <x v="294"/>
    </i>
    <i r="1">
      <x v="295"/>
    </i>
    <i r="1">
      <x v="296"/>
    </i>
    <i r="1">
      <x v="297"/>
    </i>
    <i r="1">
      <x v="298"/>
    </i>
    <i r="1">
      <x v="299"/>
    </i>
    <i r="1">
      <x v="300"/>
    </i>
    <i r="1">
      <x v="301"/>
    </i>
    <i r="1">
      <x v="302"/>
    </i>
    <i r="1">
      <x v="303"/>
    </i>
    <i r="1">
      <x v="304"/>
    </i>
    <i r="1">
      <x v="305"/>
    </i>
    <i r="1">
      <x v="306"/>
    </i>
    <i r="1">
      <x v="307"/>
    </i>
    <i r="1">
      <x v="308"/>
    </i>
    <i r="1">
      <x v="309"/>
    </i>
    <i r="1">
      <x v="310"/>
    </i>
    <i r="1">
      <x v="311"/>
    </i>
    <i r="1">
      <x v="312"/>
    </i>
    <i r="1">
      <x v="313"/>
    </i>
    <i r="1">
      <x v="314"/>
    </i>
    <i r="1">
      <x v="315"/>
    </i>
    <i>
      <x v="12"/>
      <x v="316"/>
    </i>
    <i r="1">
      <x v="317"/>
    </i>
    <i r="1">
      <x v="318"/>
    </i>
    <i r="1">
      <x v="319"/>
    </i>
    <i r="1">
      <x v="320"/>
    </i>
    <i r="1">
      <x v="321"/>
    </i>
    <i r="1">
      <x v="322"/>
    </i>
    <i r="1">
      <x v="323"/>
    </i>
    <i r="1">
      <x v="324"/>
    </i>
    <i r="1">
      <x v="325"/>
    </i>
    <i r="1">
      <x v="326"/>
    </i>
    <i r="1">
      <x v="327"/>
    </i>
    <i t="grand">
      <x/>
    </i>
  </rowItems>
  <colFields count="2">
    <field x="1"/>
    <field x="2"/>
  </colFields>
  <colItems count="8">
    <i>
      <x/>
      <x/>
    </i>
    <i r="1">
      <x v="1"/>
    </i>
    <i r="1">
      <x v="2"/>
    </i>
    <i r="1">
      <x v="3"/>
    </i>
    <i>
      <x v="1"/>
      <x/>
    </i>
    <i r="1">
      <x v="1"/>
    </i>
    <i r="1">
      <x v="2"/>
    </i>
    <i r="1">
      <x v="3"/>
    </i>
  </colItems>
  <dataFields count="1">
    <dataField fld="0" subtotal="count" showDataAs="percentDiff" baseField="1" baseItem="0" numFmtId="9"/>
  </dataFields>
  <formats count="27">
    <format dxfId="71">
      <pivotArea type="all" dataOnly="0" outline="0" fieldPosition="0"/>
    </format>
    <format dxfId="70">
      <pivotArea outline="0" collapsedLevelsAreSubtotals="1" fieldPosition="0"/>
    </format>
    <format dxfId="69">
      <pivotArea type="origin" dataOnly="0" labelOnly="1" outline="0" fieldPosition="0"/>
    </format>
    <format dxfId="68">
      <pivotArea field="1" type="button" dataOnly="0" labelOnly="1" outline="0" axis="axisCol" fieldPosition="0"/>
    </format>
    <format dxfId="67">
      <pivotArea field="2" type="button" dataOnly="0" labelOnly="1" outline="0" axis="axisCol" fieldPosition="1"/>
    </format>
    <format dxfId="66">
      <pivotArea type="topRight" dataOnly="0" labelOnly="1" outline="0" fieldPosition="0"/>
    </format>
    <format dxfId="65">
      <pivotArea field="3" type="button" dataOnly="0" labelOnly="1" outline="0" axis="axisRow" fieldPosition="0"/>
    </format>
    <format dxfId="64">
      <pivotArea field="4" type="button" dataOnly="0" labelOnly="1" outline="0" axis="axisRow" fieldPosition="1"/>
    </format>
    <format dxfId="63">
      <pivotArea dataOnly="0" labelOnly="1" outline="0" fieldPosition="0">
        <references count="1">
          <reference field="3" count="0"/>
        </references>
      </pivotArea>
    </format>
    <format dxfId="62">
      <pivotArea dataOnly="0" labelOnly="1" grandRow="1" outline="0" fieldPosition="0"/>
    </format>
    <format dxfId="61">
      <pivotArea dataOnly="0" labelOnly="1" outline="0" fieldPosition="0">
        <references count="2">
          <reference field="3" count="1" selected="0">
            <x v="13"/>
          </reference>
          <reference field="4" count="25">
            <x v="328"/>
            <x v="329"/>
            <x v="330"/>
            <x v="331"/>
            <x v="332"/>
            <x v="333"/>
            <x v="334"/>
            <x v="335"/>
            <x v="336"/>
            <x v="337"/>
            <x v="338"/>
            <x v="339"/>
            <x v="340"/>
            <x v="341"/>
            <x v="342"/>
            <x v="343"/>
            <x v="344"/>
            <x v="345"/>
            <x v="346"/>
            <x v="347"/>
            <x v="348"/>
            <x v="349"/>
            <x v="350"/>
            <x v="351"/>
            <x v="352"/>
          </reference>
        </references>
      </pivotArea>
    </format>
    <format dxfId="60">
      <pivotArea dataOnly="0" labelOnly="1" outline="0" fieldPosition="0">
        <references count="2">
          <reference field="3" count="1" selected="0">
            <x v="0"/>
          </reference>
          <reference field="4" count="22">
            <x v="0"/>
            <x v="1"/>
            <x v="2"/>
            <x v="3"/>
            <x v="4"/>
            <x v="5"/>
            <x v="6"/>
            <x v="7"/>
            <x v="8"/>
            <x v="9"/>
            <x v="10"/>
            <x v="11"/>
            <x v="12"/>
            <x v="13"/>
            <x v="14"/>
            <x v="15"/>
            <x v="16"/>
            <x v="17"/>
            <x v="18"/>
            <x v="19"/>
            <x v="20"/>
            <x v="21"/>
          </reference>
        </references>
      </pivotArea>
    </format>
    <format dxfId="59">
      <pivotArea dataOnly="0" labelOnly="1" outline="0" fieldPosition="0">
        <references count="2">
          <reference field="3" count="1" selected="0">
            <x v="1"/>
          </reference>
          <reference field="4" count="18">
            <x v="22"/>
            <x v="23"/>
            <x v="24"/>
            <x v="25"/>
            <x v="26"/>
            <x v="27"/>
            <x v="28"/>
            <x v="29"/>
            <x v="30"/>
            <x v="31"/>
            <x v="32"/>
            <x v="33"/>
            <x v="34"/>
            <x v="35"/>
            <x v="36"/>
            <x v="37"/>
            <x v="38"/>
            <x v="39"/>
          </reference>
        </references>
      </pivotArea>
    </format>
    <format dxfId="58">
      <pivotArea dataOnly="0" labelOnly="1" outline="0" fieldPosition="0">
        <references count="2">
          <reference field="3" count="1" selected="0">
            <x v="2"/>
          </reference>
          <reference field="4" count="16">
            <x v="40"/>
            <x v="41"/>
            <x v="42"/>
            <x v="43"/>
            <x v="44"/>
            <x v="45"/>
            <x v="46"/>
            <x v="47"/>
            <x v="48"/>
            <x v="49"/>
            <x v="50"/>
            <x v="51"/>
            <x v="52"/>
            <x v="53"/>
            <x v="54"/>
            <x v="55"/>
          </reference>
        </references>
      </pivotArea>
    </format>
    <format dxfId="57">
      <pivotArea dataOnly="0" labelOnly="1" outline="0" fieldPosition="0">
        <references count="2">
          <reference field="3" count="1" selected="0">
            <x v="3"/>
          </reference>
          <reference field="4" count="46">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56">
      <pivotArea dataOnly="0" labelOnly="1" outline="0" fieldPosition="0">
        <references count="2">
          <reference field="3" count="1" selected="0">
            <x v="4"/>
          </reference>
          <reference field="4" count="27">
            <x v="102"/>
            <x v="103"/>
            <x v="104"/>
            <x v="105"/>
            <x v="106"/>
            <x v="107"/>
            <x v="108"/>
            <x v="109"/>
            <x v="110"/>
            <x v="111"/>
            <x v="112"/>
            <x v="113"/>
            <x v="114"/>
            <x v="115"/>
            <x v="116"/>
            <x v="117"/>
            <x v="118"/>
            <x v="119"/>
            <x v="120"/>
            <x v="121"/>
            <x v="122"/>
            <x v="123"/>
            <x v="124"/>
            <x v="125"/>
            <x v="126"/>
            <x v="127"/>
            <x v="128"/>
          </reference>
        </references>
      </pivotArea>
    </format>
    <format dxfId="55">
      <pivotArea dataOnly="0" labelOnly="1" outline="0" fieldPosition="0">
        <references count="2">
          <reference field="3" count="1" selected="0">
            <x v="5"/>
          </reference>
          <reference field="4" count="40">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reference>
        </references>
      </pivotArea>
    </format>
    <format dxfId="54">
      <pivotArea dataOnly="0" labelOnly="1" outline="0" fieldPosition="0">
        <references count="2">
          <reference field="3" count="1" selected="0">
            <x v="6"/>
          </reference>
          <reference field="4" count="25">
            <x v="169"/>
            <x v="170"/>
            <x v="171"/>
            <x v="172"/>
            <x v="173"/>
            <x v="174"/>
            <x v="175"/>
            <x v="176"/>
            <x v="177"/>
            <x v="178"/>
            <x v="179"/>
            <x v="180"/>
            <x v="181"/>
            <x v="182"/>
            <x v="183"/>
            <x v="184"/>
            <x v="185"/>
            <x v="186"/>
            <x v="187"/>
            <x v="188"/>
            <x v="189"/>
            <x v="190"/>
            <x v="191"/>
            <x v="192"/>
            <x v="193"/>
          </reference>
        </references>
      </pivotArea>
    </format>
    <format dxfId="53">
      <pivotArea dataOnly="0" labelOnly="1" outline="0" fieldPosition="0">
        <references count="2">
          <reference field="3" count="1" selected="0">
            <x v="7"/>
          </reference>
          <reference field="4" count="17">
            <x v="194"/>
            <x v="195"/>
            <x v="196"/>
            <x v="197"/>
            <x v="198"/>
            <x v="199"/>
            <x v="200"/>
            <x v="201"/>
            <x v="202"/>
            <x v="203"/>
            <x v="204"/>
            <x v="205"/>
            <x v="206"/>
            <x v="207"/>
            <x v="208"/>
            <x v="209"/>
            <x v="210"/>
          </reference>
        </references>
      </pivotArea>
    </format>
    <format dxfId="52">
      <pivotArea dataOnly="0" labelOnly="1" outline="0" fieldPosition="0">
        <references count="2">
          <reference field="3" count="1" selected="0">
            <x v="8"/>
          </reference>
          <reference field="4" count="21">
            <x v="161"/>
            <x v="211"/>
            <x v="212"/>
            <x v="213"/>
            <x v="214"/>
            <x v="215"/>
            <x v="216"/>
            <x v="217"/>
            <x v="218"/>
            <x v="219"/>
            <x v="220"/>
            <x v="221"/>
            <x v="222"/>
            <x v="223"/>
            <x v="224"/>
            <x v="225"/>
            <x v="226"/>
            <x v="227"/>
            <x v="228"/>
            <x v="229"/>
            <x v="230"/>
          </reference>
        </references>
      </pivotArea>
    </format>
    <format dxfId="51">
      <pivotArea dataOnly="0" labelOnly="1" outline="0" fieldPosition="0">
        <references count="2">
          <reference field="3" count="1" selected="0">
            <x v="9"/>
          </reference>
          <reference field="4" count="38">
            <x v="231"/>
            <x v="232"/>
            <x v="233"/>
            <x v="234"/>
            <x v="235"/>
            <x v="236"/>
            <x v="237"/>
            <x v="238"/>
            <x v="239"/>
            <x v="240"/>
            <x v="241"/>
            <x v="242"/>
            <x v="243"/>
            <x v="244"/>
            <x v="245"/>
            <x v="246"/>
            <x v="247"/>
            <x v="248"/>
            <x v="249"/>
            <x v="250"/>
            <x v="251"/>
            <x v="252"/>
            <x v="253"/>
            <x v="254"/>
            <x v="255"/>
            <x v="256"/>
            <x v="257"/>
            <x v="258"/>
            <x v="259"/>
            <x v="260"/>
            <x v="261"/>
            <x v="262"/>
            <x v="263"/>
            <x v="264"/>
            <x v="265"/>
            <x v="266"/>
            <x v="267"/>
            <x v="268"/>
          </reference>
        </references>
      </pivotArea>
    </format>
    <format dxfId="50">
      <pivotArea dataOnly="0" labelOnly="1" outline="0" fieldPosition="0">
        <references count="2">
          <reference field="3" count="1" selected="0">
            <x v="10"/>
          </reference>
          <reference field="4" count="6">
            <x v="269"/>
            <x v="270"/>
            <x v="271"/>
            <x v="272"/>
            <x v="273"/>
            <x v="274"/>
          </reference>
        </references>
      </pivotArea>
    </format>
    <format dxfId="49">
      <pivotArea dataOnly="0" labelOnly="1" outline="0" fieldPosition="0">
        <references count="2">
          <reference field="3" count="1" selected="0">
            <x v="11"/>
          </reference>
          <reference field="4" count="43">
            <x v="169"/>
            <x v="173"/>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reference>
        </references>
      </pivotArea>
    </format>
    <format dxfId="48">
      <pivotArea dataOnly="0" labelOnly="1" outline="0" fieldPosition="0">
        <references count="2">
          <reference field="3" count="1" selected="0">
            <x v="12"/>
          </reference>
          <reference field="4" count="12">
            <x v="316"/>
            <x v="317"/>
            <x v="318"/>
            <x v="319"/>
            <x v="320"/>
            <x v="321"/>
            <x v="322"/>
            <x v="323"/>
            <x v="324"/>
            <x v="325"/>
            <x v="326"/>
            <x v="327"/>
          </reference>
        </references>
      </pivotArea>
    </format>
    <format dxfId="47">
      <pivotArea dataOnly="0" labelOnly="1" outline="0" fieldPosition="0">
        <references count="1">
          <reference field="1" count="2">
            <x v="0"/>
            <x v="1"/>
          </reference>
        </references>
      </pivotArea>
    </format>
    <format dxfId="46">
      <pivotArea dataOnly="0" labelOnly="1" outline="0" fieldPosition="0">
        <references count="2">
          <reference field="1" count="1" selected="0">
            <x v="0"/>
          </reference>
          <reference field="2" count="0"/>
        </references>
      </pivotArea>
    </format>
    <format dxfId="45">
      <pivotArea dataOnly="0" labelOnly="1" outline="0" fieldPosition="0">
        <references count="2">
          <reference field="1" count="1" selected="0">
            <x v="1"/>
          </reference>
          <reference field="2" count="0"/>
        </references>
      </pivotArea>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4"/>
    <rowHierarchyUsage hierarchyUsage="13"/>
  </rowHierarchiesUsage>
  <colHierarchiesUsage count="2">
    <colHierarchyUsage hierarchyUsage="0"/>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1C77B0BB-4118-4E2B-8DE0-3119E121FFE0}" name="Pivottabell20" cacheId="244" applyNumberFormats="0" applyBorderFormats="0" applyFontFormats="0" applyPatternFormats="0" applyAlignmentFormats="0" applyWidthHeightFormats="1" dataCaption="Verdier" updatedVersion="8" minRefreshableVersion="3" itemPrintTitles="1" createdVersion="8" indent="0" outline="1" outlineData="1" multipleFieldFilters="0" chartFormat="2">
  <location ref="BC25:BH38" firstHeaderRow="0" firstDataRow="1" firstDataCol="1" rowPageCount="2" colPageCount="1"/>
  <pivotFields count="7">
    <pivotField axis="axisPage" multipleItemSelectionAllowed="1" showAll="0">
      <items count="15">
        <item h="1" x="9"/>
        <item h="1" x="3"/>
        <item h="1" x="8"/>
        <item h="1" x="13"/>
        <item h="1" x="4"/>
        <item h="1" x="10"/>
        <item h="1" x="11"/>
        <item h="1" x="0"/>
        <item h="1" x="6"/>
        <item h="1" x="12"/>
        <item h="1" x="2"/>
        <item h="1" x="1"/>
        <item h="1" x="5"/>
        <item x="7"/>
        <item t="default"/>
      </items>
    </pivotField>
    <pivotField axis="axisRow" showAll="0" sortType="descending">
      <items count="354">
        <item x="61"/>
        <item x="197"/>
        <item x="322"/>
        <item x="38"/>
        <item x="274"/>
        <item x="279"/>
        <item x="20"/>
        <item x="93"/>
        <item x="108"/>
        <item x="283"/>
        <item x="247"/>
        <item x="154"/>
        <item x="192"/>
        <item x="75"/>
        <item x="229"/>
        <item x="267"/>
        <item x="231"/>
        <item x="79"/>
        <item x="151"/>
        <item x="205"/>
        <item x="172"/>
        <item x="22"/>
        <item x="211"/>
        <item x="174"/>
        <item x="272"/>
        <item x="339"/>
        <item x="138"/>
        <item x="105"/>
        <item x="281"/>
        <item x="160"/>
        <item x="110"/>
        <item x="185"/>
        <item x="202"/>
        <item x="84"/>
        <item x="125"/>
        <item x="58"/>
        <item x="217"/>
        <item x="186"/>
        <item x="90"/>
        <item x="314"/>
        <item x="179"/>
        <item x="117"/>
        <item x="199"/>
        <item x="89"/>
        <item x="315"/>
        <item x="334"/>
        <item x="327"/>
        <item x="127"/>
        <item x="102"/>
        <item x="0"/>
        <item x="204"/>
        <item x="161"/>
        <item x="273"/>
        <item x="326"/>
        <item x="36"/>
        <item x="208"/>
        <item x="101"/>
        <item x="78"/>
        <item x="24"/>
        <item x="158"/>
        <item x="163"/>
        <item x="313"/>
        <item x="190"/>
        <item x="171"/>
        <item x="11"/>
        <item x="116"/>
        <item x="239"/>
        <item x="248"/>
        <item x="31"/>
        <item x="146"/>
        <item x="262"/>
        <item x="162"/>
        <item x="195"/>
        <item x="165"/>
        <item x="259"/>
        <item x="232"/>
        <item x="270"/>
        <item x="9"/>
        <item x="250"/>
        <item x="333"/>
        <item x="284"/>
        <item x="23"/>
        <item x="233"/>
        <item x="329"/>
        <item x="35"/>
        <item x="240"/>
        <item x="300"/>
        <item x="51"/>
        <item x="111"/>
        <item x="88"/>
        <item x="69"/>
        <item x="129"/>
        <item x="52"/>
        <item x="254"/>
        <item x="210"/>
        <item x="249"/>
        <item x="109"/>
        <item x="141"/>
        <item x="215"/>
        <item x="130"/>
        <item x="207"/>
        <item x="175"/>
        <item x="99"/>
        <item x="264"/>
        <item x="191"/>
        <item x="209"/>
        <item x="238"/>
        <item x="258"/>
        <item x="135"/>
        <item x="153"/>
        <item x="128"/>
        <item x="6"/>
        <item x="338"/>
        <item x="219"/>
        <item x="54"/>
        <item x="46"/>
        <item x="203"/>
        <item x="137"/>
        <item x="304"/>
        <item x="97"/>
        <item x="352"/>
        <item x="148"/>
        <item x="336"/>
        <item x="48"/>
        <item x="345"/>
        <item x="181"/>
        <item x="73"/>
        <item x="265"/>
        <item x="213"/>
        <item x="45"/>
        <item x="225"/>
        <item x="106"/>
        <item x="351"/>
        <item x="320"/>
        <item x="312"/>
        <item x="244"/>
        <item x="293"/>
        <item x="142"/>
        <item x="224"/>
        <item x="317"/>
        <item x="298"/>
        <item x="92"/>
        <item x="136"/>
        <item x="268"/>
        <item x="100"/>
        <item x="62"/>
        <item x="96"/>
        <item x="25"/>
        <item x="104"/>
        <item x="234"/>
        <item x="311"/>
        <item x="85"/>
        <item x="222"/>
        <item x="349"/>
        <item x="71"/>
        <item x="255"/>
        <item x="294"/>
        <item x="230"/>
        <item x="318"/>
        <item x="301"/>
        <item x="57"/>
        <item x="316"/>
        <item x="292"/>
        <item x="266"/>
        <item x="152"/>
        <item x="70"/>
        <item x="118"/>
        <item x="91"/>
        <item x="182"/>
        <item x="139"/>
        <item x="331"/>
        <item x="305"/>
        <item x="337"/>
        <item x="29"/>
        <item x="342"/>
        <item x="42"/>
        <item x="159"/>
        <item x="346"/>
        <item x="12"/>
        <item x="200"/>
        <item x="256"/>
        <item x="81"/>
        <item x="291"/>
        <item x="126"/>
        <item x="223"/>
        <item x="72"/>
        <item x="253"/>
        <item x="21"/>
        <item x="114"/>
        <item x="5"/>
        <item x="37"/>
        <item x="26"/>
        <item x="237"/>
        <item x="221"/>
        <item x="194"/>
        <item x="220"/>
        <item x="65"/>
        <item x="28"/>
        <item x="27"/>
        <item x="278"/>
        <item x="275"/>
        <item x="296"/>
        <item x="133"/>
        <item x="260"/>
        <item x="183"/>
        <item x="33"/>
        <item x="39"/>
        <item x="344"/>
        <item x="257"/>
        <item x="140"/>
        <item x="196"/>
        <item x="86"/>
        <item x="18"/>
        <item x="169"/>
        <item x="307"/>
        <item x="341"/>
        <item x="299"/>
        <item x="297"/>
        <item x="123"/>
        <item x="289"/>
        <item x="144"/>
        <item x="263"/>
        <item x="16"/>
        <item x="53"/>
        <item x="309"/>
        <item x="226"/>
        <item x="107"/>
        <item x="251"/>
        <item x="176"/>
        <item x="261"/>
        <item x="198"/>
        <item x="166"/>
        <item x="95"/>
        <item x="145"/>
        <item x="167"/>
        <item x="218"/>
        <item x="122"/>
        <item x="2"/>
        <item x="343"/>
        <item x="67"/>
        <item x="119"/>
        <item x="246"/>
        <item x="63"/>
        <item x="271"/>
        <item x="228"/>
        <item x="286"/>
        <item x="68"/>
        <item x="252"/>
        <item x="330"/>
        <item x="306"/>
        <item x="14"/>
        <item x="149"/>
        <item x="13"/>
        <item x="282"/>
        <item x="321"/>
        <item x="115"/>
        <item x="303"/>
        <item x="347"/>
        <item x="227"/>
        <item x="193"/>
        <item x="80"/>
        <item x="332"/>
        <item x="350"/>
        <item x="40"/>
        <item x="348"/>
        <item x="43"/>
        <item x="212"/>
        <item x="121"/>
        <item x="180"/>
        <item x="319"/>
        <item x="59"/>
        <item x="323"/>
        <item x="177"/>
        <item x="276"/>
        <item x="49"/>
        <item x="32"/>
        <item x="41"/>
        <item x="8"/>
        <item x="269"/>
        <item x="302"/>
        <item x="295"/>
        <item x="113"/>
        <item x="214"/>
        <item x="50"/>
        <item x="7"/>
        <item x="164"/>
        <item x="173"/>
        <item x="132"/>
        <item x="340"/>
        <item x="74"/>
        <item x="280"/>
        <item x="120"/>
        <item x="103"/>
        <item x="324"/>
        <item x="98"/>
        <item x="3"/>
        <item x="15"/>
        <item x="290"/>
        <item x="216"/>
        <item x="287"/>
        <item x="245"/>
        <item x="310"/>
        <item x="157"/>
        <item x="187"/>
        <item x="1"/>
        <item x="308"/>
        <item x="30"/>
        <item x="235"/>
        <item x="112"/>
        <item x="241"/>
        <item x="170"/>
        <item x="206"/>
        <item x="168"/>
        <item x="201"/>
        <item x="155"/>
        <item x="188"/>
        <item x="124"/>
        <item x="83"/>
        <item x="184"/>
        <item x="288"/>
        <item x="335"/>
        <item x="134"/>
        <item x="56"/>
        <item x="156"/>
        <item x="325"/>
        <item x="34"/>
        <item x="147"/>
        <item x="87"/>
        <item x="4"/>
        <item x="243"/>
        <item x="66"/>
        <item x="82"/>
        <item x="236"/>
        <item x="77"/>
        <item x="60"/>
        <item x="55"/>
        <item x="150"/>
        <item x="17"/>
        <item x="76"/>
        <item x="328"/>
        <item x="19"/>
        <item x="47"/>
        <item x="94"/>
        <item x="131"/>
        <item x="143"/>
        <item x="64"/>
        <item x="242"/>
        <item x="178"/>
        <item x="44"/>
        <item x="189"/>
        <item x="285"/>
        <item x="277"/>
        <item x="10"/>
        <item t="default"/>
      </items>
      <autoSortScope>
        <pivotArea dataOnly="0" outline="0" fieldPosition="0">
          <references count="1">
            <reference field="4294967294" count="1" selected="0">
              <x v="4"/>
            </reference>
          </references>
        </pivotArea>
      </autoSortScope>
    </pivotField>
    <pivotField axis="axisPage" dataField="1" numFmtId="164" showAll="0">
      <items count="108">
        <item x="69"/>
        <item x="16"/>
        <item x="1"/>
        <item x="3"/>
        <item x="11"/>
        <item x="30"/>
        <item x="13"/>
        <item x="18"/>
        <item x="6"/>
        <item x="10"/>
        <item x="23"/>
        <item x="39"/>
        <item x="36"/>
        <item x="5"/>
        <item x="9"/>
        <item x="21"/>
        <item x="19"/>
        <item x="54"/>
        <item x="37"/>
        <item x="85"/>
        <item x="8"/>
        <item x="43"/>
        <item x="35"/>
        <item x="32"/>
        <item x="20"/>
        <item x="29"/>
        <item x="24"/>
        <item x="33"/>
        <item x="28"/>
        <item x="2"/>
        <item x="64"/>
        <item x="31"/>
        <item x="38"/>
        <item x="17"/>
        <item x="25"/>
        <item x="22"/>
        <item x="7"/>
        <item x="56"/>
        <item x="40"/>
        <item x="27"/>
        <item x="4"/>
        <item x="70"/>
        <item x="83"/>
        <item x="45"/>
        <item x="60"/>
        <item x="41"/>
        <item x="49"/>
        <item x="67"/>
        <item x="46"/>
        <item x="0"/>
        <item x="66"/>
        <item x="55"/>
        <item x="50"/>
        <item x="58"/>
        <item x="57"/>
        <item x="74"/>
        <item x="80"/>
        <item x="44"/>
        <item x="12"/>
        <item x="51"/>
        <item x="53"/>
        <item x="62"/>
        <item x="52"/>
        <item x="14"/>
        <item x="75"/>
        <item x="86"/>
        <item x="26"/>
        <item x="68"/>
        <item x="34"/>
        <item x="42"/>
        <item x="65"/>
        <item x="59"/>
        <item x="47"/>
        <item x="15"/>
        <item x="81"/>
        <item x="72"/>
        <item x="89"/>
        <item x="82"/>
        <item x="61"/>
        <item x="63"/>
        <item x="71"/>
        <item x="48"/>
        <item x="73"/>
        <item x="90"/>
        <item x="77"/>
        <item x="76"/>
        <item x="78"/>
        <item x="79"/>
        <item x="84"/>
        <item x="88"/>
        <item x="93"/>
        <item x="94"/>
        <item x="87"/>
        <item x="91"/>
        <item x="92"/>
        <item x="99"/>
        <item x="96"/>
        <item x="97"/>
        <item x="98"/>
        <item x="103"/>
        <item x="95"/>
        <item x="100"/>
        <item x="102"/>
        <item x="101"/>
        <item x="104"/>
        <item x="105"/>
        <item x="106"/>
        <item t="default"/>
      </items>
    </pivotField>
    <pivotField dataField="1" numFmtId="164" showAll="0"/>
    <pivotField dataField="1" numFmtId="164" showAll="0"/>
    <pivotField dataField="1" numFmtId="164" showAll="0"/>
    <pivotField dataField="1" numFmtId="164" showAll="0"/>
  </pivotFields>
  <rowFields count="1">
    <field x="1"/>
  </rowFields>
  <rowItems count="13">
    <i>
      <x v="124"/>
    </i>
    <i>
      <x v="215"/>
    </i>
    <i>
      <x v="172"/>
    </i>
    <i>
      <x v="182"/>
    </i>
    <i>
      <x v="5"/>
    </i>
    <i>
      <x v="116"/>
    </i>
    <i>
      <x v="91"/>
    </i>
    <i>
      <x v="65"/>
    </i>
    <i>
      <x v="232"/>
    </i>
    <i>
      <x v="239"/>
    </i>
    <i>
      <x v="334"/>
    </i>
    <i>
      <x v="250"/>
    </i>
    <i t="grand">
      <x/>
    </i>
  </rowItems>
  <colFields count="1">
    <field x="-2"/>
  </colFields>
  <colItems count="5">
    <i>
      <x/>
    </i>
    <i i="1">
      <x v="1"/>
    </i>
    <i i="2">
      <x v="2"/>
    </i>
    <i i="3">
      <x v="3"/>
    </i>
    <i i="4">
      <x v="4"/>
    </i>
  </colItems>
  <pageFields count="2">
    <pageField fld="0" hier="-1"/>
    <pageField fld="2" hier="-1"/>
  </pageFields>
  <dataFields count="5">
    <dataField name="fjørfe." fld="2" baseField="0" baseItem="0" numFmtId="164"/>
    <dataField name="gris." fld="3" baseField="0" baseItem="0" numFmtId="164"/>
    <dataField name="småfe." fld="4" baseField="0" baseItem="0" numFmtId="164"/>
    <dataField name="storfe." fld="5" baseField="0" baseItem="0" numFmtId="164"/>
    <dataField name="sum." fld="6" baseField="0" baseItem="0" numFmtId="164"/>
  </dataField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B81EE51-F5D7-48CC-919E-ED711687FAD2}" name="Pivottabell4" cacheId="239" applyNumberFormats="0" applyBorderFormats="0" applyFontFormats="0" applyPatternFormats="0" applyAlignmentFormats="0" applyWidthHeightFormats="1" dataCaption="Verdier" tag="fd227d81-90ac-4f43-8623-eba48682c228" updatedVersion="8" minRefreshableVersion="3" subtotalHiddenItems="1" colGrandTotals="0" itemPrintTitles="1" createdVersion="7" indent="0" outline="1" outlineData="1" multipleFieldFilters="0" chartFormat="6">
  <location ref="E7:G15" firstHeaderRow="1" firstDataRow="2" firstDataCol="1" rowPageCount="3" colPageCount="1"/>
  <pivotFields count="6">
    <pivotField axis="axisCol" allDrilled="1" subtotalTop="0" showAll="0" dataSourceSort="1" defaultSubtotal="0" defaultAttributeDrillState="1">
      <items count="8">
        <item s="1" x="0"/>
        <item s="1" x="1"/>
        <item x="2"/>
        <item x="3"/>
        <item x="4"/>
        <item x="5"/>
        <item x="6"/>
        <item x="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ascending" defaultSubtotal="0" defaultAttributeDrillState="1">
      <items count="84">
        <item x="24"/>
        <item x="25"/>
        <item x="26"/>
        <item x="27"/>
        <item x="28"/>
        <item x="29"/>
        <item x="30"/>
        <item x="31"/>
        <item x="32"/>
        <item x="33"/>
        <item x="34"/>
        <item x="35"/>
        <item x="6"/>
        <item x="0"/>
        <item x="36"/>
        <item x="37"/>
        <item x="38"/>
        <item x="39"/>
        <item x="40"/>
        <item x="41"/>
        <item x="42"/>
        <item x="43"/>
        <item x="44"/>
        <item x="1"/>
        <item x="7"/>
        <item x="2"/>
        <item x="45"/>
        <item x="46"/>
        <item x="8"/>
        <item x="9"/>
        <item x="47"/>
        <item x="48"/>
        <item x="49"/>
        <item x="50"/>
        <item x="3"/>
        <item x="51"/>
        <item x="10"/>
        <item x="52"/>
        <item x="11"/>
        <item x="12"/>
        <item x="53"/>
        <item x="54"/>
        <item x="13"/>
        <item x="55"/>
        <item x="14"/>
        <item x="15"/>
        <item x="16"/>
        <item x="17"/>
        <item x="56"/>
        <item x="57"/>
        <item x="58"/>
        <item x="18"/>
        <item x="4"/>
        <item x="59"/>
        <item x="60"/>
        <item x="61"/>
        <item x="62"/>
        <item x="19"/>
        <item x="63"/>
        <item x="64"/>
        <item x="65"/>
        <item x="20"/>
        <item x="21"/>
        <item x="66"/>
        <item x="67"/>
        <item x="68"/>
        <item x="69"/>
        <item x="70"/>
        <item x="71"/>
        <item x="72"/>
        <item x="73"/>
        <item x="5"/>
        <item x="74"/>
        <item x="75"/>
        <item x="76"/>
        <item x="22"/>
        <item x="77"/>
        <item x="78"/>
        <item x="79"/>
        <item x="80"/>
        <item x="81"/>
        <item x="23"/>
        <item x="82"/>
        <item x="83"/>
      </items>
    </pivotField>
    <pivotField axis="axisPage" allDrilled="1" subtotalTop="0" showAll="0" dataSourceSort="1" defaultSubtotal="0" defaultAttributeDrillState="1"/>
  </pivotFields>
  <rowFields count="1">
    <field x="4"/>
  </rowFields>
  <rowItems count="7">
    <i>
      <x v="13"/>
    </i>
    <i>
      <x v="23"/>
    </i>
    <i>
      <x v="25"/>
    </i>
    <i>
      <x v="34"/>
    </i>
    <i>
      <x v="52"/>
    </i>
    <i>
      <x v="71"/>
    </i>
    <i t="grand">
      <x/>
    </i>
  </rowItems>
  <colFields count="1">
    <field x="0"/>
  </colFields>
  <colItems count="2">
    <i>
      <x/>
    </i>
    <i>
      <x v="1"/>
    </i>
  </colItems>
  <pageFields count="3">
    <pageField fld="3" hier="5" name="[T_kjøttkoder].[hovedgrupper].&amp;[gris]" cap="gris"/>
    <pageField fld="2" hier="14" name="[T_kommune].[fylke].&amp;[Vestfold]" cap="Vestfold"/>
    <pageField fld="5" hier="3" name="[T_kjøttkoder].[dyreslag].[All]" cap="All"/>
  </pageFields>
  <dataFields count="1">
    <dataField name="Sum av Verdi" fld="1" showDataAs="difference" baseField="0" baseItem="1048828" numFmtId="164"/>
  </dataFields>
  <formats count="3">
    <format dxfId="144">
      <pivotArea outline="0" collapsedLevelsAreSubtotals="1" fieldPosition="0"/>
    </format>
    <format dxfId="143">
      <pivotArea outline="0" fieldPosition="0">
        <references count="1">
          <reference field="4294967294" count="1">
            <x v="0"/>
          </reference>
        </references>
      </pivotArea>
    </format>
    <format dxfId="142">
      <pivotArea outline="0" collapsedLevelsAreSubtotals="1" fieldPosition="0">
        <references count="1">
          <reference field="0" count="7" selected="0">
            <x v="0"/>
            <x v="2"/>
            <x v="3"/>
            <x v="4"/>
            <x v="5"/>
            <x v="6"/>
            <x v="7"/>
          </reference>
        </references>
      </pivotArea>
    </format>
  </formats>
  <chartFormats count="154">
    <chartFormat chart="2" format="0" series="1">
      <pivotArea type="data" outline="0" fieldPosition="0">
        <references count="2">
          <reference field="4294967294" count="1" selected="0">
            <x v="0"/>
          </reference>
          <reference field="4" count="1" selected="0">
            <x v="12"/>
          </reference>
        </references>
      </pivotArea>
    </chartFormat>
    <chartFormat chart="2" format="1" series="1">
      <pivotArea type="data" outline="0" fieldPosition="0">
        <references count="2">
          <reference field="4294967294" count="1" selected="0">
            <x v="0"/>
          </reference>
          <reference field="4" count="1" selected="0">
            <x v="46"/>
          </reference>
        </references>
      </pivotArea>
    </chartFormat>
    <chartFormat chart="2" format="2" series="1">
      <pivotArea type="data" outline="0" fieldPosition="0">
        <references count="2">
          <reference field="4294967294" count="1" selected="0">
            <x v="0"/>
          </reference>
          <reference field="4" count="1" selected="0">
            <x v="38"/>
          </reference>
        </references>
      </pivotArea>
    </chartFormat>
    <chartFormat chart="2" format="3" series="1">
      <pivotArea type="data" outline="0" fieldPosition="0">
        <references count="2">
          <reference field="4294967294" count="1" selected="0">
            <x v="0"/>
          </reference>
          <reference field="4" count="1" selected="0">
            <x v="28"/>
          </reference>
        </references>
      </pivotArea>
    </chartFormat>
    <chartFormat chart="2" format="4" series="1">
      <pivotArea type="data" outline="0" fieldPosition="0">
        <references count="2">
          <reference field="4294967294" count="1" selected="0">
            <x v="0"/>
          </reference>
          <reference field="4" count="1" selected="0">
            <x v="39"/>
          </reference>
        </references>
      </pivotArea>
    </chartFormat>
    <chartFormat chart="2" format="5" series="1">
      <pivotArea type="data" outline="0" fieldPosition="0">
        <references count="2">
          <reference field="4294967294" count="1" selected="0">
            <x v="0"/>
          </reference>
          <reference field="4" count="1" selected="0">
            <x v="75"/>
          </reference>
        </references>
      </pivotArea>
    </chartFormat>
    <chartFormat chart="2" format="6" series="1">
      <pivotArea type="data" outline="0" fieldPosition="0">
        <references count="2">
          <reference field="4294967294" count="1" selected="0">
            <x v="0"/>
          </reference>
          <reference field="4" count="1" selected="0">
            <x v="61"/>
          </reference>
        </references>
      </pivotArea>
    </chartFormat>
    <chartFormat chart="2" format="7" series="1">
      <pivotArea type="data" outline="0" fieldPosition="0">
        <references count="2">
          <reference field="4294967294" count="1" selected="0">
            <x v="0"/>
          </reference>
          <reference field="4" count="1" selected="0">
            <x v="36"/>
          </reference>
        </references>
      </pivotArea>
    </chartFormat>
    <chartFormat chart="2" format="8" series="1">
      <pivotArea type="data" outline="0" fieldPosition="0">
        <references count="2">
          <reference field="4294967294" count="1" selected="0">
            <x v="0"/>
          </reference>
          <reference field="4" count="1" selected="0">
            <x v="7"/>
          </reference>
        </references>
      </pivotArea>
    </chartFormat>
    <chartFormat chart="2" format="9" series="1">
      <pivotArea type="data" outline="0" fieldPosition="0">
        <references count="2">
          <reference field="4294967294" count="1" selected="0">
            <x v="0"/>
          </reference>
          <reference field="4" count="1" selected="0">
            <x v="58"/>
          </reference>
        </references>
      </pivotArea>
    </chartFormat>
    <chartFormat chart="2" format="10" series="1">
      <pivotArea type="data" outline="0" fieldPosition="0">
        <references count="2">
          <reference field="4294967294" count="1" selected="0">
            <x v="0"/>
          </reference>
          <reference field="4" count="1" selected="0">
            <x v="78"/>
          </reference>
        </references>
      </pivotArea>
    </chartFormat>
    <chartFormat chart="2" format="11" series="1">
      <pivotArea type="data" outline="0" fieldPosition="0">
        <references count="2">
          <reference field="4294967294" count="1" selected="0">
            <x v="0"/>
          </reference>
          <reference field="4" count="1" selected="0">
            <x v="53"/>
          </reference>
        </references>
      </pivotArea>
    </chartFormat>
    <chartFormat chart="2" format="12" series="1">
      <pivotArea type="data" outline="0" fieldPosition="0">
        <references count="2">
          <reference field="4294967294" count="1" selected="0">
            <x v="0"/>
          </reference>
          <reference field="4" count="1" selected="0">
            <x v="60"/>
          </reference>
        </references>
      </pivotArea>
    </chartFormat>
    <chartFormat chart="2" format="13" series="1">
      <pivotArea type="data" outline="0" fieldPosition="0">
        <references count="2">
          <reference field="4294967294" count="1" selected="0">
            <x v="0"/>
          </reference>
          <reference field="4" count="1" selected="0">
            <x v="69"/>
          </reference>
        </references>
      </pivotArea>
    </chartFormat>
    <chartFormat chart="2" format="14" series="1">
      <pivotArea type="data" outline="0" fieldPosition="0">
        <references count="2">
          <reference field="4294967294" count="1" selected="0">
            <x v="0"/>
          </reference>
          <reference field="4" count="1" selected="0">
            <x v="30"/>
          </reference>
        </references>
      </pivotArea>
    </chartFormat>
    <chartFormat chart="2" format="15" series="1">
      <pivotArea type="data" outline="0" fieldPosition="0">
        <references count="2">
          <reference field="4294967294" count="1" selected="0">
            <x v="0"/>
          </reference>
          <reference field="4" count="1" selected="0">
            <x v="27"/>
          </reference>
        </references>
      </pivotArea>
    </chartFormat>
    <chartFormat chart="2" format="16" series="1">
      <pivotArea type="data" outline="0" fieldPosition="0">
        <references count="2">
          <reference field="4294967294" count="1" selected="0">
            <x v="0"/>
          </reference>
          <reference field="4" count="1" selected="0">
            <x v="49"/>
          </reference>
        </references>
      </pivotArea>
    </chartFormat>
    <chartFormat chart="2" format="17" series="1">
      <pivotArea type="data" outline="0" fieldPosition="0">
        <references count="2">
          <reference field="4294967294" count="1" selected="0">
            <x v="0"/>
          </reference>
          <reference field="4" count="1" selected="0">
            <x v="17"/>
          </reference>
        </references>
      </pivotArea>
    </chartFormat>
    <chartFormat chart="2" format="18" series="1">
      <pivotArea type="data" outline="0" fieldPosition="0">
        <references count="2">
          <reference field="4294967294" count="1" selected="0">
            <x v="0"/>
          </reference>
          <reference field="4" count="1" selected="0">
            <x v="42"/>
          </reference>
        </references>
      </pivotArea>
    </chartFormat>
    <chartFormat chart="2" format="19" series="1">
      <pivotArea type="data" outline="0" fieldPosition="0">
        <references count="2">
          <reference field="4294967294" count="1" selected="0">
            <x v="0"/>
          </reference>
          <reference field="4" count="1" selected="0">
            <x v="29"/>
          </reference>
        </references>
      </pivotArea>
    </chartFormat>
    <chartFormat chart="2" format="20" series="1">
      <pivotArea type="data" outline="0" fieldPosition="0">
        <references count="2">
          <reference field="4294967294" count="1" selected="0">
            <x v="0"/>
          </reference>
          <reference field="4" count="1" selected="0">
            <x v="6"/>
          </reference>
        </references>
      </pivotArea>
    </chartFormat>
    <chartFormat chart="2" format="21" series="1">
      <pivotArea type="data" outline="0" fieldPosition="0">
        <references count="2">
          <reference field="4294967294" count="1" selected="0">
            <x v="0"/>
          </reference>
          <reference field="4" count="1" selected="0">
            <x v="9"/>
          </reference>
        </references>
      </pivotArea>
    </chartFormat>
    <chartFormat chart="2" format="22" series="1">
      <pivotArea type="data" outline="0" fieldPosition="0">
        <references count="2">
          <reference field="4294967294" count="1" selected="0">
            <x v="0"/>
          </reference>
          <reference field="4" count="1" selected="0">
            <x v="4"/>
          </reference>
        </references>
      </pivotArea>
    </chartFormat>
    <chartFormat chart="2" format="23" series="1">
      <pivotArea type="data" outline="0" fieldPosition="0">
        <references count="2">
          <reference field="4294967294" count="1" selected="0">
            <x v="0"/>
          </reference>
          <reference field="4" count="1" selected="0">
            <x v="14"/>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19"/>
          </reference>
        </references>
      </pivotArea>
    </chartFormat>
    <chartFormat chart="2" format="26" series="1">
      <pivotArea type="data" outline="0" fieldPosition="0">
        <references count="2">
          <reference field="4294967294" count="1" selected="0">
            <x v="0"/>
          </reference>
          <reference field="4" count="1" selected="0">
            <x v="5"/>
          </reference>
        </references>
      </pivotArea>
    </chartFormat>
    <chartFormat chart="2" format="27" series="1">
      <pivotArea type="data" outline="0" fieldPosition="0">
        <references count="2">
          <reference field="4294967294" count="1" selected="0">
            <x v="0"/>
          </reference>
          <reference field="4" count="1" selected="0">
            <x v="20"/>
          </reference>
        </references>
      </pivotArea>
    </chartFormat>
    <chartFormat chart="2" format="28" series="1">
      <pivotArea type="data" outline="0" fieldPosition="0">
        <references count="2">
          <reference field="4294967294" count="1" selected="0">
            <x v="0"/>
          </reference>
          <reference field="4" count="1" selected="0">
            <x v="70"/>
          </reference>
        </references>
      </pivotArea>
    </chartFormat>
    <chartFormat chart="2" format="29" series="1">
      <pivotArea type="data" outline="0" fieldPosition="0">
        <references count="2">
          <reference field="4294967294" count="1" selected="0">
            <x v="0"/>
          </reference>
          <reference field="4" count="1" selected="0">
            <x v="32"/>
          </reference>
        </references>
      </pivotArea>
    </chartFormat>
    <chartFormat chart="2" format="30" series="1">
      <pivotArea type="data" outline="0" fieldPosition="0">
        <references count="2">
          <reference field="4294967294" count="1" selected="0">
            <x v="0"/>
          </reference>
          <reference field="4" count="1" selected="0">
            <x v="22"/>
          </reference>
        </references>
      </pivotArea>
    </chartFormat>
    <chartFormat chart="2" format="31" series="1">
      <pivotArea type="data" outline="0" fieldPosition="0">
        <references count="2">
          <reference field="4294967294" count="1" selected="0">
            <x v="0"/>
          </reference>
          <reference field="4" count="1" selected="0">
            <x v="68"/>
          </reference>
        </references>
      </pivotArea>
    </chartFormat>
    <chartFormat chart="2" format="32" series="1">
      <pivotArea type="data" outline="0" fieldPosition="0">
        <references count="2">
          <reference field="4294967294" count="1" selected="0">
            <x v="0"/>
          </reference>
          <reference field="4" count="1" selected="0">
            <x v="41"/>
          </reference>
        </references>
      </pivotArea>
    </chartFormat>
    <chartFormat chart="2" format="33" series="1">
      <pivotArea type="data" outline="0" fieldPosition="0">
        <references count="2">
          <reference field="4294967294" count="1" selected="0">
            <x v="0"/>
          </reference>
          <reference field="4" count="1" selected="0">
            <x v="44"/>
          </reference>
        </references>
      </pivotArea>
    </chartFormat>
    <chartFormat chart="2" format="34" series="1">
      <pivotArea type="data" outline="0" fieldPosition="0">
        <references count="2">
          <reference field="4294967294" count="1" selected="0">
            <x v="0"/>
          </reference>
          <reference field="4" count="1" selected="0">
            <x v="81"/>
          </reference>
        </references>
      </pivotArea>
    </chartFormat>
    <chartFormat chart="2" format="35" series="1">
      <pivotArea type="data" outline="0" fieldPosition="0">
        <references count="2">
          <reference field="4294967294" count="1" selected="0">
            <x v="0"/>
          </reference>
          <reference field="4" count="1" selected="0">
            <x v="55"/>
          </reference>
        </references>
      </pivotArea>
    </chartFormat>
    <chartFormat chart="2" format="36" series="1">
      <pivotArea type="data" outline="0" fieldPosition="0">
        <references count="2">
          <reference field="4294967294" count="1" selected="0">
            <x v="0"/>
          </reference>
          <reference field="4" count="1" selected="0">
            <x v="43"/>
          </reference>
        </references>
      </pivotArea>
    </chartFormat>
    <chartFormat chart="2" format="37" series="1">
      <pivotArea type="data" outline="0" fieldPosition="0">
        <references count="2">
          <reference field="4294967294" count="1" selected="0">
            <x v="0"/>
          </reference>
          <reference field="4" count="1" selected="0">
            <x v="54"/>
          </reference>
        </references>
      </pivotArea>
    </chartFormat>
    <chartFormat chart="2" format="38" series="1">
      <pivotArea type="data" outline="0" fieldPosition="0">
        <references count="2">
          <reference field="4294967294" count="1" selected="0">
            <x v="0"/>
          </reference>
          <reference field="4" count="1" selected="0">
            <x v="23"/>
          </reference>
        </references>
      </pivotArea>
    </chartFormat>
    <chartFormat chart="2" format="39" series="1">
      <pivotArea type="data" outline="0" fieldPosition="0">
        <references count="2">
          <reference field="4294967294" count="1" selected="0">
            <x v="0"/>
          </reference>
          <reference field="4" count="1" selected="0">
            <x v="34"/>
          </reference>
        </references>
      </pivotArea>
    </chartFormat>
    <chartFormat chart="2" format="40" series="1">
      <pivotArea type="data" outline="0" fieldPosition="0">
        <references count="2">
          <reference field="4294967294" count="1" selected="0">
            <x v="0"/>
          </reference>
          <reference field="4" count="1" selected="0">
            <x v="56"/>
          </reference>
        </references>
      </pivotArea>
    </chartFormat>
    <chartFormat chart="2" format="41" series="1">
      <pivotArea type="data" outline="0" fieldPosition="0">
        <references count="2">
          <reference field="4294967294" count="1" selected="0">
            <x v="0"/>
          </reference>
          <reference field="4" count="1" selected="0">
            <x v="52"/>
          </reference>
        </references>
      </pivotArea>
    </chartFormat>
    <chartFormat chart="2" format="42" series="1">
      <pivotArea type="data" outline="0" fieldPosition="0">
        <references count="2">
          <reference field="4294967294" count="1" selected="0">
            <x v="0"/>
          </reference>
          <reference field="4" count="1" selected="0">
            <x v="71"/>
          </reference>
        </references>
      </pivotArea>
    </chartFormat>
    <chartFormat chart="2" format="43" series="1">
      <pivotArea type="data" outline="0" fieldPosition="0">
        <references count="2">
          <reference field="4294967294" count="1" selected="0">
            <x v="0"/>
          </reference>
          <reference field="4" count="1" selected="0">
            <x v="10"/>
          </reference>
        </references>
      </pivotArea>
    </chartFormat>
    <chartFormat chart="2" format="44" series="1">
      <pivotArea type="data" outline="0" fieldPosition="0">
        <references count="2">
          <reference field="4294967294" count="1" selected="0">
            <x v="0"/>
          </reference>
          <reference field="4" count="1" selected="0">
            <x v="59"/>
          </reference>
        </references>
      </pivotArea>
    </chartFormat>
    <chartFormat chart="2" format="45" series="1">
      <pivotArea type="data" outline="0" fieldPosition="0">
        <references count="2">
          <reference field="4294967294" count="1" selected="0">
            <x v="0"/>
          </reference>
          <reference field="4" count="1" selected="0">
            <x v="64"/>
          </reference>
        </references>
      </pivotArea>
    </chartFormat>
    <chartFormat chart="2" format="46" series="1">
      <pivotArea type="data" outline="0" fieldPosition="0">
        <references count="2">
          <reference field="4294967294" count="1" selected="0">
            <x v="0"/>
          </reference>
          <reference field="4" count="1" selected="0">
            <x v="2"/>
          </reference>
        </references>
      </pivotArea>
    </chartFormat>
    <chartFormat chart="2" format="47" series="1">
      <pivotArea type="data" outline="0" fieldPosition="0">
        <references count="2">
          <reference field="4294967294" count="1" selected="0">
            <x v="0"/>
          </reference>
          <reference field="4" count="1" selected="0">
            <x v="31"/>
          </reference>
        </references>
      </pivotArea>
    </chartFormat>
    <chartFormat chart="2" format="48" series="1">
      <pivotArea type="data" outline="0" fieldPosition="0">
        <references count="2">
          <reference field="4294967294" count="1" selected="0">
            <x v="0"/>
          </reference>
          <reference field="4" count="1" selected="0">
            <x v="18"/>
          </reference>
        </references>
      </pivotArea>
    </chartFormat>
    <chartFormat chart="2" format="49" series="1">
      <pivotArea type="data" outline="0" fieldPosition="0">
        <references count="2">
          <reference field="4294967294" count="1" selected="0">
            <x v="0"/>
          </reference>
          <reference field="4" count="1" selected="0">
            <x v="80"/>
          </reference>
        </references>
      </pivotArea>
    </chartFormat>
    <chartFormat chart="2" format="50" series="1">
      <pivotArea type="data" outline="0" fieldPosition="0">
        <references count="2">
          <reference field="4294967294" count="1" selected="0">
            <x v="0"/>
          </reference>
          <reference field="4" count="1" selected="0">
            <x v="65"/>
          </reference>
        </references>
      </pivotArea>
    </chartFormat>
    <chartFormat chart="2" format="51" series="1">
      <pivotArea type="data" outline="0" fieldPosition="0">
        <references count="2">
          <reference field="4294967294" count="1" selected="0">
            <x v="0"/>
          </reference>
          <reference field="4" count="1" selected="0">
            <x v="48"/>
          </reference>
        </references>
      </pivotArea>
    </chartFormat>
    <chartFormat chart="2" format="52" series="1">
      <pivotArea type="data" outline="0" fieldPosition="0">
        <references count="2">
          <reference field="4294967294" count="1" selected="0">
            <x v="0"/>
          </reference>
          <reference field="4" count="1" selected="0">
            <x v="35"/>
          </reference>
        </references>
      </pivotArea>
    </chartFormat>
    <chartFormat chart="2" format="53" series="1">
      <pivotArea type="data" outline="0" fieldPosition="0">
        <references count="2">
          <reference field="4294967294" count="1" selected="0">
            <x v="0"/>
          </reference>
          <reference field="4" count="1" selected="0">
            <x v="74"/>
          </reference>
        </references>
      </pivotArea>
    </chartFormat>
    <chartFormat chart="2" format="54" series="1">
      <pivotArea type="data" outline="0" fieldPosition="0">
        <references count="2">
          <reference field="4294967294" count="1" selected="0">
            <x v="0"/>
          </reference>
          <reference field="4" count="1" selected="0">
            <x v="77"/>
          </reference>
        </references>
      </pivotArea>
    </chartFormat>
    <chartFormat chart="2" format="55" series="1">
      <pivotArea type="data" outline="0" fieldPosition="0">
        <references count="2">
          <reference field="4294967294" count="1" selected="0">
            <x v="0"/>
          </reference>
          <reference field="4" count="1" selected="0">
            <x v="73"/>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8"/>
          </reference>
        </references>
      </pivotArea>
    </chartFormat>
    <chartFormat chart="2" format="58" series="1">
      <pivotArea type="data" outline="0" fieldPosition="0">
        <references count="2">
          <reference field="4294967294" count="1" selected="0">
            <x v="0"/>
          </reference>
          <reference field="4" count="1" selected="0">
            <x v="67"/>
          </reference>
        </references>
      </pivotArea>
    </chartFormat>
    <chartFormat chart="2" format="59" series="1">
      <pivotArea type="data" outline="0" fieldPosition="0">
        <references count="2">
          <reference field="4294967294" count="1" selected="0">
            <x v="0"/>
          </reference>
          <reference field="4" count="1" selected="0">
            <x v="50"/>
          </reference>
        </references>
      </pivotArea>
    </chartFormat>
    <chartFormat chart="2" format="60" series="1">
      <pivotArea type="data" outline="0" fieldPosition="0">
        <references count="2">
          <reference field="4294967294" count="1" selected="0">
            <x v="0"/>
          </reference>
          <reference field="4" count="1" selected="0">
            <x v="16"/>
          </reference>
        </references>
      </pivotArea>
    </chartFormat>
    <chartFormat chart="2" format="61" series="1">
      <pivotArea type="data" outline="0" fieldPosition="0">
        <references count="2">
          <reference field="4294967294" count="1" selected="0">
            <x v="0"/>
          </reference>
          <reference field="4" count="1" selected="0">
            <x v="79"/>
          </reference>
        </references>
      </pivotArea>
    </chartFormat>
    <chartFormat chart="2" format="62" series="1">
      <pivotArea type="data" outline="0" fieldPosition="0">
        <references count="2">
          <reference field="4294967294" count="1" selected="0">
            <x v="0"/>
          </reference>
          <reference field="4" count="1" selected="0">
            <x v="82"/>
          </reference>
        </references>
      </pivotArea>
    </chartFormat>
    <chartFormat chart="2" format="63" series="1">
      <pivotArea type="data" outline="0" fieldPosition="0">
        <references count="2">
          <reference field="4294967294" count="1" selected="0">
            <x v="0"/>
          </reference>
          <reference field="4" count="1" selected="0">
            <x v="83"/>
          </reference>
        </references>
      </pivotArea>
    </chartFormat>
    <chartFormat chart="2" format="64" series="1">
      <pivotArea type="data" outline="0" fieldPosition="0">
        <references count="2">
          <reference field="4294967294" count="1" selected="0">
            <x v="0"/>
          </reference>
          <reference field="4" count="1" selected="0">
            <x v="40"/>
          </reference>
        </references>
      </pivotArea>
    </chartFormat>
    <chartFormat chart="2" format="65" series="1">
      <pivotArea type="data" outline="0" fieldPosition="0">
        <references count="2">
          <reference field="4294967294" count="1" selected="0">
            <x v="0"/>
          </reference>
          <reference field="4" count="1" selected="0">
            <x v="66"/>
          </reference>
        </references>
      </pivotArea>
    </chartFormat>
    <chartFormat chart="2" format="66" series="1">
      <pivotArea type="data" outline="0" fieldPosition="0">
        <references count="2">
          <reference field="4294967294" count="1" selected="0">
            <x v="0"/>
          </reference>
          <reference field="4" count="1" selected="0">
            <x v="26"/>
          </reference>
        </references>
      </pivotArea>
    </chartFormat>
    <chartFormat chart="2" format="67" series="1">
      <pivotArea type="data" outline="0" fieldPosition="0">
        <references count="2">
          <reference field="4294967294" count="1" selected="0">
            <x v="0"/>
          </reference>
          <reference field="4" count="1" selected="0">
            <x v="3"/>
          </reference>
        </references>
      </pivotArea>
    </chartFormat>
    <chartFormat chart="2" format="68" series="1">
      <pivotArea type="data" outline="0" fieldPosition="0">
        <references count="2">
          <reference field="4294967294" count="1" selected="0">
            <x v="0"/>
          </reference>
          <reference field="4" count="1" selected="0">
            <x v="21"/>
          </reference>
        </references>
      </pivotArea>
    </chartFormat>
    <chartFormat chart="2" format="69" series="1">
      <pivotArea type="data" outline="0" fieldPosition="0">
        <references count="2">
          <reference field="4294967294" count="1" selected="0">
            <x v="0"/>
          </reference>
          <reference field="4" count="1" selected="0">
            <x v="15"/>
          </reference>
        </references>
      </pivotArea>
    </chartFormat>
    <chartFormat chart="2" format="70" series="1">
      <pivotArea type="data" outline="0" fieldPosition="0">
        <references count="2">
          <reference field="4294967294" count="1" selected="0">
            <x v="0"/>
          </reference>
          <reference field="4" count="1" selected="0">
            <x v="72"/>
          </reference>
        </references>
      </pivotArea>
    </chartFormat>
    <chartFormat chart="2" format="71" series="1">
      <pivotArea type="data" outline="0" fieldPosition="0">
        <references count="2">
          <reference field="4294967294" count="1" selected="0">
            <x v="0"/>
          </reference>
          <reference field="4" count="1" selected="0">
            <x v="76"/>
          </reference>
        </references>
      </pivotArea>
    </chartFormat>
    <chartFormat chart="2" format="72" series="1">
      <pivotArea type="data" outline="0" fieldPosition="0">
        <references count="2">
          <reference field="4294967294" count="1" selected="0">
            <x v="0"/>
          </reference>
          <reference field="4" count="1" selected="0">
            <x v="11"/>
          </reference>
        </references>
      </pivotArea>
    </chartFormat>
    <chartFormat chart="2" format="73" series="1">
      <pivotArea type="data" outline="0" fieldPosition="0">
        <references count="2">
          <reference field="4294967294" count="1" selected="0">
            <x v="0"/>
          </reference>
          <reference field="4" count="1" selected="0">
            <x v="63"/>
          </reference>
        </references>
      </pivotArea>
    </chartFormat>
    <chartFormat chart="2" format="74" series="1">
      <pivotArea type="data" outline="0" fieldPosition="0">
        <references count="2">
          <reference field="4294967294" count="1" selected="0">
            <x v="0"/>
          </reference>
          <reference field="4" count="1" selected="0">
            <x v="24"/>
          </reference>
        </references>
      </pivotArea>
    </chartFormat>
    <chartFormat chart="2" format="75" series="1">
      <pivotArea type="data" outline="0" fieldPosition="0">
        <references count="2">
          <reference field="4294967294" count="1" selected="0">
            <x v="0"/>
          </reference>
          <reference field="4" count="1" selected="0">
            <x v="51"/>
          </reference>
        </references>
      </pivotArea>
    </chartFormat>
    <chartFormat chart="2" format="76" series="1">
      <pivotArea type="data" outline="0" fieldPosition="0">
        <references count="2">
          <reference field="4294967294" count="1" selected="0">
            <x v="0"/>
          </reference>
          <reference field="4" count="1" selected="0">
            <x v="45"/>
          </reference>
        </references>
      </pivotArea>
    </chartFormat>
    <chartFormat chart="2" format="77" series="1">
      <pivotArea type="data" outline="0" fieldPosition="0">
        <references count="2">
          <reference field="4294967294" count="1" selected="0">
            <x v="0"/>
          </reference>
          <reference field="4" count="1" selected="0">
            <x v="57"/>
          </reference>
        </references>
      </pivotArea>
    </chartFormat>
    <chartFormat chart="2" format="78" series="1">
      <pivotArea type="data" outline="0" fieldPosition="0">
        <references count="2">
          <reference field="4294967294" count="1" selected="0">
            <x v="0"/>
          </reference>
          <reference field="4" count="1" selected="0">
            <x v="62"/>
          </reference>
        </references>
      </pivotArea>
    </chartFormat>
    <chartFormat chart="2" format="79" series="1">
      <pivotArea type="data" outline="0" fieldPosition="0">
        <references count="2">
          <reference field="4294967294" count="1" selected="0">
            <x v="0"/>
          </reference>
          <reference field="4" count="1" selected="0">
            <x v="47"/>
          </reference>
        </references>
      </pivotArea>
    </chartFormat>
    <chartFormat chart="2" format="80" series="1">
      <pivotArea type="data" outline="0" fieldPosition="0">
        <references count="2">
          <reference field="4294967294" count="1" selected="0">
            <x v="0"/>
          </reference>
          <reference field="4" count="1" selected="0">
            <x v="37"/>
          </reference>
        </references>
      </pivotArea>
    </chartFormat>
    <chartFormat chart="2" format="81" series="1">
      <pivotArea type="data" outline="0" fieldPosition="0">
        <references count="2">
          <reference field="4294967294" count="1" selected="0">
            <x v="0"/>
          </reference>
          <reference field="4" count="1" selected="0">
            <x v="33"/>
          </reference>
        </references>
      </pivotArea>
    </chartFormat>
    <chartFormat chart="3" format="82" series="1">
      <pivotArea type="data" outline="0" fieldPosition="0">
        <references count="2">
          <reference field="4294967294" count="1" selected="0">
            <x v="0"/>
          </reference>
          <reference field="4" count="1" selected="0">
            <x v="41"/>
          </reference>
        </references>
      </pivotArea>
    </chartFormat>
    <chartFormat chart="3" format="83" series="1">
      <pivotArea type="data" outline="0" fieldPosition="0">
        <references count="2">
          <reference field="4294967294" count="1" selected="0">
            <x v="0"/>
          </reference>
          <reference field="4" count="1" selected="0">
            <x v="70"/>
          </reference>
        </references>
      </pivotArea>
    </chartFormat>
    <chartFormat chart="3" format="84" series="1">
      <pivotArea type="data" outline="0" fieldPosition="0">
        <references count="2">
          <reference field="4294967294" count="1" selected="0">
            <x v="0"/>
          </reference>
          <reference field="4" count="1" selected="0">
            <x v="68"/>
          </reference>
        </references>
      </pivotArea>
    </chartFormat>
    <chartFormat chart="3" format="85" series="1">
      <pivotArea type="data" outline="0" fieldPosition="0">
        <references count="2">
          <reference field="4294967294" count="1" selected="0">
            <x v="0"/>
          </reference>
          <reference field="4" count="1" selected="0">
            <x v="37"/>
          </reference>
        </references>
      </pivotArea>
    </chartFormat>
    <chartFormat chart="3" format="86" series="1">
      <pivotArea type="data" outline="0" fieldPosition="0">
        <references count="2">
          <reference field="4294967294" count="1" selected="0">
            <x v="0"/>
          </reference>
          <reference field="4" count="1" selected="0">
            <x v="33"/>
          </reference>
        </references>
      </pivotArea>
    </chartFormat>
    <chartFormat chart="3" format="87" series="1">
      <pivotArea type="data" outline="0" fieldPosition="0">
        <references count="2">
          <reference field="4294967294" count="1" selected="0">
            <x v="0"/>
          </reference>
          <reference field="4" count="1" selected="0">
            <x v="4"/>
          </reference>
        </references>
      </pivotArea>
    </chartFormat>
    <chartFormat chart="3" format="88" series="1">
      <pivotArea type="data" outline="0" fieldPosition="0">
        <references count="2">
          <reference field="4294967294" count="1" selected="0">
            <x v="0"/>
          </reference>
          <reference field="4" count="1" selected="0">
            <x v="22"/>
          </reference>
        </references>
      </pivotArea>
    </chartFormat>
    <chartFormat chart="3" format="89" series="1">
      <pivotArea type="data" outline="0" fieldPosition="0">
        <references count="2">
          <reference field="4294967294" count="1" selected="0">
            <x v="0"/>
          </reference>
          <reference field="4" count="1" selected="0">
            <x v="32"/>
          </reference>
        </references>
      </pivotArea>
    </chartFormat>
    <chartFormat chart="3" format="92" series="1">
      <pivotArea type="data" outline="0" fieldPosition="0">
        <references count="3">
          <reference field="4294967294" count="1" selected="0">
            <x v="0"/>
          </reference>
          <reference field="0" count="1" selected="0">
            <x v="0"/>
          </reference>
          <reference field="4" count="1" selected="0">
            <x v="41"/>
          </reference>
        </references>
      </pivotArea>
    </chartFormat>
    <chartFormat chart="3" format="93" series="1">
      <pivotArea type="data" outline="0" fieldPosition="0">
        <references count="3">
          <reference field="4294967294" count="1" selected="0">
            <x v="0"/>
          </reference>
          <reference field="0" count="1" selected="0">
            <x v="2"/>
          </reference>
          <reference field="4" count="1" selected="0">
            <x v="41"/>
          </reference>
        </references>
      </pivotArea>
    </chartFormat>
    <chartFormat chart="3" format="94" series="1">
      <pivotArea type="data" outline="0" fieldPosition="0">
        <references count="3">
          <reference field="4294967294" count="1" selected="0">
            <x v="0"/>
          </reference>
          <reference field="0" count="1" selected="0">
            <x v="5"/>
          </reference>
          <reference field="4" count="1" selected="0">
            <x v="41"/>
          </reference>
        </references>
      </pivotArea>
    </chartFormat>
    <chartFormat chart="3" format="95" series="1">
      <pivotArea type="data" outline="0" fieldPosition="0">
        <references count="3">
          <reference field="4294967294" count="1" selected="0">
            <x v="0"/>
          </reference>
          <reference field="0" count="1" selected="0">
            <x v="4"/>
          </reference>
          <reference field="4" count="1" selected="0">
            <x v="41"/>
          </reference>
        </references>
      </pivotArea>
    </chartFormat>
    <chartFormat chart="3" format="96" series="1">
      <pivotArea type="data" outline="0" fieldPosition="0">
        <references count="3">
          <reference field="4294967294" count="1" selected="0">
            <x v="0"/>
          </reference>
          <reference field="0" count="1" selected="0">
            <x v="6"/>
          </reference>
          <reference field="4" count="1" selected="0">
            <x v="41"/>
          </reference>
        </references>
      </pivotArea>
    </chartFormat>
    <chartFormat chart="3" format="97" series="1">
      <pivotArea type="data" outline="0" fieldPosition="0">
        <references count="3">
          <reference field="4294967294" count="1" selected="0">
            <x v="0"/>
          </reference>
          <reference field="0" count="1" selected="0">
            <x v="7"/>
          </reference>
          <reference field="4" count="1" selected="0">
            <x v="41"/>
          </reference>
        </references>
      </pivotArea>
    </chartFormat>
    <chartFormat chart="3" format="98" series="1">
      <pivotArea type="data" outline="0" fieldPosition="0">
        <references count="3">
          <reference field="4294967294" count="1" selected="0">
            <x v="0"/>
          </reference>
          <reference field="0" count="1" selected="0">
            <x v="3"/>
          </reference>
          <reference field="4" count="1" selected="0">
            <x v="41"/>
          </reference>
        </references>
      </pivotArea>
    </chartFormat>
    <chartFormat chart="3" format="109" series="1">
      <pivotArea type="data" outline="0" fieldPosition="0">
        <references count="3">
          <reference field="4294967294" count="1" selected="0">
            <x v="0"/>
          </reference>
          <reference field="0" count="1" selected="0">
            <x v="0"/>
          </reference>
          <reference field="4" count="1" selected="0">
            <x v="70"/>
          </reference>
        </references>
      </pivotArea>
    </chartFormat>
    <chartFormat chart="3" format="110" series="1">
      <pivotArea type="data" outline="0" fieldPosition="0">
        <references count="3">
          <reference field="4294967294" count="1" selected="0">
            <x v="0"/>
          </reference>
          <reference field="0" count="1" selected="0">
            <x v="2"/>
          </reference>
          <reference field="4" count="1" selected="0">
            <x v="70"/>
          </reference>
        </references>
      </pivotArea>
    </chartFormat>
    <chartFormat chart="3" format="111" series="1">
      <pivotArea type="data" outline="0" fieldPosition="0">
        <references count="3">
          <reference field="4294967294" count="1" selected="0">
            <x v="0"/>
          </reference>
          <reference field="0" count="1" selected="0">
            <x v="5"/>
          </reference>
          <reference field="4" count="1" selected="0">
            <x v="70"/>
          </reference>
        </references>
      </pivotArea>
    </chartFormat>
    <chartFormat chart="3" format="112" series="1">
      <pivotArea type="data" outline="0" fieldPosition="0">
        <references count="3">
          <reference field="4294967294" count="1" selected="0">
            <x v="0"/>
          </reference>
          <reference field="0" count="1" selected="0">
            <x v="4"/>
          </reference>
          <reference field="4" count="1" selected="0">
            <x v="70"/>
          </reference>
        </references>
      </pivotArea>
    </chartFormat>
    <chartFormat chart="3" format="113" series="1">
      <pivotArea type="data" outline="0" fieldPosition="0">
        <references count="3">
          <reference field="4294967294" count="1" selected="0">
            <x v="0"/>
          </reference>
          <reference field="0" count="1" selected="0">
            <x v="6"/>
          </reference>
          <reference field="4" count="1" selected="0">
            <x v="70"/>
          </reference>
        </references>
      </pivotArea>
    </chartFormat>
    <chartFormat chart="3" format="114" series="1">
      <pivotArea type="data" outline="0" fieldPosition="0">
        <references count="3">
          <reference field="4294967294" count="1" selected="0">
            <x v="0"/>
          </reference>
          <reference field="0" count="1" selected="0">
            <x v="7"/>
          </reference>
          <reference field="4" count="1" selected="0">
            <x v="70"/>
          </reference>
        </references>
      </pivotArea>
    </chartFormat>
    <chartFormat chart="3" format="115" series="1">
      <pivotArea type="data" outline="0" fieldPosition="0">
        <references count="3">
          <reference field="4294967294" count="1" selected="0">
            <x v="0"/>
          </reference>
          <reference field="0" count="1" selected="0">
            <x v="3"/>
          </reference>
          <reference field="4" count="1" selected="0">
            <x v="70"/>
          </reference>
        </references>
      </pivotArea>
    </chartFormat>
    <chartFormat chart="3" format="126" series="1">
      <pivotArea type="data" outline="0" fieldPosition="0">
        <references count="3">
          <reference field="4294967294" count="1" selected="0">
            <x v="0"/>
          </reference>
          <reference field="0" count="1" selected="0">
            <x v="0"/>
          </reference>
          <reference field="4" count="1" selected="0">
            <x v="68"/>
          </reference>
        </references>
      </pivotArea>
    </chartFormat>
    <chartFormat chart="3" format="127" series="1">
      <pivotArea type="data" outline="0" fieldPosition="0">
        <references count="3">
          <reference field="4294967294" count="1" selected="0">
            <x v="0"/>
          </reference>
          <reference field="0" count="1" selected="0">
            <x v="2"/>
          </reference>
          <reference field="4" count="1" selected="0">
            <x v="68"/>
          </reference>
        </references>
      </pivotArea>
    </chartFormat>
    <chartFormat chart="3" format="128" series="1">
      <pivotArea type="data" outline="0" fieldPosition="0">
        <references count="3">
          <reference field="4294967294" count="1" selected="0">
            <x v="0"/>
          </reference>
          <reference field="0" count="1" selected="0">
            <x v="5"/>
          </reference>
          <reference field="4" count="1" selected="0">
            <x v="68"/>
          </reference>
        </references>
      </pivotArea>
    </chartFormat>
    <chartFormat chart="3" format="129" series="1">
      <pivotArea type="data" outline="0" fieldPosition="0">
        <references count="3">
          <reference field="4294967294" count="1" selected="0">
            <x v="0"/>
          </reference>
          <reference field="0" count="1" selected="0">
            <x v="4"/>
          </reference>
          <reference field="4" count="1" selected="0">
            <x v="68"/>
          </reference>
        </references>
      </pivotArea>
    </chartFormat>
    <chartFormat chart="3" format="140" series="1">
      <pivotArea type="data" outline="0" fieldPosition="0">
        <references count="3">
          <reference field="4294967294" count="1" selected="0">
            <x v="0"/>
          </reference>
          <reference field="0" count="1" selected="0">
            <x v="0"/>
          </reference>
          <reference field="4" count="1" selected="0">
            <x v="37"/>
          </reference>
        </references>
      </pivotArea>
    </chartFormat>
    <chartFormat chart="3" format="141" series="1">
      <pivotArea type="data" outline="0" fieldPosition="0">
        <references count="3">
          <reference field="4294967294" count="1" selected="0">
            <x v="0"/>
          </reference>
          <reference field="0" count="1" selected="0">
            <x v="5"/>
          </reference>
          <reference field="4" count="1" selected="0">
            <x v="37"/>
          </reference>
        </references>
      </pivotArea>
    </chartFormat>
    <chartFormat chart="3" format="142" series="1">
      <pivotArea type="data" outline="0" fieldPosition="0">
        <references count="3">
          <reference field="4294967294" count="1" selected="0">
            <x v="0"/>
          </reference>
          <reference field="0" count="1" selected="0">
            <x v="4"/>
          </reference>
          <reference field="4" count="1" selected="0">
            <x v="37"/>
          </reference>
        </references>
      </pivotArea>
    </chartFormat>
    <chartFormat chart="3" format="143" series="1">
      <pivotArea type="data" outline="0" fieldPosition="0">
        <references count="3">
          <reference field="4294967294" count="1" selected="0">
            <x v="0"/>
          </reference>
          <reference field="0" count="1" selected="0">
            <x v="6"/>
          </reference>
          <reference field="4" count="1" selected="0">
            <x v="37"/>
          </reference>
        </references>
      </pivotArea>
    </chartFormat>
    <chartFormat chart="3" format="144" series="1">
      <pivotArea type="data" outline="0" fieldPosition="0">
        <references count="3">
          <reference field="4294967294" count="1" selected="0">
            <x v="0"/>
          </reference>
          <reference field="0" count="1" selected="0">
            <x v="3"/>
          </reference>
          <reference field="4" count="1" selected="0">
            <x v="37"/>
          </reference>
        </references>
      </pivotArea>
    </chartFormat>
    <chartFormat chart="3" format="155" series="1">
      <pivotArea type="data" outline="0" fieldPosition="0">
        <references count="3">
          <reference field="4294967294" count="1" selected="0">
            <x v="0"/>
          </reference>
          <reference field="0" count="1" selected="0">
            <x v="0"/>
          </reference>
          <reference field="4" count="1" selected="0">
            <x v="33"/>
          </reference>
        </references>
      </pivotArea>
    </chartFormat>
    <chartFormat chart="3" format="156" series="1">
      <pivotArea type="data" outline="0" fieldPosition="0">
        <references count="3">
          <reference field="4294967294" count="1" selected="0">
            <x v="0"/>
          </reference>
          <reference field="0" count="1" selected="0">
            <x v="2"/>
          </reference>
          <reference field="4" count="1" selected="0">
            <x v="33"/>
          </reference>
        </references>
      </pivotArea>
    </chartFormat>
    <chartFormat chart="3" format="157" series="1">
      <pivotArea type="data" outline="0" fieldPosition="0">
        <references count="3">
          <reference field="4294967294" count="1" selected="0">
            <x v="0"/>
          </reference>
          <reference field="0" count="1" selected="0">
            <x v="5"/>
          </reference>
          <reference field="4" count="1" selected="0">
            <x v="33"/>
          </reference>
        </references>
      </pivotArea>
    </chartFormat>
    <chartFormat chart="3" format="158" series="1">
      <pivotArea type="data" outline="0" fieldPosition="0">
        <references count="3">
          <reference field="4294967294" count="1" selected="0">
            <x v="0"/>
          </reference>
          <reference field="0" count="1" selected="0">
            <x v="4"/>
          </reference>
          <reference field="4" count="1" selected="0">
            <x v="33"/>
          </reference>
        </references>
      </pivotArea>
    </chartFormat>
    <chartFormat chart="3" format="169" series="1">
      <pivotArea type="data" outline="0" fieldPosition="0">
        <references count="3">
          <reference field="4294967294" count="1" selected="0">
            <x v="0"/>
          </reference>
          <reference field="0" count="1" selected="0">
            <x v="0"/>
          </reference>
          <reference field="4" count="1" selected="0">
            <x v="4"/>
          </reference>
        </references>
      </pivotArea>
    </chartFormat>
    <chartFormat chart="3" format="170" series="1">
      <pivotArea type="data" outline="0" fieldPosition="0">
        <references count="3">
          <reference field="4294967294" count="1" selected="0">
            <x v="0"/>
          </reference>
          <reference field="0" count="1" selected="0">
            <x v="2"/>
          </reference>
          <reference field="4" count="1" selected="0">
            <x v="4"/>
          </reference>
        </references>
      </pivotArea>
    </chartFormat>
    <chartFormat chart="3" format="171" series="1">
      <pivotArea type="data" outline="0" fieldPosition="0">
        <references count="3">
          <reference field="4294967294" count="1" selected="0">
            <x v="0"/>
          </reference>
          <reference field="0" count="1" selected="0">
            <x v="5"/>
          </reference>
          <reference field="4" count="1" selected="0">
            <x v="4"/>
          </reference>
        </references>
      </pivotArea>
    </chartFormat>
    <chartFormat chart="3" format="172" series="1">
      <pivotArea type="data" outline="0" fieldPosition="0">
        <references count="3">
          <reference field="4294967294" count="1" selected="0">
            <x v="0"/>
          </reference>
          <reference field="0" count="1" selected="0">
            <x v="4"/>
          </reference>
          <reference field="4" count="1" selected="0">
            <x v="4"/>
          </reference>
        </references>
      </pivotArea>
    </chartFormat>
    <chartFormat chart="3" format="173" series="1">
      <pivotArea type="data" outline="0" fieldPosition="0">
        <references count="3">
          <reference field="4294967294" count="1" selected="0">
            <x v="0"/>
          </reference>
          <reference field="0" count="1" selected="0">
            <x v="6"/>
          </reference>
          <reference field="4" count="1" selected="0">
            <x v="4"/>
          </reference>
        </references>
      </pivotArea>
    </chartFormat>
    <chartFormat chart="3" format="174" series="1">
      <pivotArea type="data" outline="0" fieldPosition="0">
        <references count="3">
          <reference field="4294967294" count="1" selected="0">
            <x v="0"/>
          </reference>
          <reference field="0" count="1" selected="0">
            <x v="7"/>
          </reference>
          <reference field="4" count="1" selected="0">
            <x v="4"/>
          </reference>
        </references>
      </pivotArea>
    </chartFormat>
    <chartFormat chart="3" format="175" series="1">
      <pivotArea type="data" outline="0" fieldPosition="0">
        <references count="3">
          <reference field="4294967294" count="1" selected="0">
            <x v="0"/>
          </reference>
          <reference field="0" count="1" selected="0">
            <x v="3"/>
          </reference>
          <reference field="4" count="1" selected="0">
            <x v="4"/>
          </reference>
        </references>
      </pivotArea>
    </chartFormat>
    <chartFormat chart="3" format="186" series="1">
      <pivotArea type="data" outline="0" fieldPosition="0">
        <references count="3">
          <reference field="4294967294" count="1" selected="0">
            <x v="0"/>
          </reference>
          <reference field="0" count="1" selected="0">
            <x v="0"/>
          </reference>
          <reference field="4" count="1" selected="0">
            <x v="22"/>
          </reference>
        </references>
      </pivotArea>
    </chartFormat>
    <chartFormat chart="3" format="187" series="1">
      <pivotArea type="data" outline="0" fieldPosition="0">
        <references count="3">
          <reference field="4294967294" count="1" selected="0">
            <x v="0"/>
          </reference>
          <reference field="0" count="1" selected="0">
            <x v="2"/>
          </reference>
          <reference field="4" count="1" selected="0">
            <x v="22"/>
          </reference>
        </references>
      </pivotArea>
    </chartFormat>
    <chartFormat chart="3" format="188" series="1">
      <pivotArea type="data" outline="0" fieldPosition="0">
        <references count="3">
          <reference field="4294967294" count="1" selected="0">
            <x v="0"/>
          </reference>
          <reference field="0" count="1" selected="0">
            <x v="5"/>
          </reference>
          <reference field="4" count="1" selected="0">
            <x v="22"/>
          </reference>
        </references>
      </pivotArea>
    </chartFormat>
    <chartFormat chart="3" format="189" series="1">
      <pivotArea type="data" outline="0" fieldPosition="0">
        <references count="3">
          <reference field="4294967294" count="1" selected="0">
            <x v="0"/>
          </reference>
          <reference field="0" count="1" selected="0">
            <x v="4"/>
          </reference>
          <reference field="4" count="1" selected="0">
            <x v="22"/>
          </reference>
        </references>
      </pivotArea>
    </chartFormat>
    <chartFormat chart="3" format="190" series="1">
      <pivotArea type="data" outline="0" fieldPosition="0">
        <references count="3">
          <reference field="4294967294" count="1" selected="0">
            <x v="0"/>
          </reference>
          <reference field="0" count="1" selected="0">
            <x v="6"/>
          </reference>
          <reference field="4" count="1" selected="0">
            <x v="22"/>
          </reference>
        </references>
      </pivotArea>
    </chartFormat>
    <chartFormat chart="3" format="191" series="1">
      <pivotArea type="data" outline="0" fieldPosition="0">
        <references count="3">
          <reference field="4294967294" count="1" selected="0">
            <x v="0"/>
          </reference>
          <reference field="0" count="1" selected="0">
            <x v="7"/>
          </reference>
          <reference field="4" count="1" selected="0">
            <x v="22"/>
          </reference>
        </references>
      </pivotArea>
    </chartFormat>
    <chartFormat chart="3" format="192" series="1">
      <pivotArea type="data" outline="0" fieldPosition="0">
        <references count="3">
          <reference field="4294967294" count="1" selected="0">
            <x v="0"/>
          </reference>
          <reference field="0" count="1" selected="0">
            <x v="3"/>
          </reference>
          <reference field="4" count="1" selected="0">
            <x v="22"/>
          </reference>
        </references>
      </pivotArea>
    </chartFormat>
    <chartFormat chart="3" format="203" series="1">
      <pivotArea type="data" outline="0" fieldPosition="0">
        <references count="3">
          <reference field="4294967294" count="1" selected="0">
            <x v="0"/>
          </reference>
          <reference field="0" count="1" selected="0">
            <x v="0"/>
          </reference>
          <reference field="4" count="1" selected="0">
            <x v="32"/>
          </reference>
        </references>
      </pivotArea>
    </chartFormat>
    <chartFormat chart="3" format="204" series="1">
      <pivotArea type="data" outline="0" fieldPosition="0">
        <references count="3">
          <reference field="4294967294" count="1" selected="0">
            <x v="0"/>
          </reference>
          <reference field="0" count="1" selected="0">
            <x v="2"/>
          </reference>
          <reference field="4" count="1" selected="0">
            <x v="32"/>
          </reference>
        </references>
      </pivotArea>
    </chartFormat>
    <chartFormat chart="3" format="205" series="1">
      <pivotArea type="data" outline="0" fieldPosition="0">
        <references count="3">
          <reference field="4294967294" count="1" selected="0">
            <x v="0"/>
          </reference>
          <reference field="0" count="1" selected="0">
            <x v="5"/>
          </reference>
          <reference field="4" count="1" selected="0">
            <x v="32"/>
          </reference>
        </references>
      </pivotArea>
    </chartFormat>
    <chartFormat chart="3" format="206" series="1">
      <pivotArea type="data" outline="0" fieldPosition="0">
        <references count="3">
          <reference field="4294967294" count="1" selected="0">
            <x v="0"/>
          </reference>
          <reference field="0" count="1" selected="0">
            <x v="4"/>
          </reference>
          <reference field="4" count="1" selected="0">
            <x v="32"/>
          </reference>
        </references>
      </pivotArea>
    </chartFormat>
    <chartFormat chart="3" format="207" series="1">
      <pivotArea type="data" outline="0" fieldPosition="0">
        <references count="3">
          <reference field="4294967294" count="1" selected="0">
            <x v="0"/>
          </reference>
          <reference field="0" count="1" selected="0">
            <x v="6"/>
          </reference>
          <reference field="4" count="1" selected="0">
            <x v="32"/>
          </reference>
        </references>
      </pivotArea>
    </chartFormat>
    <chartFormat chart="3" format="208" series="1">
      <pivotArea type="data" outline="0" fieldPosition="0">
        <references count="3">
          <reference field="4294967294" count="1" selected="0">
            <x v="0"/>
          </reference>
          <reference field="0" count="1" selected="0">
            <x v="7"/>
          </reference>
          <reference field="4" count="1" selected="0">
            <x v="32"/>
          </reference>
        </references>
      </pivotArea>
    </chartFormat>
    <chartFormat chart="3" format="209" series="1">
      <pivotArea type="data" outline="0" fieldPosition="0">
        <references count="3">
          <reference field="4294967294" count="1" selected="0">
            <x v="0"/>
          </reference>
          <reference field="0" count="1" selected="0">
            <x v="3"/>
          </reference>
          <reference field="4" count="1" selected="0">
            <x v="32"/>
          </reference>
        </references>
      </pivotArea>
    </chartFormat>
    <chartFormat chart="3" format="220" series="1">
      <pivotArea type="data" outline="0" fieldPosition="0">
        <references count="2">
          <reference field="4294967294" count="1" selected="0">
            <x v="0"/>
          </reference>
          <reference field="0" count="1" selected="0">
            <x v="0"/>
          </reference>
        </references>
      </pivotArea>
    </chartFormat>
    <chartFormat chart="3" format="221" series="1">
      <pivotArea type="data" outline="0" fieldPosition="0">
        <references count="2">
          <reference field="4294967294" count="1" selected="0">
            <x v="0"/>
          </reference>
          <reference field="0" count="1" selected="0">
            <x v="2"/>
          </reference>
        </references>
      </pivotArea>
    </chartFormat>
    <chartFormat chart="3" format="222" series="1">
      <pivotArea type="data" outline="0" fieldPosition="0">
        <references count="2">
          <reference field="4294967294" count="1" selected="0">
            <x v="0"/>
          </reference>
          <reference field="0" count="1" selected="0">
            <x v="5"/>
          </reference>
        </references>
      </pivotArea>
    </chartFormat>
    <chartFormat chart="3" format="223" series="1">
      <pivotArea type="data" outline="0" fieldPosition="0">
        <references count="2">
          <reference field="4294967294" count="1" selected="0">
            <x v="0"/>
          </reference>
          <reference field="0" count="1" selected="0">
            <x v="4"/>
          </reference>
        </references>
      </pivotArea>
    </chartFormat>
    <chartFormat chart="3" format="224" series="1">
      <pivotArea type="data" outline="0" fieldPosition="0">
        <references count="2">
          <reference field="4294967294" count="1" selected="0">
            <x v="0"/>
          </reference>
          <reference field="0" count="1" selected="0">
            <x v="6"/>
          </reference>
        </references>
      </pivotArea>
    </chartFormat>
    <chartFormat chart="3" format="225" series="1">
      <pivotArea type="data" outline="0" fieldPosition="0">
        <references count="2">
          <reference field="4294967294" count="1" selected="0">
            <x v="0"/>
          </reference>
          <reference field="0" count="1" selected="0">
            <x v="7"/>
          </reference>
        </references>
      </pivotArea>
    </chartFormat>
    <chartFormat chart="3" format="226" series="1">
      <pivotArea type="data" outline="0" fieldPosition="0">
        <references count="2">
          <reference field="4294967294" count="1" selected="0">
            <x v="0"/>
          </reference>
          <reference field="0" count="1" selected="0">
            <x v="3"/>
          </reference>
        </references>
      </pivotArea>
    </chartFormat>
    <chartFormat chart="3" format="227" series="1">
      <pivotArea type="data" outline="0" fieldPosition="0">
        <references count="1">
          <reference field="4294967294" count="1" selected="0">
            <x v="0"/>
          </reference>
        </references>
      </pivotArea>
    </chartFormat>
    <chartFormat chart="4" format="1" series="1">
      <pivotArea type="data" outline="0" fieldPosition="0">
        <references count="2">
          <reference field="4294967294" count="1" selected="0">
            <x v="0"/>
          </reference>
          <reference field="0" count="1" selected="0">
            <x v="3"/>
          </reference>
        </references>
      </pivotArea>
    </chartFormat>
    <chartFormat chart="4" format="10" series="1">
      <pivotArea type="data" outline="0" fieldPosition="0">
        <references count="2">
          <reference field="4294967294" count="1" selected="0">
            <x v="0"/>
          </reference>
          <reference field="0" count="1" selected="0">
            <x v="0"/>
          </reference>
        </references>
      </pivotArea>
    </chartFormat>
    <chartFormat chart="4" format="11" series="1">
      <pivotArea type="data" outline="0" fieldPosition="0">
        <references count="2">
          <reference field="4294967294" count="1" selected="0">
            <x v="0"/>
          </reference>
          <reference field="0" count="1" selected="0">
            <x v="2"/>
          </reference>
        </references>
      </pivotArea>
    </chartFormat>
    <chartFormat chart="4" format="12" series="1">
      <pivotArea type="data" outline="0" fieldPosition="0">
        <references count="2">
          <reference field="4294967294" count="1" selected="0">
            <x v="0"/>
          </reference>
          <reference field="0" count="1" selected="0">
            <x v="5"/>
          </reference>
        </references>
      </pivotArea>
    </chartFormat>
    <chartFormat chart="4" format="13" series="1">
      <pivotArea type="data" outline="0" fieldPosition="0">
        <references count="2">
          <reference field="4294967294" count="1" selected="0">
            <x v="0"/>
          </reference>
          <reference field="0" count="1" selected="0">
            <x v="4"/>
          </reference>
        </references>
      </pivotArea>
    </chartFormat>
    <chartFormat chart="4" format="14" series="1">
      <pivotArea type="data" outline="0" fieldPosition="0">
        <references count="2">
          <reference field="4294967294" count="1" selected="0">
            <x v="0"/>
          </reference>
          <reference field="0" count="1" selected="0">
            <x v="6"/>
          </reference>
        </references>
      </pivotArea>
    </chartFormat>
    <chartFormat chart="4" format="15" series="1">
      <pivotArea type="data" outline="0" fieldPosition="0">
        <references count="2">
          <reference field="4294967294" count="1" selected="0">
            <x v="0"/>
          </reference>
          <reference field="0" count="1" selected="0">
            <x v="7"/>
          </reference>
        </references>
      </pivotArea>
    </chartFormat>
    <chartFormat chart="5" format="1" series="1">
      <pivotArea type="data" outline="0" fieldPosition="0">
        <references count="2">
          <reference field="4294967294" count="1" selected="0">
            <x v="0"/>
          </reference>
          <reference field="0" count="1" selected="0">
            <x v="3"/>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Ve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0103B6D3-7E07-4BC2-AB04-B92B8715CEB0}" name="Pivottabell19" cacheId="244" applyNumberFormats="0" applyBorderFormats="0" applyFontFormats="0" applyPatternFormats="0" applyAlignmentFormats="0" applyWidthHeightFormats="1" dataCaption="Verdier" updatedVersion="8" minRefreshableVersion="3" itemPrintTitles="1" createdVersion="8" indent="0" outline="1" outlineData="1" multipleFieldFilters="0" chartFormat="5">
  <location ref="AU25:AZ38" firstHeaderRow="0" firstDataRow="1" firstDataCol="1" rowPageCount="2" colPageCount="1"/>
  <pivotFields count="7">
    <pivotField axis="axisPage" multipleItemSelectionAllowed="1" showAll="0">
      <items count="15">
        <item h="1" x="9"/>
        <item h="1" x="3"/>
        <item h="1" x="8"/>
        <item h="1" x="13"/>
        <item h="1" x="4"/>
        <item h="1" x="10"/>
        <item h="1" x="11"/>
        <item h="1" x="0"/>
        <item h="1" x="6"/>
        <item h="1" x="12"/>
        <item h="1" x="2"/>
        <item h="1" x="1"/>
        <item h="1" x="5"/>
        <item x="7"/>
        <item t="default"/>
      </items>
    </pivotField>
    <pivotField axis="axisRow" showAll="0" measureFilter="1" sortType="ascending">
      <items count="354">
        <item x="61"/>
        <item x="197"/>
        <item x="322"/>
        <item x="38"/>
        <item x="274"/>
        <item x="279"/>
        <item x="20"/>
        <item x="93"/>
        <item x="108"/>
        <item x="283"/>
        <item x="247"/>
        <item x="154"/>
        <item x="192"/>
        <item x="75"/>
        <item x="229"/>
        <item x="267"/>
        <item x="231"/>
        <item x="79"/>
        <item x="151"/>
        <item x="205"/>
        <item x="172"/>
        <item x="22"/>
        <item x="211"/>
        <item x="174"/>
        <item x="272"/>
        <item x="339"/>
        <item x="138"/>
        <item x="105"/>
        <item x="281"/>
        <item x="160"/>
        <item x="110"/>
        <item x="185"/>
        <item x="202"/>
        <item x="84"/>
        <item x="125"/>
        <item x="58"/>
        <item x="217"/>
        <item x="186"/>
        <item x="90"/>
        <item x="314"/>
        <item x="179"/>
        <item x="117"/>
        <item x="199"/>
        <item x="89"/>
        <item x="315"/>
        <item x="334"/>
        <item x="327"/>
        <item x="127"/>
        <item x="102"/>
        <item x="0"/>
        <item x="204"/>
        <item x="161"/>
        <item x="273"/>
        <item x="326"/>
        <item x="36"/>
        <item x="208"/>
        <item x="101"/>
        <item x="78"/>
        <item x="24"/>
        <item x="158"/>
        <item x="163"/>
        <item x="313"/>
        <item x="190"/>
        <item x="171"/>
        <item x="11"/>
        <item x="116"/>
        <item x="239"/>
        <item x="248"/>
        <item x="31"/>
        <item x="146"/>
        <item x="262"/>
        <item x="162"/>
        <item x="195"/>
        <item x="165"/>
        <item x="259"/>
        <item x="232"/>
        <item x="270"/>
        <item x="9"/>
        <item x="250"/>
        <item x="333"/>
        <item x="284"/>
        <item x="23"/>
        <item x="233"/>
        <item x="329"/>
        <item x="35"/>
        <item x="240"/>
        <item x="300"/>
        <item x="51"/>
        <item x="111"/>
        <item x="88"/>
        <item x="69"/>
        <item x="129"/>
        <item x="52"/>
        <item x="254"/>
        <item x="210"/>
        <item x="249"/>
        <item x="109"/>
        <item x="141"/>
        <item x="215"/>
        <item x="130"/>
        <item x="207"/>
        <item x="175"/>
        <item x="99"/>
        <item x="264"/>
        <item x="191"/>
        <item x="209"/>
        <item x="238"/>
        <item x="258"/>
        <item x="135"/>
        <item x="153"/>
        <item x="128"/>
        <item x="6"/>
        <item x="338"/>
        <item x="219"/>
        <item x="54"/>
        <item x="46"/>
        <item x="203"/>
        <item x="137"/>
        <item x="304"/>
        <item x="97"/>
        <item x="3"/>
        <item x="352"/>
        <item x="148"/>
        <item x="336"/>
        <item x="48"/>
        <item x="345"/>
        <item x="181"/>
        <item x="73"/>
        <item x="265"/>
        <item x="213"/>
        <item x="45"/>
        <item x="225"/>
        <item x="106"/>
        <item x="351"/>
        <item x="320"/>
        <item x="312"/>
        <item x="244"/>
        <item x="293"/>
        <item x="142"/>
        <item x="224"/>
        <item x="317"/>
        <item x="298"/>
        <item x="92"/>
        <item x="136"/>
        <item x="268"/>
        <item x="100"/>
        <item x="62"/>
        <item x="96"/>
        <item x="25"/>
        <item x="104"/>
        <item x="234"/>
        <item x="311"/>
        <item x="85"/>
        <item x="222"/>
        <item x="349"/>
        <item x="71"/>
        <item x="255"/>
        <item x="294"/>
        <item x="230"/>
        <item x="318"/>
        <item x="301"/>
        <item x="57"/>
        <item x="316"/>
        <item x="292"/>
        <item x="266"/>
        <item x="152"/>
        <item x="70"/>
        <item x="118"/>
        <item x="91"/>
        <item x="182"/>
        <item x="139"/>
        <item x="331"/>
        <item x="305"/>
        <item x="337"/>
        <item x="29"/>
        <item x="342"/>
        <item x="42"/>
        <item x="159"/>
        <item x="346"/>
        <item x="12"/>
        <item x="200"/>
        <item x="256"/>
        <item x="81"/>
        <item x="291"/>
        <item x="126"/>
        <item x="223"/>
        <item x="72"/>
        <item x="253"/>
        <item x="21"/>
        <item x="114"/>
        <item x="5"/>
        <item x="37"/>
        <item x="26"/>
        <item x="237"/>
        <item x="221"/>
        <item x="194"/>
        <item x="220"/>
        <item x="65"/>
        <item x="28"/>
        <item x="27"/>
        <item x="278"/>
        <item x="275"/>
        <item x="296"/>
        <item x="133"/>
        <item x="260"/>
        <item x="183"/>
        <item x="33"/>
        <item x="39"/>
        <item x="344"/>
        <item x="257"/>
        <item x="140"/>
        <item x="196"/>
        <item x="86"/>
        <item x="18"/>
        <item x="169"/>
        <item x="307"/>
        <item x="341"/>
        <item x="299"/>
        <item x="297"/>
        <item x="123"/>
        <item x="289"/>
        <item x="144"/>
        <item x="263"/>
        <item x="16"/>
        <item x="53"/>
        <item x="309"/>
        <item x="226"/>
        <item x="107"/>
        <item x="251"/>
        <item x="176"/>
        <item x="261"/>
        <item x="198"/>
        <item x="166"/>
        <item x="95"/>
        <item x="145"/>
        <item x="167"/>
        <item x="218"/>
        <item x="122"/>
        <item x="2"/>
        <item x="343"/>
        <item x="67"/>
        <item x="119"/>
        <item x="246"/>
        <item x="63"/>
        <item x="271"/>
        <item x="228"/>
        <item x="286"/>
        <item x="68"/>
        <item x="252"/>
        <item x="330"/>
        <item x="306"/>
        <item x="14"/>
        <item x="149"/>
        <item x="13"/>
        <item x="282"/>
        <item x="321"/>
        <item x="115"/>
        <item x="303"/>
        <item x="347"/>
        <item x="227"/>
        <item x="193"/>
        <item x="80"/>
        <item x="332"/>
        <item x="350"/>
        <item x="40"/>
        <item x="348"/>
        <item x="43"/>
        <item x="212"/>
        <item x="121"/>
        <item x="180"/>
        <item x="319"/>
        <item x="59"/>
        <item x="323"/>
        <item x="177"/>
        <item x="276"/>
        <item x="49"/>
        <item x="32"/>
        <item x="41"/>
        <item x="8"/>
        <item x="269"/>
        <item x="302"/>
        <item x="295"/>
        <item x="113"/>
        <item x="214"/>
        <item x="50"/>
        <item x="7"/>
        <item x="164"/>
        <item x="173"/>
        <item x="132"/>
        <item x="340"/>
        <item x="74"/>
        <item x="280"/>
        <item x="120"/>
        <item x="103"/>
        <item x="324"/>
        <item x="98"/>
        <item x="15"/>
        <item x="290"/>
        <item x="216"/>
        <item x="287"/>
        <item x="245"/>
        <item x="310"/>
        <item x="157"/>
        <item x="187"/>
        <item x="1"/>
        <item x="308"/>
        <item x="30"/>
        <item x="235"/>
        <item x="112"/>
        <item x="241"/>
        <item x="170"/>
        <item x="206"/>
        <item x="168"/>
        <item x="201"/>
        <item x="155"/>
        <item x="188"/>
        <item x="124"/>
        <item x="83"/>
        <item x="184"/>
        <item x="288"/>
        <item x="335"/>
        <item x="134"/>
        <item x="56"/>
        <item x="156"/>
        <item x="325"/>
        <item x="34"/>
        <item x="147"/>
        <item x="87"/>
        <item x="4"/>
        <item x="243"/>
        <item x="66"/>
        <item x="82"/>
        <item x="236"/>
        <item x="77"/>
        <item x="60"/>
        <item x="55"/>
        <item x="150"/>
        <item x="17"/>
        <item x="76"/>
        <item x="328"/>
        <item x="19"/>
        <item x="47"/>
        <item x="94"/>
        <item x="131"/>
        <item x="143"/>
        <item x="64"/>
        <item x="242"/>
        <item x="178"/>
        <item x="44"/>
        <item x="189"/>
        <item x="285"/>
        <item x="277"/>
        <item x="10"/>
        <item t="default"/>
      </items>
      <autoSortScope>
        <pivotArea dataOnly="0" outline="0" fieldPosition="0">
          <references count="1">
            <reference field="4294967294" count="1" selected="0">
              <x v="4"/>
            </reference>
          </references>
        </pivotArea>
      </autoSortScope>
    </pivotField>
    <pivotField axis="axisPage" dataField="1" numFmtId="164" showAll="0">
      <items count="108">
        <item x="69"/>
        <item x="16"/>
        <item x="1"/>
        <item x="3"/>
        <item x="11"/>
        <item x="30"/>
        <item x="13"/>
        <item x="18"/>
        <item x="6"/>
        <item x="10"/>
        <item x="23"/>
        <item x="39"/>
        <item x="36"/>
        <item x="5"/>
        <item x="9"/>
        <item x="21"/>
        <item x="19"/>
        <item x="54"/>
        <item x="37"/>
        <item x="85"/>
        <item x="8"/>
        <item x="43"/>
        <item x="35"/>
        <item x="32"/>
        <item x="20"/>
        <item x="29"/>
        <item x="24"/>
        <item x="33"/>
        <item x="28"/>
        <item x="2"/>
        <item x="64"/>
        <item x="31"/>
        <item x="38"/>
        <item x="17"/>
        <item x="25"/>
        <item x="22"/>
        <item x="7"/>
        <item x="56"/>
        <item x="40"/>
        <item x="27"/>
        <item x="4"/>
        <item x="70"/>
        <item x="83"/>
        <item x="45"/>
        <item x="60"/>
        <item x="41"/>
        <item x="49"/>
        <item x="67"/>
        <item x="46"/>
        <item x="0"/>
        <item x="66"/>
        <item x="55"/>
        <item x="50"/>
        <item x="58"/>
        <item x="57"/>
        <item x="74"/>
        <item x="80"/>
        <item x="44"/>
        <item x="12"/>
        <item x="51"/>
        <item x="53"/>
        <item x="62"/>
        <item x="52"/>
        <item x="14"/>
        <item x="75"/>
        <item x="86"/>
        <item x="26"/>
        <item x="68"/>
        <item x="34"/>
        <item x="42"/>
        <item x="65"/>
        <item x="59"/>
        <item x="47"/>
        <item x="15"/>
        <item x="81"/>
        <item x="72"/>
        <item x="89"/>
        <item x="82"/>
        <item x="61"/>
        <item x="63"/>
        <item x="71"/>
        <item x="48"/>
        <item x="73"/>
        <item x="90"/>
        <item x="77"/>
        <item x="76"/>
        <item x="78"/>
        <item x="79"/>
        <item x="84"/>
        <item x="88"/>
        <item x="93"/>
        <item x="94"/>
        <item x="87"/>
        <item x="91"/>
        <item x="92"/>
        <item x="99"/>
        <item x="96"/>
        <item x="97"/>
        <item x="98"/>
        <item x="103"/>
        <item x="95"/>
        <item x="100"/>
        <item x="102"/>
        <item x="101"/>
        <item x="104"/>
        <item x="105"/>
        <item x="106"/>
        <item t="default"/>
      </items>
    </pivotField>
    <pivotField dataField="1" numFmtId="164" showAll="0"/>
    <pivotField dataField="1" numFmtId="164" showAll="0"/>
    <pivotField dataField="1" numFmtId="164" showAll="0"/>
    <pivotField dataField="1" numFmtId="164" showAll="0"/>
  </pivotFields>
  <rowFields count="1">
    <field x="1"/>
  </rowFields>
  <rowItems count="13">
    <i>
      <x v="251"/>
    </i>
    <i>
      <x v="334"/>
    </i>
    <i>
      <x v="240"/>
    </i>
    <i>
      <x v="233"/>
    </i>
    <i>
      <x v="65"/>
    </i>
    <i>
      <x v="91"/>
    </i>
    <i>
      <x v="116"/>
    </i>
    <i>
      <x v="5"/>
    </i>
    <i>
      <x v="183"/>
    </i>
    <i>
      <x v="173"/>
    </i>
    <i>
      <x v="216"/>
    </i>
    <i>
      <x v="125"/>
    </i>
    <i t="grand">
      <x/>
    </i>
  </rowItems>
  <colFields count="1">
    <field x="-2"/>
  </colFields>
  <colItems count="5">
    <i>
      <x/>
    </i>
    <i i="1">
      <x v="1"/>
    </i>
    <i i="2">
      <x v="2"/>
    </i>
    <i i="3">
      <x v="3"/>
    </i>
    <i i="4">
      <x v="4"/>
    </i>
  </colItems>
  <pageFields count="2">
    <pageField fld="0" hier="-1"/>
    <pageField fld="2" hier="-1"/>
  </pageFields>
  <dataFields count="5">
    <dataField name="fjørfe." fld="2" baseField="0" baseItem="0" numFmtId="164"/>
    <dataField name="gris." fld="3" baseField="0" baseItem="0" numFmtId="164"/>
    <dataField name="småfe." fld="4" baseField="0" baseItem="0" numFmtId="164"/>
    <dataField name="storfe." fld="5" baseField="0" baseItem="0" numFmtId="164"/>
    <dataField name="sum." fld="6" showDataAs="percentOfCol" baseField="0" baseItem="0" numFmtId="9"/>
  </dataFields>
  <formats count="1">
    <format dxfId="72">
      <pivotArea outline="0" collapsedLevelsAreSubtotals="1" fieldPosition="0">
        <references count="1">
          <reference field="4294967294" count="1" selected="0">
            <x v="4"/>
          </reference>
        </references>
      </pivotArea>
    </format>
  </formats>
  <chartFormats count="5">
    <chartFormat chart="4" format="10" series="1">
      <pivotArea type="data" outline="0" fieldPosition="0">
        <references count="1">
          <reference field="4294967294" count="1" selected="0">
            <x v="0"/>
          </reference>
        </references>
      </pivotArea>
    </chartFormat>
    <chartFormat chart="4" format="11" series="1">
      <pivotArea type="data" outline="0" fieldPosition="0">
        <references count="1">
          <reference field="4294967294" count="1" selected="0">
            <x v="1"/>
          </reference>
        </references>
      </pivotArea>
    </chartFormat>
    <chartFormat chart="4" format="12" series="1">
      <pivotArea type="data" outline="0" fieldPosition="0">
        <references count="1">
          <reference field="4294967294" count="1" selected="0">
            <x v="2"/>
          </reference>
        </references>
      </pivotArea>
    </chartFormat>
    <chartFormat chart="4" format="13" series="1">
      <pivotArea type="data" outline="0" fieldPosition="0">
        <references count="1">
          <reference field="4294967294" count="1" selected="0">
            <x v="3"/>
          </reference>
        </references>
      </pivotArea>
    </chartFormat>
    <chartFormat chart="4" format="14" series="1">
      <pivotArea type="data" outline="0" fieldPosition="0">
        <references count="1">
          <reference field="4294967294" count="1" selected="0">
            <x v="4"/>
          </reference>
        </references>
      </pivotArea>
    </chartFormat>
  </chartFormats>
  <pivotTableStyleInfo name="PivotStyleLight19" showRowHeaders="1" showColHeaders="1" showRowStripes="0" showColStripes="0" showLastColumn="1"/>
  <filters count="1">
    <filter fld="1" type="count" evalOrder="-1" id="2" iMeasureFld="4">
      <autoFilter ref="A1">
        <filterColumn colId="0">
          <top10 val="50" filterVal="5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FFC86072-2B99-402C-9405-9F96FAEE3358}" name="Pivottabell1" cacheId="208" applyNumberFormats="0" applyBorderFormats="0" applyFontFormats="0" applyPatternFormats="0" applyAlignmentFormats="0" applyWidthHeightFormats="1" dataCaption="Verdier" tag="7d121d7d-540a-4881-9bf9-7d8a29ff401c" updatedVersion="8" minRefreshableVersion="3" useAutoFormatting="1" subtotalHiddenItems="1" colGrandTotals="0" itemPrintTitles="1" createdVersion="8" indent="0" showEmptyRow="1" showEmptyCol="1" outline="1" outlineData="1" multipleFieldFilters="0" rowHeaderCaption="kommune">
  <location ref="E7" firstHeaderRow="0" firstDataRow="0" firstDataCol="0" rowPageCount="1" colPageCount="1"/>
  <pivotFields count="2">
    <pivotField axis="axisPage" allDrilled="1" subtotalTop="0" showAll="0" dataSourceSort="1" defaultSubtotal="0" defaultAttributeDrillState="1"/>
    <pivotField allDrilled="1" subtotalTop="0" showAll="0" dataSourceSort="1" defaultSubtotal="0" defaultAttributeDrillState="1"/>
  </pivotFields>
  <pageFields count="1">
    <pageField fld="0" hier="5" name="[T_kjøttkoder].[hovedgrupper].[All]" cap="All"/>
  </pageField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3" level="1">
        <member name="[T_kommune].[fylke].&amp;[Akershus]"/>
        <member name="[T_kommune].[fylke].&amp;[Buskerud]"/>
        <member name="[T_kommune].[fylke].&amp;[Finnmark]"/>
        <member name="[T_kommune].[fylke].&amp;[Innlandet]"/>
        <member name="[T_kommune].[fylke].&amp;[Møre og Romsdal]"/>
        <member name="[T_kommune].[fylke].&amp;[Nordland]"/>
        <member name="[T_kommune].[fylke].&amp;[Rogaland]"/>
        <member name="[T_kommune].[fylke].&amp;[Telemark]"/>
        <member name="[T_kommune].[fylke].&amp;[Troms]"/>
        <member name="[T_kommune].[fylke].&amp;[Trøndelag]"/>
        <member name="[T_kommune].[fylke].&amp;[Vestfold]"/>
        <member name="[T_kommune].[fylke].&amp;[Vestland]"/>
        <member name="[T_kommune].[fylke].&amp;[Ø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Dark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22E78648-8E3E-446F-B31F-D249CDB1EFA0}" name="Pivottabell5" cacheId="210" applyNumberFormats="0" applyBorderFormats="0" applyFontFormats="0" applyPatternFormats="0" applyAlignmentFormats="0" applyWidthHeightFormats="1" dataCaption="Verdier" tag="5c4d1ece-66f5-475d-a02b-c48f12e2e63c" updatedVersion="8" minRefreshableVersion="3" subtotalHiddenItems="1" rowGrandTotals="0" colGrandTotals="0" itemPrintTitles="1" createdVersion="8" indent="0" showEmptyRow="1" showEmptyCol="1" compact="0" compactData="0" multipleFieldFilters="0" rowHeaderCaption="kommune">
  <location ref="C10:L343" firstHeaderRow="1" firstDataRow="3" firstDataCol="2"/>
  <pivotFields count="5">
    <pivotField dataField="1" compact="0" outline="0" subtotalTop="0" showAll="0" defaultSubtotal="0"/>
    <pivotField axis="axisCol" compact="0" allDrilled="1" outline="0" subtotalTop="0" showAll="0" dataSourceSort="1" defaultSubtotal="0" defaultAttributeDrillState="1">
      <items count="8">
        <item s="1" x="0"/>
        <item s="1" x="1"/>
        <item x="2"/>
        <item x="3"/>
        <item x="4"/>
        <item x="5"/>
        <item x="6"/>
        <item x="7"/>
      </items>
    </pivotField>
    <pivotField axis="axisCol"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defaultAttributeDrillState="1">
      <items count="13">
        <item s="1" x="0"/>
        <item s="1" x="1"/>
        <item s="1" x="2"/>
        <item s="1" x="3"/>
        <item s="1" x="4"/>
        <item s="1" x="5"/>
        <item s="1" x="6"/>
        <item s="1" x="7"/>
        <item s="1" x="8"/>
        <item s="1" x="9"/>
        <item s="1" x="10"/>
        <item s="1" x="11"/>
        <item s="1" x="12"/>
      </items>
    </pivotField>
    <pivotField axis="axisRow" compact="0" allDrilled="1" outline="0" subtotalTop="0" showAll="0" dataSourceSort="1" defaultSubtotal="0" defaultAttributeDrillState="1">
      <items count="32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s>
    </pivotField>
  </pivotFields>
  <rowFields count="2">
    <field x="3"/>
    <field x="4"/>
  </rowFields>
  <rowItems count="331">
    <i>
      <x/>
      <x/>
    </i>
    <i r="1">
      <x v="1"/>
    </i>
    <i r="1">
      <x v="2"/>
    </i>
    <i r="1">
      <x v="3"/>
    </i>
    <i r="1">
      <x v="4"/>
    </i>
    <i r="1">
      <x v="5"/>
    </i>
    <i r="1">
      <x v="6"/>
    </i>
    <i r="1">
      <x v="7"/>
    </i>
    <i r="1">
      <x v="8"/>
    </i>
    <i r="1">
      <x v="9"/>
    </i>
    <i r="1">
      <x v="10"/>
    </i>
    <i r="1">
      <x v="11"/>
    </i>
    <i r="1">
      <x v="12"/>
    </i>
    <i r="1">
      <x v="13"/>
    </i>
    <i r="1">
      <x v="14"/>
    </i>
    <i r="1">
      <x v="15"/>
    </i>
    <i r="1">
      <x v="16"/>
    </i>
    <i r="1">
      <x v="17"/>
    </i>
    <i r="1">
      <x v="18"/>
    </i>
    <i r="1">
      <x v="19"/>
    </i>
    <i r="1">
      <x v="20"/>
    </i>
    <i r="1">
      <x v="21"/>
    </i>
    <i>
      <x v="1"/>
      <x v="22"/>
    </i>
    <i r="1">
      <x v="23"/>
    </i>
    <i r="1">
      <x v="24"/>
    </i>
    <i r="1">
      <x v="25"/>
    </i>
    <i r="1">
      <x v="26"/>
    </i>
    <i r="1">
      <x v="27"/>
    </i>
    <i r="1">
      <x v="28"/>
    </i>
    <i r="1">
      <x v="29"/>
    </i>
    <i r="1">
      <x v="30"/>
    </i>
    <i r="1">
      <x v="31"/>
    </i>
    <i r="1">
      <x v="32"/>
    </i>
    <i r="1">
      <x v="33"/>
    </i>
    <i r="1">
      <x v="34"/>
    </i>
    <i r="1">
      <x v="35"/>
    </i>
    <i r="1">
      <x v="36"/>
    </i>
    <i r="1">
      <x v="37"/>
    </i>
    <i r="1">
      <x v="38"/>
    </i>
    <i r="1">
      <x v="39"/>
    </i>
    <i>
      <x v="2"/>
      <x v="40"/>
    </i>
    <i r="1">
      <x v="41"/>
    </i>
    <i r="1">
      <x v="42"/>
    </i>
    <i r="1">
      <x v="43"/>
    </i>
    <i r="1">
      <x v="44"/>
    </i>
    <i r="1">
      <x v="45"/>
    </i>
    <i r="1">
      <x v="46"/>
    </i>
    <i r="1">
      <x v="47"/>
    </i>
    <i r="1">
      <x v="48"/>
    </i>
    <i r="1">
      <x v="49"/>
    </i>
    <i r="1">
      <x v="50"/>
    </i>
    <i r="1">
      <x v="51"/>
    </i>
    <i r="1">
      <x v="52"/>
    </i>
    <i r="1">
      <x v="53"/>
    </i>
    <i r="1">
      <x v="54"/>
    </i>
    <i r="1">
      <x v="55"/>
    </i>
    <i>
      <x v="3"/>
      <x v="56"/>
    </i>
    <i r="1">
      <x v="57"/>
    </i>
    <i r="1">
      <x v="58"/>
    </i>
    <i r="1">
      <x v="59"/>
    </i>
    <i r="1">
      <x v="60"/>
    </i>
    <i r="1">
      <x v="61"/>
    </i>
    <i r="1">
      <x v="62"/>
    </i>
    <i r="1">
      <x v="63"/>
    </i>
    <i r="1">
      <x v="64"/>
    </i>
    <i r="1">
      <x v="65"/>
    </i>
    <i r="1">
      <x v="66"/>
    </i>
    <i r="1">
      <x v="67"/>
    </i>
    <i r="1">
      <x v="68"/>
    </i>
    <i r="1">
      <x v="69"/>
    </i>
    <i r="1">
      <x v="70"/>
    </i>
    <i r="1">
      <x v="71"/>
    </i>
    <i r="1">
      <x v="72"/>
    </i>
    <i r="1">
      <x v="73"/>
    </i>
    <i r="1">
      <x v="74"/>
    </i>
    <i r="1">
      <x v="75"/>
    </i>
    <i r="1">
      <x v="76"/>
    </i>
    <i r="1">
      <x v="77"/>
    </i>
    <i r="1">
      <x v="78"/>
    </i>
    <i r="1">
      <x v="79"/>
    </i>
    <i r="1">
      <x v="80"/>
    </i>
    <i r="1">
      <x v="81"/>
    </i>
    <i r="1">
      <x v="82"/>
    </i>
    <i r="1">
      <x v="83"/>
    </i>
    <i r="1">
      <x v="84"/>
    </i>
    <i r="1">
      <x v="85"/>
    </i>
    <i r="1">
      <x v="86"/>
    </i>
    <i r="1">
      <x v="87"/>
    </i>
    <i r="1">
      <x v="88"/>
    </i>
    <i r="1">
      <x v="89"/>
    </i>
    <i r="1">
      <x v="90"/>
    </i>
    <i r="1">
      <x v="91"/>
    </i>
    <i r="1">
      <x v="92"/>
    </i>
    <i r="1">
      <x v="93"/>
    </i>
    <i r="1">
      <x v="94"/>
    </i>
    <i r="1">
      <x v="95"/>
    </i>
    <i r="1">
      <x v="96"/>
    </i>
    <i r="1">
      <x v="97"/>
    </i>
    <i r="1">
      <x v="98"/>
    </i>
    <i r="1">
      <x v="99"/>
    </i>
    <i r="1">
      <x v="100"/>
    </i>
    <i r="1">
      <x v="101"/>
    </i>
    <i>
      <x v="4"/>
      <x v="102"/>
    </i>
    <i r="1">
      <x v="103"/>
    </i>
    <i r="1">
      <x v="104"/>
    </i>
    <i r="1">
      <x v="105"/>
    </i>
    <i r="1">
      <x v="106"/>
    </i>
    <i r="1">
      <x v="107"/>
    </i>
    <i r="1">
      <x v="108"/>
    </i>
    <i r="1">
      <x v="109"/>
    </i>
    <i r="1">
      <x v="110"/>
    </i>
    <i r="1">
      <x v="111"/>
    </i>
    <i r="1">
      <x v="112"/>
    </i>
    <i r="1">
      <x v="113"/>
    </i>
    <i r="1">
      <x v="114"/>
    </i>
    <i r="1">
      <x v="115"/>
    </i>
    <i r="1">
      <x v="116"/>
    </i>
    <i r="1">
      <x v="117"/>
    </i>
    <i r="1">
      <x v="118"/>
    </i>
    <i r="1">
      <x v="119"/>
    </i>
    <i r="1">
      <x v="120"/>
    </i>
    <i r="1">
      <x v="121"/>
    </i>
    <i r="1">
      <x v="122"/>
    </i>
    <i r="1">
      <x v="123"/>
    </i>
    <i r="1">
      <x v="124"/>
    </i>
    <i r="1">
      <x v="125"/>
    </i>
    <i r="1">
      <x v="126"/>
    </i>
    <i r="1">
      <x v="127"/>
    </i>
    <i r="1">
      <x v="128"/>
    </i>
    <i>
      <x v="5"/>
      <x v="129"/>
    </i>
    <i r="1">
      <x v="130"/>
    </i>
    <i r="1">
      <x v="131"/>
    </i>
    <i r="1">
      <x v="132"/>
    </i>
    <i r="1">
      <x v="133"/>
    </i>
    <i r="1">
      <x v="134"/>
    </i>
    <i r="1">
      <x v="135"/>
    </i>
    <i r="1">
      <x v="136"/>
    </i>
    <i r="1">
      <x v="137"/>
    </i>
    <i r="1">
      <x v="138"/>
    </i>
    <i r="1">
      <x v="139"/>
    </i>
    <i r="1">
      <x v="140"/>
    </i>
    <i r="1">
      <x v="141"/>
    </i>
    <i r="1">
      <x v="142"/>
    </i>
    <i r="1">
      <x v="143"/>
    </i>
    <i r="1">
      <x v="144"/>
    </i>
    <i r="1">
      <x v="145"/>
    </i>
    <i r="1">
      <x v="146"/>
    </i>
    <i r="1">
      <x v="147"/>
    </i>
    <i r="1">
      <x v="148"/>
    </i>
    <i r="1">
      <x v="149"/>
    </i>
    <i r="1">
      <x v="150"/>
    </i>
    <i r="1">
      <x v="151"/>
    </i>
    <i r="1">
      <x v="152"/>
    </i>
    <i r="1">
      <x v="153"/>
    </i>
    <i r="1">
      <x v="154"/>
    </i>
    <i r="1">
      <x v="155"/>
    </i>
    <i r="1">
      <x v="156"/>
    </i>
    <i r="1">
      <x v="157"/>
    </i>
    <i r="1">
      <x v="158"/>
    </i>
    <i r="1">
      <x v="159"/>
    </i>
    <i r="1">
      <x v="160"/>
    </i>
    <i r="1">
      <x v="161"/>
    </i>
    <i r="1">
      <x v="162"/>
    </i>
    <i r="1">
      <x v="163"/>
    </i>
    <i r="1">
      <x v="164"/>
    </i>
    <i r="1">
      <x v="165"/>
    </i>
    <i r="1">
      <x v="166"/>
    </i>
    <i r="1">
      <x v="167"/>
    </i>
    <i r="1">
      <x v="168"/>
    </i>
    <i>
      <x v="6"/>
      <x v="169"/>
    </i>
    <i r="1">
      <x v="170"/>
    </i>
    <i r="1">
      <x v="171"/>
    </i>
    <i r="1">
      <x v="172"/>
    </i>
    <i r="1">
      <x v="173"/>
    </i>
    <i r="1">
      <x v="174"/>
    </i>
    <i r="1">
      <x v="175"/>
    </i>
    <i r="1">
      <x v="176"/>
    </i>
    <i r="1">
      <x v="177"/>
    </i>
    <i r="1">
      <x v="178"/>
    </i>
    <i r="1">
      <x v="179"/>
    </i>
    <i r="1">
      <x v="180"/>
    </i>
    <i r="1">
      <x v="181"/>
    </i>
    <i r="1">
      <x v="182"/>
    </i>
    <i r="1">
      <x v="183"/>
    </i>
    <i r="1">
      <x v="184"/>
    </i>
    <i r="1">
      <x v="185"/>
    </i>
    <i r="1">
      <x v="186"/>
    </i>
    <i r="1">
      <x v="187"/>
    </i>
    <i r="1">
      <x v="188"/>
    </i>
    <i r="1">
      <x v="189"/>
    </i>
    <i r="1">
      <x v="190"/>
    </i>
    <i r="1">
      <x v="191"/>
    </i>
    <i r="1">
      <x v="192"/>
    </i>
    <i r="1">
      <x v="193"/>
    </i>
    <i>
      <x v="7"/>
      <x v="194"/>
    </i>
    <i r="1">
      <x v="195"/>
    </i>
    <i r="1">
      <x v="196"/>
    </i>
    <i r="1">
      <x v="197"/>
    </i>
    <i r="1">
      <x v="198"/>
    </i>
    <i r="1">
      <x v="199"/>
    </i>
    <i r="1">
      <x v="200"/>
    </i>
    <i r="1">
      <x v="201"/>
    </i>
    <i r="1">
      <x v="202"/>
    </i>
    <i r="1">
      <x v="203"/>
    </i>
    <i r="1">
      <x v="204"/>
    </i>
    <i r="1">
      <x v="205"/>
    </i>
    <i r="1">
      <x v="206"/>
    </i>
    <i r="1">
      <x v="207"/>
    </i>
    <i r="1">
      <x v="208"/>
    </i>
    <i r="1">
      <x v="209"/>
    </i>
    <i r="1">
      <x v="210"/>
    </i>
    <i>
      <x v="8"/>
      <x v="211"/>
    </i>
    <i r="1">
      <x v="212"/>
    </i>
    <i r="1">
      <x v="213"/>
    </i>
    <i r="1">
      <x v="214"/>
    </i>
    <i r="1">
      <x v="215"/>
    </i>
    <i r="1">
      <x v="216"/>
    </i>
    <i r="1">
      <x v="217"/>
    </i>
    <i r="1">
      <x v="218"/>
    </i>
    <i r="1">
      <x v="219"/>
    </i>
    <i r="1">
      <x v="220"/>
    </i>
    <i r="1">
      <x v="221"/>
    </i>
    <i r="1">
      <x v="222"/>
    </i>
    <i r="1">
      <x v="223"/>
    </i>
    <i r="1">
      <x v="224"/>
    </i>
    <i r="1">
      <x v="225"/>
    </i>
    <i r="1">
      <x v="226"/>
    </i>
    <i r="1">
      <x v="227"/>
    </i>
    <i r="1">
      <x v="228"/>
    </i>
    <i r="1">
      <x v="229"/>
    </i>
    <i r="1">
      <x v="161"/>
    </i>
    <i r="1">
      <x v="230"/>
    </i>
    <i>
      <x v="9"/>
      <x v="231"/>
    </i>
    <i r="1">
      <x v="232"/>
    </i>
    <i r="1">
      <x v="233"/>
    </i>
    <i r="1">
      <x v="234"/>
    </i>
    <i r="1">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r="1">
      <x v="256"/>
    </i>
    <i r="1">
      <x v="257"/>
    </i>
    <i r="1">
      <x v="258"/>
    </i>
    <i r="1">
      <x v="259"/>
    </i>
    <i r="1">
      <x v="260"/>
    </i>
    <i r="1">
      <x v="261"/>
    </i>
    <i r="1">
      <x v="262"/>
    </i>
    <i r="1">
      <x v="263"/>
    </i>
    <i r="1">
      <x v="264"/>
    </i>
    <i r="1">
      <x v="265"/>
    </i>
    <i r="1">
      <x v="266"/>
    </i>
    <i r="1">
      <x v="267"/>
    </i>
    <i r="1">
      <x v="268"/>
    </i>
    <i>
      <x v="10"/>
      <x v="269"/>
    </i>
    <i r="1">
      <x v="270"/>
    </i>
    <i r="1">
      <x v="271"/>
    </i>
    <i r="1">
      <x v="272"/>
    </i>
    <i r="1">
      <x v="273"/>
    </i>
    <i r="1">
      <x v="274"/>
    </i>
    <i>
      <x v="11"/>
      <x v="275"/>
    </i>
    <i r="1">
      <x v="276"/>
    </i>
    <i r="1">
      <x v="277"/>
    </i>
    <i r="1">
      <x v="278"/>
    </i>
    <i r="1">
      <x v="279"/>
    </i>
    <i r="1">
      <x v="280"/>
    </i>
    <i r="1">
      <x v="169"/>
    </i>
    <i r="1">
      <x v="281"/>
    </i>
    <i r="1">
      <x v="282"/>
    </i>
    <i r="1">
      <x v="283"/>
    </i>
    <i r="1">
      <x v="284"/>
    </i>
    <i r="1">
      <x v="173"/>
    </i>
    <i r="1">
      <x v="285"/>
    </i>
    <i r="1">
      <x v="286"/>
    </i>
    <i r="1">
      <x v="287"/>
    </i>
    <i r="1">
      <x v="288"/>
    </i>
    <i r="1">
      <x v="289"/>
    </i>
    <i r="1">
      <x v="290"/>
    </i>
    <i r="1">
      <x v="291"/>
    </i>
    <i r="1">
      <x v="292"/>
    </i>
    <i r="1">
      <x v="293"/>
    </i>
    <i r="1">
      <x v="294"/>
    </i>
    <i r="1">
      <x v="295"/>
    </i>
    <i r="1">
      <x v="296"/>
    </i>
    <i r="1">
      <x v="297"/>
    </i>
    <i r="1">
      <x v="298"/>
    </i>
    <i r="1">
      <x v="299"/>
    </i>
    <i r="1">
      <x v="300"/>
    </i>
    <i r="1">
      <x v="301"/>
    </i>
    <i r="1">
      <x v="302"/>
    </i>
    <i r="1">
      <x v="303"/>
    </i>
    <i r="1">
      <x v="304"/>
    </i>
    <i r="1">
      <x v="305"/>
    </i>
    <i r="1">
      <x v="306"/>
    </i>
    <i r="1">
      <x v="307"/>
    </i>
    <i r="1">
      <x v="308"/>
    </i>
    <i r="1">
      <x v="309"/>
    </i>
    <i r="1">
      <x v="310"/>
    </i>
    <i r="1">
      <x v="311"/>
    </i>
    <i r="1">
      <x v="312"/>
    </i>
    <i r="1">
      <x v="313"/>
    </i>
    <i r="1">
      <x v="314"/>
    </i>
    <i r="1">
      <x v="315"/>
    </i>
    <i>
      <x v="12"/>
      <x v="316"/>
    </i>
    <i r="1">
      <x v="317"/>
    </i>
    <i r="1">
      <x v="318"/>
    </i>
    <i r="1">
      <x v="319"/>
    </i>
    <i r="1">
      <x v="320"/>
    </i>
    <i r="1">
      <x v="321"/>
    </i>
    <i r="1">
      <x v="322"/>
    </i>
    <i r="1">
      <x v="323"/>
    </i>
    <i r="1">
      <x v="324"/>
    </i>
    <i r="1">
      <x v="325"/>
    </i>
    <i r="1">
      <x v="326"/>
    </i>
    <i r="1">
      <x v="327"/>
    </i>
  </rowItems>
  <colFields count="2">
    <field x="1"/>
    <field x="2"/>
  </colFields>
  <colItems count="8">
    <i>
      <x/>
      <x/>
    </i>
    <i r="1">
      <x v="1"/>
    </i>
    <i r="1">
      <x v="2"/>
    </i>
    <i r="1">
      <x v="3"/>
    </i>
    <i>
      <x v="1"/>
      <x/>
    </i>
    <i r="1">
      <x v="1"/>
    </i>
    <i r="1">
      <x v="2"/>
    </i>
    <i r="1">
      <x v="3"/>
    </i>
  </colItems>
  <dataFields count="1">
    <dataField fld="0" subtotal="count" showDataAs="difference" baseField="1" baseItem="0"/>
  </dataFields>
  <formats count="3">
    <format dxfId="75">
      <pivotArea outline="0" collapsedLevelsAreSubtotals="1" fieldPosition="0">
        <references count="1">
          <reference field="1" count="7" selected="0">
            <x v="0"/>
            <x v="2"/>
            <x v="3"/>
            <x v="4"/>
            <x v="5"/>
            <x v="6"/>
            <x v="7"/>
          </reference>
        </references>
      </pivotArea>
    </format>
    <format dxfId="74">
      <pivotArea collapsedLevelsAreSubtotals="1" fieldPosition="0">
        <references count="2">
          <reference field="1" count="1" selected="0">
            <x v="2"/>
          </reference>
          <reference field="4" count="0"/>
        </references>
      </pivotArea>
    </format>
    <format dxfId="73">
      <pivotArea outline="0" collapsedLevelsAreSubtotals="1" fieldPosition="0">
        <references count="1">
          <reference field="1" count="1" selected="0">
            <x v="2"/>
          </reference>
        </references>
      </pivotArea>
    </format>
  </formats>
  <pivotHierarchies count="35">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4"/>
    <rowHierarchyUsage hierarchyUsage="13"/>
  </rowHierarchiesUsage>
  <colHierarchiesUsage count="2">
    <colHierarchyUsage hierarchyUsage="0"/>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BBEEB9DC-2E3A-49E7-882B-AE229516AE31}" name="Pivottabell4" cacheId="195" applyNumberFormats="0" applyBorderFormats="0" applyFontFormats="0" applyPatternFormats="0" applyAlignmentFormats="0" applyWidthHeightFormats="1" dataCaption="Verdier" tag="ba621422-f8a0-45f1-9e1a-4cb1b027be70" updatedVersion="8" minRefreshableVersion="3" useAutoFormatting="1" itemPrintTitles="1" createdVersion="7" indent="0" outline="1" outlineData="1" multipleFieldFilters="0">
  <location ref="S28:U45" firstHeaderRow="1" firstDataRow="1" firstDataCol="0"/>
  <pivotHierarchies count="3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956E7A9F-2164-44A7-A4B4-5BAC3FE9CE29}" name="Pivottabell5" cacheId="196" applyNumberFormats="0" applyBorderFormats="0" applyFontFormats="0" applyPatternFormats="0" applyAlignmentFormats="0" applyWidthHeightFormats="1" dataCaption="Verdier" tag="5abfd5c4-322c-415b-ab27-d5ee2a636e35" updatedVersion="8" minRefreshableVersion="3" subtotalHiddenItems="1" colGrandTotals="0" itemPrintTitles="1" createdVersion="7" indent="0" showEmptyRow="1" showEmptyCol="1" compact="0" outline="1" outlineData="1" compactData="0" multipleFieldFilters="0" chartFormat="1">
  <location ref="B6:D33" firstHeaderRow="1" firstDataRow="1" firstDataCol="2" rowPageCount="3" colPageCount="1"/>
  <pivotFields count="6">
    <pivotField axis="axisPage" compact="0" allDrilled="1" showAll="0" defaultAttributeDrillState="1">
      <items count="18">
        <item x="0"/>
        <item s="1" x="1"/>
        <item x="2"/>
        <item x="3"/>
        <item x="4"/>
        <item x="5"/>
        <item x="6"/>
        <item x="7"/>
        <item x="8"/>
        <item x="9"/>
        <item x="10"/>
        <item x="11"/>
        <item x="12"/>
        <item x="13"/>
        <item x="14"/>
        <item x="15"/>
        <item x="16"/>
        <item t="default"/>
      </items>
    </pivotField>
    <pivotField axis="axisPage" compact="0" allDrilled="1" showAll="0" defaultAttributeDrillState="1">
      <items count="1">
        <item t="default"/>
      </items>
    </pivotField>
    <pivotField dataField="1" compact="0" showAll="0" defaultSubtotal="0"/>
    <pivotField axis="axisRow" compact="0" allDrilled="1" showAll="0" dataSourceSort="1" defaultAttributeDrillState="1">
      <items count="5">
        <item x="0"/>
        <item x="1"/>
        <item x="2"/>
        <item x="3"/>
        <item t="default"/>
      </items>
    </pivotField>
    <pivotField axis="axisPage" compact="0" allDrilled="1" showAll="0" dataSourceSort="1" defaultAttributeDrillState="1">
      <items count="1">
        <item t="default"/>
      </items>
    </pivotField>
    <pivotField axis="axisRow" compact="0" allDrilled="1"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s>
  <rowFields count="2">
    <field x="3"/>
    <field x="5"/>
  </rowFields>
  <rowItems count="27">
    <i>
      <x/>
    </i>
    <i r="1">
      <x/>
    </i>
    <i r="1">
      <x v="1"/>
    </i>
    <i r="1">
      <x v="2"/>
    </i>
    <i r="1">
      <x v="3"/>
    </i>
    <i r="1">
      <x v="4"/>
    </i>
    <i r="1">
      <x v="5"/>
    </i>
    <i>
      <x v="1"/>
    </i>
    <i r="1">
      <x v="6"/>
    </i>
    <i r="1">
      <x v="7"/>
    </i>
    <i r="1">
      <x v="8"/>
    </i>
    <i>
      <x v="2"/>
    </i>
    <i r="1">
      <x v="9"/>
    </i>
    <i r="1">
      <x v="10"/>
    </i>
    <i r="1">
      <x v="11"/>
    </i>
    <i r="1">
      <x v="12"/>
    </i>
    <i r="1">
      <x v="13"/>
    </i>
    <i r="1">
      <x v="14"/>
    </i>
    <i r="1">
      <x v="15"/>
    </i>
    <i>
      <x v="3"/>
    </i>
    <i r="1">
      <x v="16"/>
    </i>
    <i r="1">
      <x v="17"/>
    </i>
    <i r="1">
      <x v="18"/>
    </i>
    <i r="1">
      <x v="19"/>
    </i>
    <i r="1">
      <x v="20"/>
    </i>
    <i r="1">
      <x v="21"/>
    </i>
    <i t="grand">
      <x/>
    </i>
  </rowItems>
  <colItems count="1">
    <i/>
  </colItems>
  <pageFields count="3">
    <pageField fld="4" hier="14" name="[T_kommune].[fylke].[All]" cap="All"/>
    <pageField fld="0" hier="0" name="[Kommunetall_CSV].[aar].&amp;[2021]" cap="2021"/>
    <pageField fld="1" hier="13" name="[T_kommune].[kommune].[All]" cap="All"/>
  </pageFields>
  <dataFields count="1">
    <dataField name="Sum av Verdi" fld="2" baseField="0" baseItem="0"/>
  </dataFields>
  <formats count="1">
    <format dxfId="34">
      <pivotArea outline="0" collapsedLevelsAreSubtotals="1" fieldPosition="0"/>
    </format>
  </formats>
  <chartFormats count="18">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0" format="5" series="1">
      <pivotArea type="data" outline="0" fieldPosition="0">
        <references count="2">
          <reference field="4294967294" count="1" selected="0">
            <x v="0"/>
          </reference>
          <reference field="0" count="1" selected="0">
            <x v="5"/>
          </reference>
        </references>
      </pivotArea>
    </chartFormat>
    <chartFormat chart="0" format="6" series="1">
      <pivotArea type="data" outline="0" fieldPosition="0">
        <references count="2">
          <reference field="4294967294" count="1" selected="0">
            <x v="0"/>
          </reference>
          <reference field="0" count="1" selected="0">
            <x v="6"/>
          </reference>
        </references>
      </pivotArea>
    </chartFormat>
    <chartFormat chart="0" format="7" series="1">
      <pivotArea type="data" outline="0" fieldPosition="0">
        <references count="2">
          <reference field="4294967294" count="1" selected="0">
            <x v="0"/>
          </reference>
          <reference field="0" count="1" selected="0">
            <x v="7"/>
          </reference>
        </references>
      </pivotArea>
    </chartFormat>
    <chartFormat chart="0" format="8" series="1">
      <pivotArea type="data" outline="0" fieldPosition="0">
        <references count="2">
          <reference field="4294967294" count="1" selected="0">
            <x v="0"/>
          </reference>
          <reference field="0" count="1" selected="0">
            <x v="8"/>
          </reference>
        </references>
      </pivotArea>
    </chartFormat>
    <chartFormat chart="0" format="9" series="1">
      <pivotArea type="data" outline="0" fieldPosition="0">
        <references count="2">
          <reference field="4294967294" count="1" selected="0">
            <x v="0"/>
          </reference>
          <reference field="0" count="1" selected="0">
            <x v="9"/>
          </reference>
        </references>
      </pivotArea>
    </chartFormat>
    <chartFormat chart="0" format="10" series="1">
      <pivotArea type="data" outline="0" fieldPosition="0">
        <references count="2">
          <reference field="4294967294" count="1" selected="0">
            <x v="0"/>
          </reference>
          <reference field="0" count="1" selected="0">
            <x v="10"/>
          </reference>
        </references>
      </pivotArea>
    </chartFormat>
    <chartFormat chart="0" format="11" series="1">
      <pivotArea type="data" outline="0" fieldPosition="0">
        <references count="2">
          <reference field="4294967294" count="1" selected="0">
            <x v="0"/>
          </reference>
          <reference field="0" count="1" selected="0">
            <x v="11"/>
          </reference>
        </references>
      </pivotArea>
    </chartFormat>
    <chartFormat chart="0" format="12" series="1">
      <pivotArea type="data" outline="0" fieldPosition="0">
        <references count="2">
          <reference field="4294967294" count="1" selected="0">
            <x v="0"/>
          </reference>
          <reference field="0" count="1" selected="0">
            <x v="12"/>
          </reference>
        </references>
      </pivotArea>
    </chartFormat>
    <chartFormat chart="0" format="13" series="1">
      <pivotArea type="data" outline="0" fieldPosition="0">
        <references count="2">
          <reference field="4294967294" count="1" selected="0">
            <x v="0"/>
          </reference>
          <reference field="0" count="1" selected="0">
            <x v="13"/>
          </reference>
        </references>
      </pivotArea>
    </chartFormat>
    <chartFormat chart="0" format="14" series="1">
      <pivotArea type="data" outline="0" fieldPosition="0">
        <references count="2">
          <reference field="4294967294" count="1" selected="0">
            <x v="0"/>
          </reference>
          <reference field="0" count="1" selected="0">
            <x v="14"/>
          </reference>
        </references>
      </pivotArea>
    </chartFormat>
    <chartFormat chart="0" format="15" series="1">
      <pivotArea type="data" outline="0" fieldPosition="0">
        <references count="2">
          <reference field="4294967294" count="1" selected="0">
            <x v="0"/>
          </reference>
          <reference field="0" count="1" selected="0">
            <x v="15"/>
          </reference>
        </references>
      </pivotArea>
    </chartFormat>
    <chartFormat chart="0" format="16" series="1">
      <pivotArea type="data" outline="0" fieldPosition="0">
        <references count="2">
          <reference field="4294967294" count="1" selected="0">
            <x v="0"/>
          </reference>
          <reference field="0" count="1" selected="0">
            <x v="16"/>
          </reference>
        </references>
      </pivotArea>
    </chartFormat>
    <chartFormat chart="0" format="17" series="1">
      <pivotArea type="data" outline="0" fieldPosition="0">
        <references count="2">
          <reference field="4294967294" count="1" selected="0">
            <x v="0"/>
          </reference>
          <reference field="0" count="1" selected="0">
            <x v="1"/>
          </reference>
        </references>
      </pivotArea>
    </chartFormat>
    <chartFormat chart="0" format="18" series="1">
      <pivotArea type="data" outline="0" fieldPosition="0">
        <references count="2">
          <reference field="4294967294" count="1" selected="0">
            <x v="0"/>
          </reference>
          <reference field="0" count="1" selected="0">
            <x v="0"/>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5"/>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CDA36621-0913-4A9A-9768-F279F04E21B4}" name="Pivottabell6" cacheId="197" applyNumberFormats="0" applyBorderFormats="0" applyFontFormats="0" applyPatternFormats="0" applyAlignmentFormats="0" applyWidthHeightFormats="1" dataCaption="Verdier" tag="d71ad7a3-6b6b-47a1-8605-2abf7c0fe55d" updatedVersion="8" minRefreshableVersion="3" subtotalHiddenItems="1" colGrandTotals="0" itemPrintTitles="1" createdVersion="7" indent="0" showEmptyRow="1" showEmptyCol="1" compact="0" outline="1" outlineData="1" compactData="0" multipleFieldFilters="0" chartFormat="2">
  <location ref="G6:I33" firstHeaderRow="1" firstDataRow="1" firstDataCol="2" rowPageCount="3" colPageCount="1"/>
  <pivotFields count="6">
    <pivotField axis="axisPage" compact="0" allDrilled="1" showAll="0" defaultAttributeDrillState="1">
      <items count="18">
        <item x="0"/>
        <item s="1" x="1"/>
        <item x="2"/>
        <item x="3"/>
        <item x="4"/>
        <item x="5"/>
        <item x="6"/>
        <item x="7"/>
        <item x="8"/>
        <item x="9"/>
        <item x="10"/>
        <item x="11"/>
        <item x="12"/>
        <item x="13"/>
        <item x="14"/>
        <item x="15"/>
        <item x="16"/>
        <item t="default"/>
      </items>
    </pivotField>
    <pivotField axis="axisPage" compact="0" allDrilled="1" showAll="0" defaultAttributeDrillState="1">
      <items count="176">
        <item x="51"/>
        <item x="52"/>
        <item x="53"/>
        <item x="54"/>
        <item x="55"/>
        <item x="56"/>
        <item x="57"/>
        <item x="58"/>
        <item x="59"/>
        <item x="60"/>
        <item x="0"/>
        <item x="61"/>
        <item x="1"/>
        <item x="62"/>
        <item x="63"/>
        <item x="64"/>
        <item x="65"/>
        <item x="66"/>
        <item x="67"/>
        <item x="2"/>
        <item x="68"/>
        <item x="69"/>
        <item x="70"/>
        <item x="71"/>
        <item x="72"/>
        <item x="73"/>
        <item x="23"/>
        <item x="74"/>
        <item x="75"/>
        <item x="76"/>
        <item x="3"/>
        <item x="77"/>
        <item x="78"/>
        <item x="79"/>
        <item x="80"/>
        <item x="81"/>
        <item x="82"/>
        <item x="83"/>
        <item x="84"/>
        <item x="85"/>
        <item x="86"/>
        <item x="24"/>
        <item x="5"/>
        <item x="87"/>
        <item x="88"/>
        <item x="25"/>
        <item x="89"/>
        <item x="90"/>
        <item x="91"/>
        <item x="92"/>
        <item x="6"/>
        <item x="26"/>
        <item x="27"/>
        <item x="93"/>
        <item x="94"/>
        <item x="7"/>
        <item x="8"/>
        <item x="95"/>
        <item x="96"/>
        <item x="97"/>
        <item x="98"/>
        <item x="99"/>
        <item x="100"/>
        <item x="9"/>
        <item x="101"/>
        <item x="28"/>
        <item x="29"/>
        <item x="102"/>
        <item x="103"/>
        <item x="104"/>
        <item x="105"/>
        <item x="10"/>
        <item x="106"/>
        <item x="107"/>
        <item x="108"/>
        <item x="109"/>
        <item x="30"/>
        <item x="110"/>
        <item x="111"/>
        <item x="31"/>
        <item x="32"/>
        <item x="33"/>
        <item x="112"/>
        <item x="113"/>
        <item x="114"/>
        <item x="115"/>
        <item x="34"/>
        <item x="35"/>
        <item x="116"/>
        <item x="117"/>
        <item x="118"/>
        <item x="119"/>
        <item x="120"/>
        <item x="121"/>
        <item x="122"/>
        <item x="123"/>
        <item s="1" x="36"/>
        <item x="37"/>
        <item x="38"/>
        <item x="124"/>
        <item x="125"/>
        <item x="11"/>
        <item x="126"/>
        <item x="127"/>
        <item x="39"/>
        <item x="128"/>
        <item x="129"/>
        <item x="130"/>
        <item x="40"/>
        <item x="131"/>
        <item x="132"/>
        <item x="12"/>
        <item x="133"/>
        <item x="134"/>
        <item x="41"/>
        <item x="135"/>
        <item x="136"/>
        <item x="137"/>
        <item x="138"/>
        <item x="42"/>
        <item x="139"/>
        <item x="140"/>
        <item x="43"/>
        <item x="14"/>
        <item x="15"/>
        <item x="141"/>
        <item x="142"/>
        <item x="16"/>
        <item x="44"/>
        <item x="45"/>
        <item x="17"/>
        <item x="143"/>
        <item x="18"/>
        <item x="144"/>
        <item x="145"/>
        <item x="146"/>
        <item x="147"/>
        <item x="148"/>
        <item x="149"/>
        <item x="19"/>
        <item x="150"/>
        <item x="151"/>
        <item x="46"/>
        <item x="152"/>
        <item x="47"/>
        <item x="153"/>
        <item x="20"/>
        <item x="154"/>
        <item x="155"/>
        <item x="156"/>
        <item x="157"/>
        <item x="158"/>
        <item x="48"/>
        <item x="159"/>
        <item x="160"/>
        <item x="161"/>
        <item x="22"/>
        <item x="162"/>
        <item x="163"/>
        <item x="164"/>
        <item x="165"/>
        <item x="166"/>
        <item x="49"/>
        <item x="167"/>
        <item x="168"/>
        <item x="169"/>
        <item x="50"/>
        <item x="170"/>
        <item x="171"/>
        <item x="172"/>
        <item x="173"/>
        <item x="174"/>
        <item x="4"/>
        <item x="13"/>
        <item x="21"/>
        <item t="default"/>
      </items>
    </pivotField>
    <pivotField dataField="1" compact="0" showAll="0" defaultSubtotal="0"/>
    <pivotField axis="axisRow" compact="0" allDrilled="1" showAll="0" dataSourceSort="1" defaultAttributeDrillState="1">
      <items count="5">
        <item x="0"/>
        <item x="1"/>
        <item x="2"/>
        <item x="3"/>
        <item t="default"/>
      </items>
    </pivotField>
    <pivotField axis="axisPage" compact="0" allDrilled="1" showAll="0" dataSourceSort="1" defaultAttributeDrillState="1">
      <items count="1">
        <item t="default"/>
      </items>
    </pivotField>
    <pivotField axis="axisRow" compact="0" allDrilled="1"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s>
  <rowFields count="2">
    <field x="3"/>
    <field x="5"/>
  </rowFields>
  <rowItems count="27">
    <i>
      <x/>
    </i>
    <i r="1">
      <x/>
    </i>
    <i r="1">
      <x v="1"/>
    </i>
    <i r="1">
      <x v="2"/>
    </i>
    <i r="1">
      <x v="3"/>
    </i>
    <i r="1">
      <x v="4"/>
    </i>
    <i r="1">
      <x v="5"/>
    </i>
    <i>
      <x v="1"/>
    </i>
    <i r="1">
      <x v="6"/>
    </i>
    <i r="1">
      <x v="7"/>
    </i>
    <i r="1">
      <x v="8"/>
    </i>
    <i>
      <x v="2"/>
    </i>
    <i r="1">
      <x v="9"/>
    </i>
    <i r="1">
      <x v="10"/>
    </i>
    <i r="1">
      <x v="11"/>
    </i>
    <i r="1">
      <x v="12"/>
    </i>
    <i r="1">
      <x v="13"/>
    </i>
    <i r="1">
      <x v="14"/>
    </i>
    <i r="1">
      <x v="15"/>
    </i>
    <i>
      <x v="3"/>
    </i>
    <i r="1">
      <x v="16"/>
    </i>
    <i r="1">
      <x v="17"/>
    </i>
    <i r="1">
      <x v="18"/>
    </i>
    <i r="1">
      <x v="19"/>
    </i>
    <i r="1">
      <x v="20"/>
    </i>
    <i r="1">
      <x v="21"/>
    </i>
    <i t="grand">
      <x/>
    </i>
  </rowItems>
  <colItems count="1">
    <i/>
  </colItems>
  <pageFields count="3">
    <pageField fld="4" hier="14" name="[T_kommune].[fylke].&amp;[Trøndelag]" cap="Trøndelag"/>
    <pageField fld="0" hier="0" name="[Kommunetall_CSV].[aar].&amp;[2021]" cap="2021"/>
    <pageField fld="1" hier="13" name="[T_kommune].[kommune].&amp;[Oppdal]" cap="Oppdal"/>
  </pageFields>
  <dataFields count="1">
    <dataField name="Sum av Verdi" fld="2" baseField="0" baseItem="0"/>
  </dataFields>
  <formats count="1">
    <format dxfId="35">
      <pivotArea outline="0" collapsedLevelsAreSubtotals="1" fieldPosition="0"/>
    </format>
  </formats>
  <chartFormats count="196">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0" format="5" series="1">
      <pivotArea type="data" outline="0" fieldPosition="0">
        <references count="2">
          <reference field="4294967294" count="1" selected="0">
            <x v="0"/>
          </reference>
          <reference field="0" count="1" selected="0">
            <x v="5"/>
          </reference>
        </references>
      </pivotArea>
    </chartFormat>
    <chartFormat chart="0" format="6" series="1">
      <pivotArea type="data" outline="0" fieldPosition="0">
        <references count="2">
          <reference field="4294967294" count="1" selected="0">
            <x v="0"/>
          </reference>
          <reference field="0" count="1" selected="0">
            <x v="6"/>
          </reference>
        </references>
      </pivotArea>
    </chartFormat>
    <chartFormat chart="0" format="7" series="1">
      <pivotArea type="data" outline="0" fieldPosition="0">
        <references count="2">
          <reference field="4294967294" count="1" selected="0">
            <x v="0"/>
          </reference>
          <reference field="0" count="1" selected="0">
            <x v="7"/>
          </reference>
        </references>
      </pivotArea>
    </chartFormat>
    <chartFormat chart="0" format="8" series="1">
      <pivotArea type="data" outline="0" fieldPosition="0">
        <references count="2">
          <reference field="4294967294" count="1" selected="0">
            <x v="0"/>
          </reference>
          <reference field="0" count="1" selected="0">
            <x v="8"/>
          </reference>
        </references>
      </pivotArea>
    </chartFormat>
    <chartFormat chart="0" format="9" series="1">
      <pivotArea type="data" outline="0" fieldPosition="0">
        <references count="2">
          <reference field="4294967294" count="1" selected="0">
            <x v="0"/>
          </reference>
          <reference field="0" count="1" selected="0">
            <x v="9"/>
          </reference>
        </references>
      </pivotArea>
    </chartFormat>
    <chartFormat chart="0" format="10" series="1">
      <pivotArea type="data" outline="0" fieldPosition="0">
        <references count="2">
          <reference field="4294967294" count="1" selected="0">
            <x v="0"/>
          </reference>
          <reference field="0" count="1" selected="0">
            <x v="10"/>
          </reference>
        </references>
      </pivotArea>
    </chartFormat>
    <chartFormat chart="0" format="11" series="1">
      <pivotArea type="data" outline="0" fieldPosition="0">
        <references count="2">
          <reference field="4294967294" count="1" selected="0">
            <x v="0"/>
          </reference>
          <reference field="0" count="1" selected="0">
            <x v="11"/>
          </reference>
        </references>
      </pivotArea>
    </chartFormat>
    <chartFormat chart="0" format="12" series="1">
      <pivotArea type="data" outline="0" fieldPosition="0">
        <references count="2">
          <reference field="4294967294" count="1" selected="0">
            <x v="0"/>
          </reference>
          <reference field="0" count="1" selected="0">
            <x v="12"/>
          </reference>
        </references>
      </pivotArea>
    </chartFormat>
    <chartFormat chart="0" format="13" series="1">
      <pivotArea type="data" outline="0" fieldPosition="0">
        <references count="2">
          <reference field="4294967294" count="1" selected="0">
            <x v="0"/>
          </reference>
          <reference field="0" count="1" selected="0">
            <x v="13"/>
          </reference>
        </references>
      </pivotArea>
    </chartFormat>
    <chartFormat chart="0" format="14" series="1">
      <pivotArea type="data" outline="0" fieldPosition="0">
        <references count="2">
          <reference field="4294967294" count="1" selected="0">
            <x v="0"/>
          </reference>
          <reference field="0" count="1" selected="0">
            <x v="14"/>
          </reference>
        </references>
      </pivotArea>
    </chartFormat>
    <chartFormat chart="0" format="15" series="1">
      <pivotArea type="data" outline="0" fieldPosition="0">
        <references count="2">
          <reference field="4294967294" count="1" selected="0">
            <x v="0"/>
          </reference>
          <reference field="0" count="1" selected="0">
            <x v="15"/>
          </reference>
        </references>
      </pivotArea>
    </chartFormat>
    <chartFormat chart="0" format="16" series="1">
      <pivotArea type="data" outline="0" fieldPosition="0">
        <references count="2">
          <reference field="4294967294" count="1" selected="0">
            <x v="0"/>
          </reference>
          <reference field="0" count="1" selected="0">
            <x v="16"/>
          </reference>
        </references>
      </pivotArea>
    </chartFormat>
    <chartFormat chart="0" format="17" series="1">
      <pivotArea type="data" outline="0" fieldPosition="0">
        <references count="2">
          <reference field="4294967294" count="1" selected="0">
            <x v="0"/>
          </reference>
          <reference field="0" count="1" selected="0">
            <x v="1"/>
          </reference>
        </references>
      </pivotArea>
    </chartFormat>
    <chartFormat chart="0" format="18" series="1">
      <pivotArea type="data" outline="0" fieldPosition="0">
        <references count="2">
          <reference field="4294967294" count="1" selected="0">
            <x v="0"/>
          </reference>
          <reference field="0" count="1" selected="0">
            <x v="0"/>
          </reference>
        </references>
      </pivotArea>
    </chartFormat>
    <chartFormat chart="1" format="0" series="1">
      <pivotArea type="data" outline="0" fieldPosition="0">
        <references count="2">
          <reference field="4294967294" count="1" selected="0">
            <x v="0"/>
          </reference>
          <reference field="0" count="1" selected="0">
            <x v="0"/>
          </reference>
        </references>
      </pivotArea>
    </chartFormat>
    <chartFormat chart="1"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1">
          <reference field="4294967294" count="1" selected="0">
            <x v="0"/>
          </reference>
        </references>
      </pivotArea>
    </chartFormat>
    <chartFormat chart="1" format="3" series="1">
      <pivotArea type="data" outline="0" fieldPosition="0">
        <references count="2">
          <reference field="4294967294" count="1" selected="0">
            <x v="0"/>
          </reference>
          <reference field="1" count="1" selected="0">
            <x v="0"/>
          </reference>
        </references>
      </pivotArea>
    </chartFormat>
    <chartFormat chart="1" format="4" series="1">
      <pivotArea type="data" outline="0" fieldPosition="0">
        <references count="2">
          <reference field="4294967294" count="1" selected="0">
            <x v="0"/>
          </reference>
          <reference field="1" count="1" selected="0">
            <x v="1"/>
          </reference>
        </references>
      </pivotArea>
    </chartFormat>
    <chartFormat chart="1" format="5" series="1">
      <pivotArea type="data" outline="0" fieldPosition="0">
        <references count="2">
          <reference field="4294967294" count="1" selected="0">
            <x v="0"/>
          </reference>
          <reference field="1" count="1" selected="0">
            <x v="2"/>
          </reference>
        </references>
      </pivotArea>
    </chartFormat>
    <chartFormat chart="1" format="6" series="1">
      <pivotArea type="data" outline="0" fieldPosition="0">
        <references count="2">
          <reference field="4294967294" count="1" selected="0">
            <x v="0"/>
          </reference>
          <reference field="1" count="1" selected="0">
            <x v="3"/>
          </reference>
        </references>
      </pivotArea>
    </chartFormat>
    <chartFormat chart="1" format="7" series="1">
      <pivotArea type="data" outline="0" fieldPosition="0">
        <references count="2">
          <reference field="4294967294" count="1" selected="0">
            <x v="0"/>
          </reference>
          <reference field="1" count="1" selected="0">
            <x v="4"/>
          </reference>
        </references>
      </pivotArea>
    </chartFormat>
    <chartFormat chart="1" format="8" series="1">
      <pivotArea type="data" outline="0" fieldPosition="0">
        <references count="2">
          <reference field="4294967294" count="1" selected="0">
            <x v="0"/>
          </reference>
          <reference field="1" count="1" selected="0">
            <x v="5"/>
          </reference>
        </references>
      </pivotArea>
    </chartFormat>
    <chartFormat chart="1" format="9" series="1">
      <pivotArea type="data" outline="0" fieldPosition="0">
        <references count="2">
          <reference field="4294967294" count="1" selected="0">
            <x v="0"/>
          </reference>
          <reference field="1" count="1" selected="0">
            <x v="6"/>
          </reference>
        </references>
      </pivotArea>
    </chartFormat>
    <chartFormat chart="1" format="10" series="1">
      <pivotArea type="data" outline="0" fieldPosition="0">
        <references count="2">
          <reference field="4294967294" count="1" selected="0">
            <x v="0"/>
          </reference>
          <reference field="1" count="1" selected="0">
            <x v="7"/>
          </reference>
        </references>
      </pivotArea>
    </chartFormat>
    <chartFormat chart="1" format="11" series="1">
      <pivotArea type="data" outline="0" fieldPosition="0">
        <references count="2">
          <reference field="4294967294" count="1" selected="0">
            <x v="0"/>
          </reference>
          <reference field="1" count="1" selected="0">
            <x v="8"/>
          </reference>
        </references>
      </pivotArea>
    </chartFormat>
    <chartFormat chart="1" format="12" series="1">
      <pivotArea type="data" outline="0" fieldPosition="0">
        <references count="2">
          <reference field="4294967294" count="1" selected="0">
            <x v="0"/>
          </reference>
          <reference field="1" count="1" selected="0">
            <x v="9"/>
          </reference>
        </references>
      </pivotArea>
    </chartFormat>
    <chartFormat chart="1" format="13" series="1">
      <pivotArea type="data" outline="0" fieldPosition="0">
        <references count="2">
          <reference field="4294967294" count="1" selected="0">
            <x v="0"/>
          </reference>
          <reference field="1" count="1" selected="0">
            <x v="10"/>
          </reference>
        </references>
      </pivotArea>
    </chartFormat>
    <chartFormat chart="1" format="14" series="1">
      <pivotArea type="data" outline="0" fieldPosition="0">
        <references count="2">
          <reference field="4294967294" count="1" selected="0">
            <x v="0"/>
          </reference>
          <reference field="1" count="1" selected="0">
            <x v="11"/>
          </reference>
        </references>
      </pivotArea>
    </chartFormat>
    <chartFormat chart="1" format="15" series="1">
      <pivotArea type="data" outline="0" fieldPosition="0">
        <references count="2">
          <reference field="4294967294" count="1" selected="0">
            <x v="0"/>
          </reference>
          <reference field="1" count="1" selected="0">
            <x v="12"/>
          </reference>
        </references>
      </pivotArea>
    </chartFormat>
    <chartFormat chart="1" format="16" series="1">
      <pivotArea type="data" outline="0" fieldPosition="0">
        <references count="2">
          <reference field="4294967294" count="1" selected="0">
            <x v="0"/>
          </reference>
          <reference field="1" count="1" selected="0">
            <x v="13"/>
          </reference>
        </references>
      </pivotArea>
    </chartFormat>
    <chartFormat chart="1" format="17" series="1">
      <pivotArea type="data" outline="0" fieldPosition="0">
        <references count="2">
          <reference field="4294967294" count="1" selected="0">
            <x v="0"/>
          </reference>
          <reference field="1" count="1" selected="0">
            <x v="14"/>
          </reference>
        </references>
      </pivotArea>
    </chartFormat>
    <chartFormat chart="1" format="18" series="1">
      <pivotArea type="data" outline="0" fieldPosition="0">
        <references count="2">
          <reference field="4294967294" count="1" selected="0">
            <x v="0"/>
          </reference>
          <reference field="1" count="1" selected="0">
            <x v="15"/>
          </reference>
        </references>
      </pivotArea>
    </chartFormat>
    <chartFormat chart="1" format="19" series="1">
      <pivotArea type="data" outline="0" fieldPosition="0">
        <references count="2">
          <reference field="4294967294" count="1" selected="0">
            <x v="0"/>
          </reference>
          <reference field="1" count="1" selected="0">
            <x v="16"/>
          </reference>
        </references>
      </pivotArea>
    </chartFormat>
    <chartFormat chart="1" format="20" series="1">
      <pivotArea type="data" outline="0" fieldPosition="0">
        <references count="2">
          <reference field="4294967294" count="1" selected="0">
            <x v="0"/>
          </reference>
          <reference field="1" count="1" selected="0">
            <x v="17"/>
          </reference>
        </references>
      </pivotArea>
    </chartFormat>
    <chartFormat chart="1" format="21" series="1">
      <pivotArea type="data" outline="0" fieldPosition="0">
        <references count="2">
          <reference field="4294967294" count="1" selected="0">
            <x v="0"/>
          </reference>
          <reference field="1" count="1" selected="0">
            <x v="18"/>
          </reference>
        </references>
      </pivotArea>
    </chartFormat>
    <chartFormat chart="1" format="22" series="1">
      <pivotArea type="data" outline="0" fieldPosition="0">
        <references count="2">
          <reference field="4294967294" count="1" selected="0">
            <x v="0"/>
          </reference>
          <reference field="1" count="1" selected="0">
            <x v="19"/>
          </reference>
        </references>
      </pivotArea>
    </chartFormat>
    <chartFormat chart="1" format="23" series="1">
      <pivotArea type="data" outline="0" fieldPosition="0">
        <references count="2">
          <reference field="4294967294" count="1" selected="0">
            <x v="0"/>
          </reference>
          <reference field="1" count="1" selected="0">
            <x v="20"/>
          </reference>
        </references>
      </pivotArea>
    </chartFormat>
    <chartFormat chart="1" format="24" series="1">
      <pivotArea type="data" outline="0" fieldPosition="0">
        <references count="2">
          <reference field="4294967294" count="1" selected="0">
            <x v="0"/>
          </reference>
          <reference field="1" count="1" selected="0">
            <x v="21"/>
          </reference>
        </references>
      </pivotArea>
    </chartFormat>
    <chartFormat chart="1" format="25" series="1">
      <pivotArea type="data" outline="0" fieldPosition="0">
        <references count="2">
          <reference field="4294967294" count="1" selected="0">
            <x v="0"/>
          </reference>
          <reference field="1" count="1" selected="0">
            <x v="22"/>
          </reference>
        </references>
      </pivotArea>
    </chartFormat>
    <chartFormat chart="1" format="26" series="1">
      <pivotArea type="data" outline="0" fieldPosition="0">
        <references count="2">
          <reference field="4294967294" count="1" selected="0">
            <x v="0"/>
          </reference>
          <reference field="1" count="1" selected="0">
            <x v="23"/>
          </reference>
        </references>
      </pivotArea>
    </chartFormat>
    <chartFormat chart="1" format="27" series="1">
      <pivotArea type="data" outline="0" fieldPosition="0">
        <references count="2">
          <reference field="4294967294" count="1" selected="0">
            <x v="0"/>
          </reference>
          <reference field="1" count="1" selected="0">
            <x v="24"/>
          </reference>
        </references>
      </pivotArea>
    </chartFormat>
    <chartFormat chart="1" format="28" series="1">
      <pivotArea type="data" outline="0" fieldPosition="0">
        <references count="2">
          <reference field="4294967294" count="1" selected="0">
            <x v="0"/>
          </reference>
          <reference field="1" count="1" selected="0">
            <x v="25"/>
          </reference>
        </references>
      </pivotArea>
    </chartFormat>
    <chartFormat chart="1" format="29" series="1">
      <pivotArea type="data" outline="0" fieldPosition="0">
        <references count="2">
          <reference field="4294967294" count="1" selected="0">
            <x v="0"/>
          </reference>
          <reference field="1" count="1" selected="0">
            <x v="26"/>
          </reference>
        </references>
      </pivotArea>
    </chartFormat>
    <chartFormat chart="1" format="30" series="1">
      <pivotArea type="data" outline="0" fieldPosition="0">
        <references count="2">
          <reference field="4294967294" count="1" selected="0">
            <x v="0"/>
          </reference>
          <reference field="1" count="1" selected="0">
            <x v="27"/>
          </reference>
        </references>
      </pivotArea>
    </chartFormat>
    <chartFormat chart="1" format="31" series="1">
      <pivotArea type="data" outline="0" fieldPosition="0">
        <references count="2">
          <reference field="4294967294" count="1" selected="0">
            <x v="0"/>
          </reference>
          <reference field="1" count="1" selected="0">
            <x v="28"/>
          </reference>
        </references>
      </pivotArea>
    </chartFormat>
    <chartFormat chart="1" format="32" series="1">
      <pivotArea type="data" outline="0" fieldPosition="0">
        <references count="2">
          <reference field="4294967294" count="1" selected="0">
            <x v="0"/>
          </reference>
          <reference field="1" count="1" selected="0">
            <x v="29"/>
          </reference>
        </references>
      </pivotArea>
    </chartFormat>
    <chartFormat chart="1" format="33" series="1">
      <pivotArea type="data" outline="0" fieldPosition="0">
        <references count="2">
          <reference field="4294967294" count="1" selected="0">
            <x v="0"/>
          </reference>
          <reference field="1" count="1" selected="0">
            <x v="30"/>
          </reference>
        </references>
      </pivotArea>
    </chartFormat>
    <chartFormat chart="1" format="34" series="1">
      <pivotArea type="data" outline="0" fieldPosition="0">
        <references count="2">
          <reference field="4294967294" count="1" selected="0">
            <x v="0"/>
          </reference>
          <reference field="1" count="1" selected="0">
            <x v="31"/>
          </reference>
        </references>
      </pivotArea>
    </chartFormat>
    <chartFormat chart="1" format="35" series="1">
      <pivotArea type="data" outline="0" fieldPosition="0">
        <references count="2">
          <reference field="4294967294" count="1" selected="0">
            <x v="0"/>
          </reference>
          <reference field="1" count="1" selected="0">
            <x v="32"/>
          </reference>
        </references>
      </pivotArea>
    </chartFormat>
    <chartFormat chart="1" format="36" series="1">
      <pivotArea type="data" outline="0" fieldPosition="0">
        <references count="2">
          <reference field="4294967294" count="1" selected="0">
            <x v="0"/>
          </reference>
          <reference field="1" count="1" selected="0">
            <x v="33"/>
          </reference>
        </references>
      </pivotArea>
    </chartFormat>
    <chartFormat chart="1" format="37" series="1">
      <pivotArea type="data" outline="0" fieldPosition="0">
        <references count="2">
          <reference field="4294967294" count="1" selected="0">
            <x v="0"/>
          </reference>
          <reference field="1" count="1" selected="0">
            <x v="34"/>
          </reference>
        </references>
      </pivotArea>
    </chartFormat>
    <chartFormat chart="1" format="38" series="1">
      <pivotArea type="data" outline="0" fieldPosition="0">
        <references count="2">
          <reference field="4294967294" count="1" selected="0">
            <x v="0"/>
          </reference>
          <reference field="1" count="1" selected="0">
            <x v="35"/>
          </reference>
        </references>
      </pivotArea>
    </chartFormat>
    <chartFormat chart="1" format="39" series="1">
      <pivotArea type="data" outline="0" fieldPosition="0">
        <references count="2">
          <reference field="4294967294" count="1" selected="0">
            <x v="0"/>
          </reference>
          <reference field="1" count="1" selected="0">
            <x v="36"/>
          </reference>
        </references>
      </pivotArea>
    </chartFormat>
    <chartFormat chart="1" format="40" series="1">
      <pivotArea type="data" outline="0" fieldPosition="0">
        <references count="2">
          <reference field="4294967294" count="1" selected="0">
            <x v="0"/>
          </reference>
          <reference field="1" count="1" selected="0">
            <x v="37"/>
          </reference>
        </references>
      </pivotArea>
    </chartFormat>
    <chartFormat chart="1" format="41" series="1">
      <pivotArea type="data" outline="0" fieldPosition="0">
        <references count="2">
          <reference field="4294967294" count="1" selected="0">
            <x v="0"/>
          </reference>
          <reference field="1" count="1" selected="0">
            <x v="38"/>
          </reference>
        </references>
      </pivotArea>
    </chartFormat>
    <chartFormat chart="1" format="42" series="1">
      <pivotArea type="data" outline="0" fieldPosition="0">
        <references count="2">
          <reference field="4294967294" count="1" selected="0">
            <x v="0"/>
          </reference>
          <reference field="1" count="1" selected="0">
            <x v="39"/>
          </reference>
        </references>
      </pivotArea>
    </chartFormat>
    <chartFormat chart="1" format="43" series="1">
      <pivotArea type="data" outline="0" fieldPosition="0">
        <references count="2">
          <reference field="4294967294" count="1" selected="0">
            <x v="0"/>
          </reference>
          <reference field="1" count="1" selected="0">
            <x v="40"/>
          </reference>
        </references>
      </pivotArea>
    </chartFormat>
    <chartFormat chart="1" format="44" series="1">
      <pivotArea type="data" outline="0" fieldPosition="0">
        <references count="2">
          <reference field="4294967294" count="1" selected="0">
            <x v="0"/>
          </reference>
          <reference field="1" count="1" selected="0">
            <x v="41"/>
          </reference>
        </references>
      </pivotArea>
    </chartFormat>
    <chartFormat chart="1" format="45" series="1">
      <pivotArea type="data" outline="0" fieldPosition="0">
        <references count="2">
          <reference field="4294967294" count="1" selected="0">
            <x v="0"/>
          </reference>
          <reference field="1" count="1" selected="0">
            <x v="42"/>
          </reference>
        </references>
      </pivotArea>
    </chartFormat>
    <chartFormat chart="1" format="46" series="1">
      <pivotArea type="data" outline="0" fieldPosition="0">
        <references count="2">
          <reference field="4294967294" count="1" selected="0">
            <x v="0"/>
          </reference>
          <reference field="1" count="1" selected="0">
            <x v="43"/>
          </reference>
        </references>
      </pivotArea>
    </chartFormat>
    <chartFormat chart="1" format="47" series="1">
      <pivotArea type="data" outline="0" fieldPosition="0">
        <references count="2">
          <reference field="4294967294" count="1" selected="0">
            <x v="0"/>
          </reference>
          <reference field="1" count="1" selected="0">
            <x v="44"/>
          </reference>
        </references>
      </pivotArea>
    </chartFormat>
    <chartFormat chart="1" format="48" series="1">
      <pivotArea type="data" outline="0" fieldPosition="0">
        <references count="2">
          <reference field="4294967294" count="1" selected="0">
            <x v="0"/>
          </reference>
          <reference field="1" count="1" selected="0">
            <x v="45"/>
          </reference>
        </references>
      </pivotArea>
    </chartFormat>
    <chartFormat chart="1" format="49" series="1">
      <pivotArea type="data" outline="0" fieldPosition="0">
        <references count="2">
          <reference field="4294967294" count="1" selected="0">
            <x v="0"/>
          </reference>
          <reference field="1" count="1" selected="0">
            <x v="46"/>
          </reference>
        </references>
      </pivotArea>
    </chartFormat>
    <chartFormat chart="1" format="50" series="1">
      <pivotArea type="data" outline="0" fieldPosition="0">
        <references count="2">
          <reference field="4294967294" count="1" selected="0">
            <x v="0"/>
          </reference>
          <reference field="1" count="1" selected="0">
            <x v="47"/>
          </reference>
        </references>
      </pivotArea>
    </chartFormat>
    <chartFormat chart="1" format="51" series="1">
      <pivotArea type="data" outline="0" fieldPosition="0">
        <references count="2">
          <reference field="4294967294" count="1" selected="0">
            <x v="0"/>
          </reference>
          <reference field="1" count="1" selected="0">
            <x v="48"/>
          </reference>
        </references>
      </pivotArea>
    </chartFormat>
    <chartFormat chart="1" format="52" series="1">
      <pivotArea type="data" outline="0" fieldPosition="0">
        <references count="2">
          <reference field="4294967294" count="1" selected="0">
            <x v="0"/>
          </reference>
          <reference field="1" count="1" selected="0">
            <x v="49"/>
          </reference>
        </references>
      </pivotArea>
    </chartFormat>
    <chartFormat chart="1" format="53" series="1">
      <pivotArea type="data" outline="0" fieldPosition="0">
        <references count="2">
          <reference field="4294967294" count="1" selected="0">
            <x v="0"/>
          </reference>
          <reference field="1" count="1" selected="0">
            <x v="50"/>
          </reference>
        </references>
      </pivotArea>
    </chartFormat>
    <chartFormat chart="1" format="54" series="1">
      <pivotArea type="data" outline="0" fieldPosition="0">
        <references count="2">
          <reference field="4294967294" count="1" selected="0">
            <x v="0"/>
          </reference>
          <reference field="1" count="1" selected="0">
            <x v="51"/>
          </reference>
        </references>
      </pivotArea>
    </chartFormat>
    <chartFormat chart="1" format="55" series="1">
      <pivotArea type="data" outline="0" fieldPosition="0">
        <references count="2">
          <reference field="4294967294" count="1" selected="0">
            <x v="0"/>
          </reference>
          <reference field="1" count="1" selected="0">
            <x v="52"/>
          </reference>
        </references>
      </pivotArea>
    </chartFormat>
    <chartFormat chart="1" format="56" series="1">
      <pivotArea type="data" outline="0" fieldPosition="0">
        <references count="2">
          <reference field="4294967294" count="1" selected="0">
            <x v="0"/>
          </reference>
          <reference field="1" count="1" selected="0">
            <x v="53"/>
          </reference>
        </references>
      </pivotArea>
    </chartFormat>
    <chartFormat chart="1" format="57" series="1">
      <pivotArea type="data" outline="0" fieldPosition="0">
        <references count="2">
          <reference field="4294967294" count="1" selected="0">
            <x v="0"/>
          </reference>
          <reference field="1" count="1" selected="0">
            <x v="54"/>
          </reference>
        </references>
      </pivotArea>
    </chartFormat>
    <chartFormat chart="1" format="58" series="1">
      <pivotArea type="data" outline="0" fieldPosition="0">
        <references count="2">
          <reference field="4294967294" count="1" selected="0">
            <x v="0"/>
          </reference>
          <reference field="1" count="1" selected="0">
            <x v="55"/>
          </reference>
        </references>
      </pivotArea>
    </chartFormat>
    <chartFormat chart="1" format="59" series="1">
      <pivotArea type="data" outline="0" fieldPosition="0">
        <references count="2">
          <reference field="4294967294" count="1" selected="0">
            <x v="0"/>
          </reference>
          <reference field="1" count="1" selected="0">
            <x v="56"/>
          </reference>
        </references>
      </pivotArea>
    </chartFormat>
    <chartFormat chart="1" format="60" series="1">
      <pivotArea type="data" outline="0" fieldPosition="0">
        <references count="2">
          <reference field="4294967294" count="1" selected="0">
            <x v="0"/>
          </reference>
          <reference field="1" count="1" selected="0">
            <x v="57"/>
          </reference>
        </references>
      </pivotArea>
    </chartFormat>
    <chartFormat chart="1" format="61" series="1">
      <pivotArea type="data" outline="0" fieldPosition="0">
        <references count="2">
          <reference field="4294967294" count="1" selected="0">
            <x v="0"/>
          </reference>
          <reference field="1" count="1" selected="0">
            <x v="58"/>
          </reference>
        </references>
      </pivotArea>
    </chartFormat>
    <chartFormat chart="1" format="62" series="1">
      <pivotArea type="data" outline="0" fieldPosition="0">
        <references count="2">
          <reference field="4294967294" count="1" selected="0">
            <x v="0"/>
          </reference>
          <reference field="1" count="1" selected="0">
            <x v="59"/>
          </reference>
        </references>
      </pivotArea>
    </chartFormat>
    <chartFormat chart="1" format="63" series="1">
      <pivotArea type="data" outline="0" fieldPosition="0">
        <references count="2">
          <reference field="4294967294" count="1" selected="0">
            <x v="0"/>
          </reference>
          <reference field="1" count="1" selected="0">
            <x v="60"/>
          </reference>
        </references>
      </pivotArea>
    </chartFormat>
    <chartFormat chart="1" format="64" series="1">
      <pivotArea type="data" outline="0" fieldPosition="0">
        <references count="2">
          <reference field="4294967294" count="1" selected="0">
            <x v="0"/>
          </reference>
          <reference field="1" count="1" selected="0">
            <x v="61"/>
          </reference>
        </references>
      </pivotArea>
    </chartFormat>
    <chartFormat chart="1" format="65" series="1">
      <pivotArea type="data" outline="0" fieldPosition="0">
        <references count="2">
          <reference field="4294967294" count="1" selected="0">
            <x v="0"/>
          </reference>
          <reference field="1" count="1" selected="0">
            <x v="62"/>
          </reference>
        </references>
      </pivotArea>
    </chartFormat>
    <chartFormat chart="1" format="66" series="1">
      <pivotArea type="data" outline="0" fieldPosition="0">
        <references count="2">
          <reference field="4294967294" count="1" selected="0">
            <x v="0"/>
          </reference>
          <reference field="1" count="1" selected="0">
            <x v="63"/>
          </reference>
        </references>
      </pivotArea>
    </chartFormat>
    <chartFormat chart="1" format="67" series="1">
      <pivotArea type="data" outline="0" fieldPosition="0">
        <references count="2">
          <reference field="4294967294" count="1" selected="0">
            <x v="0"/>
          </reference>
          <reference field="1" count="1" selected="0">
            <x v="64"/>
          </reference>
        </references>
      </pivotArea>
    </chartFormat>
    <chartFormat chart="1" format="68" series="1">
      <pivotArea type="data" outline="0" fieldPosition="0">
        <references count="2">
          <reference field="4294967294" count="1" selected="0">
            <x v="0"/>
          </reference>
          <reference field="1" count="1" selected="0">
            <x v="65"/>
          </reference>
        </references>
      </pivotArea>
    </chartFormat>
    <chartFormat chart="1" format="69" series="1">
      <pivotArea type="data" outline="0" fieldPosition="0">
        <references count="2">
          <reference field="4294967294" count="1" selected="0">
            <x v="0"/>
          </reference>
          <reference field="1" count="1" selected="0">
            <x v="66"/>
          </reference>
        </references>
      </pivotArea>
    </chartFormat>
    <chartFormat chart="1" format="70" series="1">
      <pivotArea type="data" outline="0" fieldPosition="0">
        <references count="2">
          <reference field="4294967294" count="1" selected="0">
            <x v="0"/>
          </reference>
          <reference field="1" count="1" selected="0">
            <x v="67"/>
          </reference>
        </references>
      </pivotArea>
    </chartFormat>
    <chartFormat chart="1" format="71" series="1">
      <pivotArea type="data" outline="0" fieldPosition="0">
        <references count="2">
          <reference field="4294967294" count="1" selected="0">
            <x v="0"/>
          </reference>
          <reference field="1" count="1" selected="0">
            <x v="68"/>
          </reference>
        </references>
      </pivotArea>
    </chartFormat>
    <chartFormat chart="1" format="72" series="1">
      <pivotArea type="data" outline="0" fieldPosition="0">
        <references count="2">
          <reference field="4294967294" count="1" selected="0">
            <x v="0"/>
          </reference>
          <reference field="1" count="1" selected="0">
            <x v="69"/>
          </reference>
        </references>
      </pivotArea>
    </chartFormat>
    <chartFormat chart="1" format="73" series="1">
      <pivotArea type="data" outline="0" fieldPosition="0">
        <references count="2">
          <reference field="4294967294" count="1" selected="0">
            <x v="0"/>
          </reference>
          <reference field="1" count="1" selected="0">
            <x v="70"/>
          </reference>
        </references>
      </pivotArea>
    </chartFormat>
    <chartFormat chart="1" format="74" series="1">
      <pivotArea type="data" outline="0" fieldPosition="0">
        <references count="2">
          <reference field="4294967294" count="1" selected="0">
            <x v="0"/>
          </reference>
          <reference field="1" count="1" selected="0">
            <x v="71"/>
          </reference>
        </references>
      </pivotArea>
    </chartFormat>
    <chartFormat chart="1" format="75" series="1">
      <pivotArea type="data" outline="0" fieldPosition="0">
        <references count="2">
          <reference field="4294967294" count="1" selected="0">
            <x v="0"/>
          </reference>
          <reference field="1" count="1" selected="0">
            <x v="72"/>
          </reference>
        </references>
      </pivotArea>
    </chartFormat>
    <chartFormat chart="1" format="76" series="1">
      <pivotArea type="data" outline="0" fieldPosition="0">
        <references count="2">
          <reference field="4294967294" count="1" selected="0">
            <x v="0"/>
          </reference>
          <reference field="1" count="1" selected="0">
            <x v="73"/>
          </reference>
        </references>
      </pivotArea>
    </chartFormat>
    <chartFormat chart="1" format="77" series="1">
      <pivotArea type="data" outline="0" fieldPosition="0">
        <references count="2">
          <reference field="4294967294" count="1" selected="0">
            <x v="0"/>
          </reference>
          <reference field="1" count="1" selected="0">
            <x v="74"/>
          </reference>
        </references>
      </pivotArea>
    </chartFormat>
    <chartFormat chart="1" format="78" series="1">
      <pivotArea type="data" outline="0" fieldPosition="0">
        <references count="2">
          <reference field="4294967294" count="1" selected="0">
            <x v="0"/>
          </reference>
          <reference field="1" count="1" selected="0">
            <x v="75"/>
          </reference>
        </references>
      </pivotArea>
    </chartFormat>
    <chartFormat chart="1" format="79" series="1">
      <pivotArea type="data" outline="0" fieldPosition="0">
        <references count="2">
          <reference field="4294967294" count="1" selected="0">
            <x v="0"/>
          </reference>
          <reference field="1" count="1" selected="0">
            <x v="76"/>
          </reference>
        </references>
      </pivotArea>
    </chartFormat>
    <chartFormat chart="1" format="80" series="1">
      <pivotArea type="data" outline="0" fieldPosition="0">
        <references count="2">
          <reference field="4294967294" count="1" selected="0">
            <x v="0"/>
          </reference>
          <reference field="1" count="1" selected="0">
            <x v="77"/>
          </reference>
        </references>
      </pivotArea>
    </chartFormat>
    <chartFormat chart="1" format="81" series="1">
      <pivotArea type="data" outline="0" fieldPosition="0">
        <references count="2">
          <reference field="4294967294" count="1" selected="0">
            <x v="0"/>
          </reference>
          <reference field="1" count="1" selected="0">
            <x v="78"/>
          </reference>
        </references>
      </pivotArea>
    </chartFormat>
    <chartFormat chart="1" format="82" series="1">
      <pivotArea type="data" outline="0" fieldPosition="0">
        <references count="2">
          <reference field="4294967294" count="1" selected="0">
            <x v="0"/>
          </reference>
          <reference field="1" count="1" selected="0">
            <x v="79"/>
          </reference>
        </references>
      </pivotArea>
    </chartFormat>
    <chartFormat chart="1" format="83" series="1">
      <pivotArea type="data" outline="0" fieldPosition="0">
        <references count="2">
          <reference field="4294967294" count="1" selected="0">
            <x v="0"/>
          </reference>
          <reference field="1" count="1" selected="0">
            <x v="80"/>
          </reference>
        </references>
      </pivotArea>
    </chartFormat>
    <chartFormat chart="1" format="84" series="1">
      <pivotArea type="data" outline="0" fieldPosition="0">
        <references count="2">
          <reference field="4294967294" count="1" selected="0">
            <x v="0"/>
          </reference>
          <reference field="1" count="1" selected="0">
            <x v="81"/>
          </reference>
        </references>
      </pivotArea>
    </chartFormat>
    <chartFormat chart="1" format="85" series="1">
      <pivotArea type="data" outline="0" fieldPosition="0">
        <references count="2">
          <reference field="4294967294" count="1" selected="0">
            <x v="0"/>
          </reference>
          <reference field="1" count="1" selected="0">
            <x v="82"/>
          </reference>
        </references>
      </pivotArea>
    </chartFormat>
    <chartFormat chart="1" format="86" series="1">
      <pivotArea type="data" outline="0" fieldPosition="0">
        <references count="2">
          <reference field="4294967294" count="1" selected="0">
            <x v="0"/>
          </reference>
          <reference field="1" count="1" selected="0">
            <x v="83"/>
          </reference>
        </references>
      </pivotArea>
    </chartFormat>
    <chartFormat chart="1" format="87" series="1">
      <pivotArea type="data" outline="0" fieldPosition="0">
        <references count="2">
          <reference field="4294967294" count="1" selected="0">
            <x v="0"/>
          </reference>
          <reference field="1" count="1" selected="0">
            <x v="84"/>
          </reference>
        </references>
      </pivotArea>
    </chartFormat>
    <chartFormat chart="1" format="88" series="1">
      <pivotArea type="data" outline="0" fieldPosition="0">
        <references count="2">
          <reference field="4294967294" count="1" selected="0">
            <x v="0"/>
          </reference>
          <reference field="1" count="1" selected="0">
            <x v="85"/>
          </reference>
        </references>
      </pivotArea>
    </chartFormat>
    <chartFormat chart="1" format="89" series="1">
      <pivotArea type="data" outline="0" fieldPosition="0">
        <references count="2">
          <reference field="4294967294" count="1" selected="0">
            <x v="0"/>
          </reference>
          <reference field="1" count="1" selected="0">
            <x v="86"/>
          </reference>
        </references>
      </pivotArea>
    </chartFormat>
    <chartFormat chart="1" format="90" series="1">
      <pivotArea type="data" outline="0" fieldPosition="0">
        <references count="2">
          <reference field="4294967294" count="1" selected="0">
            <x v="0"/>
          </reference>
          <reference field="1" count="1" selected="0">
            <x v="87"/>
          </reference>
        </references>
      </pivotArea>
    </chartFormat>
    <chartFormat chart="1" format="91" series="1">
      <pivotArea type="data" outline="0" fieldPosition="0">
        <references count="2">
          <reference field="4294967294" count="1" selected="0">
            <x v="0"/>
          </reference>
          <reference field="1" count="1" selected="0">
            <x v="88"/>
          </reference>
        </references>
      </pivotArea>
    </chartFormat>
    <chartFormat chart="1" format="92" series="1">
      <pivotArea type="data" outline="0" fieldPosition="0">
        <references count="2">
          <reference field="4294967294" count="1" selected="0">
            <x v="0"/>
          </reference>
          <reference field="1" count="1" selected="0">
            <x v="89"/>
          </reference>
        </references>
      </pivotArea>
    </chartFormat>
    <chartFormat chart="1" format="93" series="1">
      <pivotArea type="data" outline="0" fieldPosition="0">
        <references count="2">
          <reference field="4294967294" count="1" selected="0">
            <x v="0"/>
          </reference>
          <reference field="1" count="1" selected="0">
            <x v="90"/>
          </reference>
        </references>
      </pivotArea>
    </chartFormat>
    <chartFormat chart="1" format="94" series="1">
      <pivotArea type="data" outline="0" fieldPosition="0">
        <references count="2">
          <reference field="4294967294" count="1" selected="0">
            <x v="0"/>
          </reference>
          <reference field="1" count="1" selected="0">
            <x v="91"/>
          </reference>
        </references>
      </pivotArea>
    </chartFormat>
    <chartFormat chart="1" format="95" series="1">
      <pivotArea type="data" outline="0" fieldPosition="0">
        <references count="2">
          <reference field="4294967294" count="1" selected="0">
            <x v="0"/>
          </reference>
          <reference field="1" count="1" selected="0">
            <x v="92"/>
          </reference>
        </references>
      </pivotArea>
    </chartFormat>
    <chartFormat chart="1" format="96" series="1">
      <pivotArea type="data" outline="0" fieldPosition="0">
        <references count="2">
          <reference field="4294967294" count="1" selected="0">
            <x v="0"/>
          </reference>
          <reference field="1" count="1" selected="0">
            <x v="93"/>
          </reference>
        </references>
      </pivotArea>
    </chartFormat>
    <chartFormat chart="1" format="97" series="1">
      <pivotArea type="data" outline="0" fieldPosition="0">
        <references count="2">
          <reference field="4294967294" count="1" selected="0">
            <x v="0"/>
          </reference>
          <reference field="1" count="1" selected="0">
            <x v="94"/>
          </reference>
        </references>
      </pivotArea>
    </chartFormat>
    <chartFormat chart="1" format="98" series="1">
      <pivotArea type="data" outline="0" fieldPosition="0">
        <references count="2">
          <reference field="4294967294" count="1" selected="0">
            <x v="0"/>
          </reference>
          <reference field="1" count="1" selected="0">
            <x v="95"/>
          </reference>
        </references>
      </pivotArea>
    </chartFormat>
    <chartFormat chart="1" format="99" series="1">
      <pivotArea type="data" outline="0" fieldPosition="0">
        <references count="2">
          <reference field="4294967294" count="1" selected="0">
            <x v="0"/>
          </reference>
          <reference field="1" count="1" selected="0">
            <x v="96"/>
          </reference>
        </references>
      </pivotArea>
    </chartFormat>
    <chartFormat chart="1" format="100" series="1">
      <pivotArea type="data" outline="0" fieldPosition="0">
        <references count="2">
          <reference field="4294967294" count="1" selected="0">
            <x v="0"/>
          </reference>
          <reference field="1" count="1" selected="0">
            <x v="97"/>
          </reference>
        </references>
      </pivotArea>
    </chartFormat>
    <chartFormat chart="1" format="101" series="1">
      <pivotArea type="data" outline="0" fieldPosition="0">
        <references count="2">
          <reference field="4294967294" count="1" selected="0">
            <x v="0"/>
          </reference>
          <reference field="1" count="1" selected="0">
            <x v="98"/>
          </reference>
        </references>
      </pivotArea>
    </chartFormat>
    <chartFormat chart="1" format="102" series="1">
      <pivotArea type="data" outline="0" fieldPosition="0">
        <references count="2">
          <reference field="4294967294" count="1" selected="0">
            <x v="0"/>
          </reference>
          <reference field="1" count="1" selected="0">
            <x v="99"/>
          </reference>
        </references>
      </pivotArea>
    </chartFormat>
    <chartFormat chart="1" format="103" series="1">
      <pivotArea type="data" outline="0" fieldPosition="0">
        <references count="2">
          <reference field="4294967294" count="1" selected="0">
            <x v="0"/>
          </reference>
          <reference field="1" count="1" selected="0">
            <x v="100"/>
          </reference>
        </references>
      </pivotArea>
    </chartFormat>
    <chartFormat chart="1" format="104" series="1">
      <pivotArea type="data" outline="0" fieldPosition="0">
        <references count="2">
          <reference field="4294967294" count="1" selected="0">
            <x v="0"/>
          </reference>
          <reference field="1" count="1" selected="0">
            <x v="101"/>
          </reference>
        </references>
      </pivotArea>
    </chartFormat>
    <chartFormat chart="1" format="105" series="1">
      <pivotArea type="data" outline="0" fieldPosition="0">
        <references count="2">
          <reference field="4294967294" count="1" selected="0">
            <x v="0"/>
          </reference>
          <reference field="1" count="1" selected="0">
            <x v="102"/>
          </reference>
        </references>
      </pivotArea>
    </chartFormat>
    <chartFormat chart="1" format="106" series="1">
      <pivotArea type="data" outline="0" fieldPosition="0">
        <references count="2">
          <reference field="4294967294" count="1" selected="0">
            <x v="0"/>
          </reference>
          <reference field="1" count="1" selected="0">
            <x v="103"/>
          </reference>
        </references>
      </pivotArea>
    </chartFormat>
    <chartFormat chart="1" format="107" series="1">
      <pivotArea type="data" outline="0" fieldPosition="0">
        <references count="2">
          <reference field="4294967294" count="1" selected="0">
            <x v="0"/>
          </reference>
          <reference field="1" count="1" selected="0">
            <x v="104"/>
          </reference>
        </references>
      </pivotArea>
    </chartFormat>
    <chartFormat chart="1" format="108" series="1">
      <pivotArea type="data" outline="0" fieldPosition="0">
        <references count="2">
          <reference field="4294967294" count="1" selected="0">
            <x v="0"/>
          </reference>
          <reference field="1" count="1" selected="0">
            <x v="105"/>
          </reference>
        </references>
      </pivotArea>
    </chartFormat>
    <chartFormat chart="1" format="109" series="1">
      <pivotArea type="data" outline="0" fieldPosition="0">
        <references count="2">
          <reference field="4294967294" count="1" selected="0">
            <x v="0"/>
          </reference>
          <reference field="1" count="1" selected="0">
            <x v="106"/>
          </reference>
        </references>
      </pivotArea>
    </chartFormat>
    <chartFormat chart="1" format="110" series="1">
      <pivotArea type="data" outline="0" fieldPosition="0">
        <references count="2">
          <reference field="4294967294" count="1" selected="0">
            <x v="0"/>
          </reference>
          <reference field="1" count="1" selected="0">
            <x v="107"/>
          </reference>
        </references>
      </pivotArea>
    </chartFormat>
    <chartFormat chart="1" format="111" series="1">
      <pivotArea type="data" outline="0" fieldPosition="0">
        <references count="2">
          <reference field="4294967294" count="1" selected="0">
            <x v="0"/>
          </reference>
          <reference field="1" count="1" selected="0">
            <x v="108"/>
          </reference>
        </references>
      </pivotArea>
    </chartFormat>
    <chartFormat chart="1" format="112" series="1">
      <pivotArea type="data" outline="0" fieldPosition="0">
        <references count="2">
          <reference field="4294967294" count="1" selected="0">
            <x v="0"/>
          </reference>
          <reference field="1" count="1" selected="0">
            <x v="109"/>
          </reference>
        </references>
      </pivotArea>
    </chartFormat>
    <chartFormat chart="1" format="113" series="1">
      <pivotArea type="data" outline="0" fieldPosition="0">
        <references count="2">
          <reference field="4294967294" count="1" selected="0">
            <x v="0"/>
          </reference>
          <reference field="1" count="1" selected="0">
            <x v="110"/>
          </reference>
        </references>
      </pivotArea>
    </chartFormat>
    <chartFormat chart="1" format="114" series="1">
      <pivotArea type="data" outline="0" fieldPosition="0">
        <references count="2">
          <reference field="4294967294" count="1" selected="0">
            <x v="0"/>
          </reference>
          <reference field="1" count="1" selected="0">
            <x v="111"/>
          </reference>
        </references>
      </pivotArea>
    </chartFormat>
    <chartFormat chart="1" format="115" series="1">
      <pivotArea type="data" outline="0" fieldPosition="0">
        <references count="2">
          <reference field="4294967294" count="1" selected="0">
            <x v="0"/>
          </reference>
          <reference field="1" count="1" selected="0">
            <x v="112"/>
          </reference>
        </references>
      </pivotArea>
    </chartFormat>
    <chartFormat chart="1" format="116" series="1">
      <pivotArea type="data" outline="0" fieldPosition="0">
        <references count="2">
          <reference field="4294967294" count="1" selected="0">
            <x v="0"/>
          </reference>
          <reference field="1" count="1" selected="0">
            <x v="113"/>
          </reference>
        </references>
      </pivotArea>
    </chartFormat>
    <chartFormat chart="1" format="117" series="1">
      <pivotArea type="data" outline="0" fieldPosition="0">
        <references count="2">
          <reference field="4294967294" count="1" selected="0">
            <x v="0"/>
          </reference>
          <reference field="1" count="1" selected="0">
            <x v="114"/>
          </reference>
        </references>
      </pivotArea>
    </chartFormat>
    <chartFormat chart="1" format="118" series="1">
      <pivotArea type="data" outline="0" fieldPosition="0">
        <references count="2">
          <reference field="4294967294" count="1" selected="0">
            <x v="0"/>
          </reference>
          <reference field="1" count="1" selected="0">
            <x v="115"/>
          </reference>
        </references>
      </pivotArea>
    </chartFormat>
    <chartFormat chart="1" format="119" series="1">
      <pivotArea type="data" outline="0" fieldPosition="0">
        <references count="2">
          <reference field="4294967294" count="1" selected="0">
            <x v="0"/>
          </reference>
          <reference field="1" count="1" selected="0">
            <x v="116"/>
          </reference>
        </references>
      </pivotArea>
    </chartFormat>
    <chartFormat chart="1" format="120" series="1">
      <pivotArea type="data" outline="0" fieldPosition="0">
        <references count="2">
          <reference field="4294967294" count="1" selected="0">
            <x v="0"/>
          </reference>
          <reference field="1" count="1" selected="0">
            <x v="117"/>
          </reference>
        </references>
      </pivotArea>
    </chartFormat>
    <chartFormat chart="1" format="121" series="1">
      <pivotArea type="data" outline="0" fieldPosition="0">
        <references count="2">
          <reference field="4294967294" count="1" selected="0">
            <x v="0"/>
          </reference>
          <reference field="1" count="1" selected="0">
            <x v="118"/>
          </reference>
        </references>
      </pivotArea>
    </chartFormat>
    <chartFormat chart="1" format="122" series="1">
      <pivotArea type="data" outline="0" fieldPosition="0">
        <references count="2">
          <reference field="4294967294" count="1" selected="0">
            <x v="0"/>
          </reference>
          <reference field="1" count="1" selected="0">
            <x v="119"/>
          </reference>
        </references>
      </pivotArea>
    </chartFormat>
    <chartFormat chart="1" format="123" series="1">
      <pivotArea type="data" outline="0" fieldPosition="0">
        <references count="2">
          <reference field="4294967294" count="1" selected="0">
            <x v="0"/>
          </reference>
          <reference field="1" count="1" selected="0">
            <x v="120"/>
          </reference>
        </references>
      </pivotArea>
    </chartFormat>
    <chartFormat chart="1" format="124" series="1">
      <pivotArea type="data" outline="0" fieldPosition="0">
        <references count="2">
          <reference field="4294967294" count="1" selected="0">
            <x v="0"/>
          </reference>
          <reference field="1" count="1" selected="0">
            <x v="121"/>
          </reference>
        </references>
      </pivotArea>
    </chartFormat>
    <chartFormat chart="1" format="125" series="1">
      <pivotArea type="data" outline="0" fieldPosition="0">
        <references count="2">
          <reference field="4294967294" count="1" selected="0">
            <x v="0"/>
          </reference>
          <reference field="1" count="1" selected="0">
            <x v="122"/>
          </reference>
        </references>
      </pivotArea>
    </chartFormat>
    <chartFormat chart="1" format="126" series="1">
      <pivotArea type="data" outline="0" fieldPosition="0">
        <references count="2">
          <reference field="4294967294" count="1" selected="0">
            <x v="0"/>
          </reference>
          <reference field="1" count="1" selected="0">
            <x v="123"/>
          </reference>
        </references>
      </pivotArea>
    </chartFormat>
    <chartFormat chart="1" format="127" series="1">
      <pivotArea type="data" outline="0" fieldPosition="0">
        <references count="2">
          <reference field="4294967294" count="1" selected="0">
            <x v="0"/>
          </reference>
          <reference field="1" count="1" selected="0">
            <x v="124"/>
          </reference>
        </references>
      </pivotArea>
    </chartFormat>
    <chartFormat chart="1" format="128" series="1">
      <pivotArea type="data" outline="0" fieldPosition="0">
        <references count="2">
          <reference field="4294967294" count="1" selected="0">
            <x v="0"/>
          </reference>
          <reference field="1" count="1" selected="0">
            <x v="125"/>
          </reference>
        </references>
      </pivotArea>
    </chartFormat>
    <chartFormat chart="1" format="129" series="1">
      <pivotArea type="data" outline="0" fieldPosition="0">
        <references count="2">
          <reference field="4294967294" count="1" selected="0">
            <x v="0"/>
          </reference>
          <reference field="1" count="1" selected="0">
            <x v="126"/>
          </reference>
        </references>
      </pivotArea>
    </chartFormat>
    <chartFormat chart="1" format="130" series="1">
      <pivotArea type="data" outline="0" fieldPosition="0">
        <references count="2">
          <reference field="4294967294" count="1" selected="0">
            <x v="0"/>
          </reference>
          <reference field="1" count="1" selected="0">
            <x v="127"/>
          </reference>
        </references>
      </pivotArea>
    </chartFormat>
    <chartFormat chart="1" format="131" series="1">
      <pivotArea type="data" outline="0" fieldPosition="0">
        <references count="2">
          <reference field="4294967294" count="1" selected="0">
            <x v="0"/>
          </reference>
          <reference field="1" count="1" selected="0">
            <x v="128"/>
          </reference>
        </references>
      </pivotArea>
    </chartFormat>
    <chartFormat chart="1" format="132" series="1">
      <pivotArea type="data" outline="0" fieldPosition="0">
        <references count="2">
          <reference field="4294967294" count="1" selected="0">
            <x v="0"/>
          </reference>
          <reference field="1" count="1" selected="0">
            <x v="129"/>
          </reference>
        </references>
      </pivotArea>
    </chartFormat>
    <chartFormat chart="1" format="133" series="1">
      <pivotArea type="data" outline="0" fieldPosition="0">
        <references count="2">
          <reference field="4294967294" count="1" selected="0">
            <x v="0"/>
          </reference>
          <reference field="1" count="1" selected="0">
            <x v="130"/>
          </reference>
        </references>
      </pivotArea>
    </chartFormat>
    <chartFormat chart="1" format="134" series="1">
      <pivotArea type="data" outline="0" fieldPosition="0">
        <references count="2">
          <reference field="4294967294" count="1" selected="0">
            <x v="0"/>
          </reference>
          <reference field="1" count="1" selected="0">
            <x v="131"/>
          </reference>
        </references>
      </pivotArea>
    </chartFormat>
    <chartFormat chart="1" format="135" series="1">
      <pivotArea type="data" outline="0" fieldPosition="0">
        <references count="2">
          <reference field="4294967294" count="1" selected="0">
            <x v="0"/>
          </reference>
          <reference field="1" count="1" selected="0">
            <x v="132"/>
          </reference>
        </references>
      </pivotArea>
    </chartFormat>
    <chartFormat chart="1" format="136" series="1">
      <pivotArea type="data" outline="0" fieldPosition="0">
        <references count="2">
          <reference field="4294967294" count="1" selected="0">
            <x v="0"/>
          </reference>
          <reference field="1" count="1" selected="0">
            <x v="133"/>
          </reference>
        </references>
      </pivotArea>
    </chartFormat>
    <chartFormat chart="1" format="137" series="1">
      <pivotArea type="data" outline="0" fieldPosition="0">
        <references count="2">
          <reference field="4294967294" count="1" selected="0">
            <x v="0"/>
          </reference>
          <reference field="1" count="1" selected="0">
            <x v="134"/>
          </reference>
        </references>
      </pivotArea>
    </chartFormat>
    <chartFormat chart="1" format="138" series="1">
      <pivotArea type="data" outline="0" fieldPosition="0">
        <references count="2">
          <reference field="4294967294" count="1" selected="0">
            <x v="0"/>
          </reference>
          <reference field="1" count="1" selected="0">
            <x v="135"/>
          </reference>
        </references>
      </pivotArea>
    </chartFormat>
    <chartFormat chart="1" format="139" series="1">
      <pivotArea type="data" outline="0" fieldPosition="0">
        <references count="2">
          <reference field="4294967294" count="1" selected="0">
            <x v="0"/>
          </reference>
          <reference field="1" count="1" selected="0">
            <x v="136"/>
          </reference>
        </references>
      </pivotArea>
    </chartFormat>
    <chartFormat chart="1" format="140" series="1">
      <pivotArea type="data" outline="0" fieldPosition="0">
        <references count="2">
          <reference field="4294967294" count="1" selected="0">
            <x v="0"/>
          </reference>
          <reference field="1" count="1" selected="0">
            <x v="137"/>
          </reference>
        </references>
      </pivotArea>
    </chartFormat>
    <chartFormat chart="1" format="141" series="1">
      <pivotArea type="data" outline="0" fieldPosition="0">
        <references count="2">
          <reference field="4294967294" count="1" selected="0">
            <x v="0"/>
          </reference>
          <reference field="1" count="1" selected="0">
            <x v="138"/>
          </reference>
        </references>
      </pivotArea>
    </chartFormat>
    <chartFormat chart="1" format="142" series="1">
      <pivotArea type="data" outline="0" fieldPosition="0">
        <references count="2">
          <reference field="4294967294" count="1" selected="0">
            <x v="0"/>
          </reference>
          <reference field="1" count="1" selected="0">
            <x v="139"/>
          </reference>
        </references>
      </pivotArea>
    </chartFormat>
    <chartFormat chart="1" format="143" series="1">
      <pivotArea type="data" outline="0" fieldPosition="0">
        <references count="2">
          <reference field="4294967294" count="1" selected="0">
            <x v="0"/>
          </reference>
          <reference field="1" count="1" selected="0">
            <x v="140"/>
          </reference>
        </references>
      </pivotArea>
    </chartFormat>
    <chartFormat chart="1" format="144" series="1">
      <pivotArea type="data" outline="0" fieldPosition="0">
        <references count="2">
          <reference field="4294967294" count="1" selected="0">
            <x v="0"/>
          </reference>
          <reference field="1" count="1" selected="0">
            <x v="141"/>
          </reference>
        </references>
      </pivotArea>
    </chartFormat>
    <chartFormat chart="1" format="145" series="1">
      <pivotArea type="data" outline="0" fieldPosition="0">
        <references count="2">
          <reference field="4294967294" count="1" selected="0">
            <x v="0"/>
          </reference>
          <reference field="1" count="1" selected="0">
            <x v="142"/>
          </reference>
        </references>
      </pivotArea>
    </chartFormat>
    <chartFormat chart="1" format="146" series="1">
      <pivotArea type="data" outline="0" fieldPosition="0">
        <references count="2">
          <reference field="4294967294" count="1" selected="0">
            <x v="0"/>
          </reference>
          <reference field="1" count="1" selected="0">
            <x v="143"/>
          </reference>
        </references>
      </pivotArea>
    </chartFormat>
    <chartFormat chart="1" format="147" series="1">
      <pivotArea type="data" outline="0" fieldPosition="0">
        <references count="2">
          <reference field="4294967294" count="1" selected="0">
            <x v="0"/>
          </reference>
          <reference field="1" count="1" selected="0">
            <x v="144"/>
          </reference>
        </references>
      </pivotArea>
    </chartFormat>
    <chartFormat chart="1" format="148" series="1">
      <pivotArea type="data" outline="0" fieldPosition="0">
        <references count="2">
          <reference field="4294967294" count="1" selected="0">
            <x v="0"/>
          </reference>
          <reference field="1" count="1" selected="0">
            <x v="145"/>
          </reference>
        </references>
      </pivotArea>
    </chartFormat>
    <chartFormat chart="1" format="149" series="1">
      <pivotArea type="data" outline="0" fieldPosition="0">
        <references count="2">
          <reference field="4294967294" count="1" selected="0">
            <x v="0"/>
          </reference>
          <reference field="1" count="1" selected="0">
            <x v="146"/>
          </reference>
        </references>
      </pivotArea>
    </chartFormat>
    <chartFormat chart="1" format="150" series="1">
      <pivotArea type="data" outline="0" fieldPosition="0">
        <references count="2">
          <reference field="4294967294" count="1" selected="0">
            <x v="0"/>
          </reference>
          <reference field="1" count="1" selected="0">
            <x v="147"/>
          </reference>
        </references>
      </pivotArea>
    </chartFormat>
    <chartFormat chart="1" format="151" series="1">
      <pivotArea type="data" outline="0" fieldPosition="0">
        <references count="2">
          <reference field="4294967294" count="1" selected="0">
            <x v="0"/>
          </reference>
          <reference field="1" count="1" selected="0">
            <x v="148"/>
          </reference>
        </references>
      </pivotArea>
    </chartFormat>
    <chartFormat chart="1" format="152" series="1">
      <pivotArea type="data" outline="0" fieldPosition="0">
        <references count="2">
          <reference field="4294967294" count="1" selected="0">
            <x v="0"/>
          </reference>
          <reference field="1" count="1" selected="0">
            <x v="149"/>
          </reference>
        </references>
      </pivotArea>
    </chartFormat>
    <chartFormat chart="1" format="153" series="1">
      <pivotArea type="data" outline="0" fieldPosition="0">
        <references count="2">
          <reference field="4294967294" count="1" selected="0">
            <x v="0"/>
          </reference>
          <reference field="1" count="1" selected="0">
            <x v="150"/>
          </reference>
        </references>
      </pivotArea>
    </chartFormat>
    <chartFormat chart="1" format="154" series="1">
      <pivotArea type="data" outline="0" fieldPosition="0">
        <references count="2">
          <reference field="4294967294" count="1" selected="0">
            <x v="0"/>
          </reference>
          <reference field="1" count="1" selected="0">
            <x v="151"/>
          </reference>
        </references>
      </pivotArea>
    </chartFormat>
    <chartFormat chart="1" format="155" series="1">
      <pivotArea type="data" outline="0" fieldPosition="0">
        <references count="2">
          <reference field="4294967294" count="1" selected="0">
            <x v="0"/>
          </reference>
          <reference field="1" count="1" selected="0">
            <x v="152"/>
          </reference>
        </references>
      </pivotArea>
    </chartFormat>
    <chartFormat chart="1" format="156" series="1">
      <pivotArea type="data" outline="0" fieldPosition="0">
        <references count="2">
          <reference field="4294967294" count="1" selected="0">
            <x v="0"/>
          </reference>
          <reference field="1" count="1" selected="0">
            <x v="153"/>
          </reference>
        </references>
      </pivotArea>
    </chartFormat>
    <chartFormat chart="1" format="157" series="1">
      <pivotArea type="data" outline="0" fieldPosition="0">
        <references count="2">
          <reference field="4294967294" count="1" selected="0">
            <x v="0"/>
          </reference>
          <reference field="1" count="1" selected="0">
            <x v="154"/>
          </reference>
        </references>
      </pivotArea>
    </chartFormat>
    <chartFormat chart="1" format="158" series="1">
      <pivotArea type="data" outline="0" fieldPosition="0">
        <references count="2">
          <reference field="4294967294" count="1" selected="0">
            <x v="0"/>
          </reference>
          <reference field="1" count="1" selected="0">
            <x v="155"/>
          </reference>
        </references>
      </pivotArea>
    </chartFormat>
    <chartFormat chart="1" format="159" series="1">
      <pivotArea type="data" outline="0" fieldPosition="0">
        <references count="2">
          <reference field="4294967294" count="1" selected="0">
            <x v="0"/>
          </reference>
          <reference field="1" count="1" selected="0">
            <x v="156"/>
          </reference>
        </references>
      </pivotArea>
    </chartFormat>
    <chartFormat chart="1" format="160" series="1">
      <pivotArea type="data" outline="0" fieldPosition="0">
        <references count="2">
          <reference field="4294967294" count="1" selected="0">
            <x v="0"/>
          </reference>
          <reference field="1" count="1" selected="0">
            <x v="157"/>
          </reference>
        </references>
      </pivotArea>
    </chartFormat>
    <chartFormat chart="1" format="161" series="1">
      <pivotArea type="data" outline="0" fieldPosition="0">
        <references count="2">
          <reference field="4294967294" count="1" selected="0">
            <x v="0"/>
          </reference>
          <reference field="1" count="1" selected="0">
            <x v="158"/>
          </reference>
        </references>
      </pivotArea>
    </chartFormat>
    <chartFormat chart="1" format="162" series="1">
      <pivotArea type="data" outline="0" fieldPosition="0">
        <references count="2">
          <reference field="4294967294" count="1" selected="0">
            <x v="0"/>
          </reference>
          <reference field="1" count="1" selected="0">
            <x v="159"/>
          </reference>
        </references>
      </pivotArea>
    </chartFormat>
    <chartFormat chart="1" format="163" series="1">
      <pivotArea type="data" outline="0" fieldPosition="0">
        <references count="2">
          <reference field="4294967294" count="1" selected="0">
            <x v="0"/>
          </reference>
          <reference field="1" count="1" selected="0">
            <x v="160"/>
          </reference>
        </references>
      </pivotArea>
    </chartFormat>
    <chartFormat chart="1" format="164" series="1">
      <pivotArea type="data" outline="0" fieldPosition="0">
        <references count="2">
          <reference field="4294967294" count="1" selected="0">
            <x v="0"/>
          </reference>
          <reference field="1" count="1" selected="0">
            <x v="161"/>
          </reference>
        </references>
      </pivotArea>
    </chartFormat>
    <chartFormat chart="1" format="165" series="1">
      <pivotArea type="data" outline="0" fieldPosition="0">
        <references count="2">
          <reference field="4294967294" count="1" selected="0">
            <x v="0"/>
          </reference>
          <reference field="1" count="1" selected="0">
            <x v="162"/>
          </reference>
        </references>
      </pivotArea>
    </chartFormat>
    <chartFormat chart="1" format="166" series="1">
      <pivotArea type="data" outline="0" fieldPosition="0">
        <references count="2">
          <reference field="4294967294" count="1" selected="0">
            <x v="0"/>
          </reference>
          <reference field="1" count="1" selected="0">
            <x v="163"/>
          </reference>
        </references>
      </pivotArea>
    </chartFormat>
    <chartFormat chart="1" format="167" series="1">
      <pivotArea type="data" outline="0" fieldPosition="0">
        <references count="2">
          <reference field="4294967294" count="1" selected="0">
            <x v="0"/>
          </reference>
          <reference field="1" count="1" selected="0">
            <x v="164"/>
          </reference>
        </references>
      </pivotArea>
    </chartFormat>
    <chartFormat chart="1" format="168" series="1">
      <pivotArea type="data" outline="0" fieldPosition="0">
        <references count="2">
          <reference field="4294967294" count="1" selected="0">
            <x v="0"/>
          </reference>
          <reference field="1" count="1" selected="0">
            <x v="165"/>
          </reference>
        </references>
      </pivotArea>
    </chartFormat>
    <chartFormat chart="1" format="169" series="1">
      <pivotArea type="data" outline="0" fieldPosition="0">
        <references count="2">
          <reference field="4294967294" count="1" selected="0">
            <x v="0"/>
          </reference>
          <reference field="1" count="1" selected="0">
            <x v="166"/>
          </reference>
        </references>
      </pivotArea>
    </chartFormat>
    <chartFormat chart="1" format="170" series="1">
      <pivotArea type="data" outline="0" fieldPosition="0">
        <references count="2">
          <reference field="4294967294" count="1" selected="0">
            <x v="0"/>
          </reference>
          <reference field="1" count="1" selected="0">
            <x v="167"/>
          </reference>
        </references>
      </pivotArea>
    </chartFormat>
    <chartFormat chart="1" format="171" series="1">
      <pivotArea type="data" outline="0" fieldPosition="0">
        <references count="2">
          <reference field="4294967294" count="1" selected="0">
            <x v="0"/>
          </reference>
          <reference field="1" count="1" selected="0">
            <x v="168"/>
          </reference>
        </references>
      </pivotArea>
    </chartFormat>
    <chartFormat chart="1" format="172" series="1">
      <pivotArea type="data" outline="0" fieldPosition="0">
        <references count="2">
          <reference field="4294967294" count="1" selected="0">
            <x v="0"/>
          </reference>
          <reference field="1" count="1" selected="0">
            <x v="169"/>
          </reference>
        </references>
      </pivotArea>
    </chartFormat>
    <chartFormat chart="1" format="173" series="1">
      <pivotArea type="data" outline="0" fieldPosition="0">
        <references count="2">
          <reference field="4294967294" count="1" selected="0">
            <x v="0"/>
          </reference>
          <reference field="1" count="1" selected="0">
            <x v="170"/>
          </reference>
        </references>
      </pivotArea>
    </chartFormat>
    <chartFormat chart="1" format="174" series="1">
      <pivotArea type="data" outline="0" fieldPosition="0">
        <references count="2">
          <reference field="4294967294" count="1" selected="0">
            <x v="0"/>
          </reference>
          <reference field="1" count="1" selected="0">
            <x v="171"/>
          </reference>
        </references>
      </pivotArea>
    </chartFormat>
    <chartFormat chart="1" format="175" series="1">
      <pivotArea type="data" outline="0" fieldPosition="0">
        <references count="2">
          <reference field="4294967294" count="1" selected="0">
            <x v="0"/>
          </reference>
          <reference field="1" count="1" selected="0">
            <x v="172"/>
          </reference>
        </references>
      </pivotArea>
    </chartFormat>
    <chartFormat chart="1" format="176" series="1">
      <pivotArea type="data" outline="0" fieldPosition="0">
        <references count="2">
          <reference field="4294967294" count="1" selected="0">
            <x v="0"/>
          </reference>
          <reference field="1" count="1" selected="0">
            <x v="173"/>
          </reference>
        </references>
      </pivotArea>
    </chartFormat>
    <chartFormat chart="1" format="177" series="1">
      <pivotArea type="data" outline="0" fieldPosition="0">
        <references count="2">
          <reference field="4294967294" count="1" selected="0">
            <x v="0"/>
          </reference>
          <reference field="1" count="1" selected="0">
            <x v="174"/>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F09289E5-7D2C-4F75-B014-CB72BC9AB665}" name="Pivottabell10" cacheId="198" applyNumberFormats="0" applyBorderFormats="0" applyFontFormats="0" applyPatternFormats="0" applyAlignmentFormats="0" applyWidthHeightFormats="1" dataCaption="Verdier" tag="eeec44cc-1342-4b11-965a-b3bc9eee95f2" updatedVersion="8" minRefreshableVersion="3" subtotalHiddenItems="1" rowGrandTotals="0" colGrandTotals="0" itemPrintTitles="1" createdVersion="7" indent="0" showEmptyRow="1" showEmptyCol="1" compact="0" outline="1" outlineData="1" compactData="0" multipleFieldFilters="0" chartFormat="2">
  <location ref="B111:M138" firstHeaderRow="1" firstDataRow="2" firstDataCol="2" rowPageCount="2" colPageCount="1"/>
  <pivotFields count="6">
    <pivotField axis="axisCol" compact="0" allDrilled="1" showAll="0" defaultAttributeDrillState="1">
      <items count="11">
        <item x="0"/>
        <item x="1"/>
        <item x="2"/>
        <item x="3"/>
        <item x="4"/>
        <item x="5"/>
        <item x="6"/>
        <item x="7"/>
        <item x="8"/>
        <item x="9"/>
        <item t="default"/>
      </items>
    </pivotField>
    <pivotField axis="axisPage" compact="0" allDrilled="1" showAll="0" defaultAttributeDrillState="1">
      <items count="176">
        <item x="51"/>
        <item x="52"/>
        <item x="53"/>
        <item x="54"/>
        <item x="55"/>
        <item x="56"/>
        <item x="57"/>
        <item x="58"/>
        <item x="59"/>
        <item x="60"/>
        <item x="0"/>
        <item x="61"/>
        <item x="1"/>
        <item x="62"/>
        <item x="63"/>
        <item x="64"/>
        <item x="65"/>
        <item x="66"/>
        <item x="67"/>
        <item x="2"/>
        <item x="68"/>
        <item x="69"/>
        <item x="70"/>
        <item x="71"/>
        <item x="72"/>
        <item x="73"/>
        <item x="23"/>
        <item x="74"/>
        <item x="75"/>
        <item x="76"/>
        <item x="3"/>
        <item x="77"/>
        <item x="78"/>
        <item x="79"/>
        <item x="80"/>
        <item x="81"/>
        <item x="82"/>
        <item x="83"/>
        <item x="84"/>
        <item x="85"/>
        <item x="86"/>
        <item x="24"/>
        <item x="5"/>
        <item x="87"/>
        <item x="88"/>
        <item x="25"/>
        <item x="89"/>
        <item x="90"/>
        <item x="91"/>
        <item x="92"/>
        <item x="6"/>
        <item x="26"/>
        <item x="27"/>
        <item x="93"/>
        <item x="94"/>
        <item x="7"/>
        <item x="8"/>
        <item x="95"/>
        <item x="96"/>
        <item x="97"/>
        <item x="98"/>
        <item x="99"/>
        <item x="100"/>
        <item x="9"/>
        <item x="101"/>
        <item x="28"/>
        <item x="29"/>
        <item x="102"/>
        <item x="103"/>
        <item x="104"/>
        <item x="105"/>
        <item x="10"/>
        <item x="106"/>
        <item x="107"/>
        <item x="108"/>
        <item x="109"/>
        <item x="30"/>
        <item x="110"/>
        <item x="111"/>
        <item x="31"/>
        <item x="32"/>
        <item x="33"/>
        <item x="112"/>
        <item x="113"/>
        <item x="114"/>
        <item x="115"/>
        <item x="34"/>
        <item x="35"/>
        <item x="116"/>
        <item x="117"/>
        <item x="118"/>
        <item x="119"/>
        <item x="120"/>
        <item x="121"/>
        <item x="122"/>
        <item x="123"/>
        <item s="1" x="36"/>
        <item x="37"/>
        <item x="38"/>
        <item x="124"/>
        <item x="125"/>
        <item x="11"/>
        <item x="126"/>
        <item x="127"/>
        <item x="39"/>
        <item x="128"/>
        <item x="129"/>
        <item x="130"/>
        <item x="40"/>
        <item x="131"/>
        <item x="132"/>
        <item x="12"/>
        <item x="133"/>
        <item x="134"/>
        <item x="41"/>
        <item x="135"/>
        <item x="136"/>
        <item x="137"/>
        <item x="138"/>
        <item x="42"/>
        <item x="139"/>
        <item x="140"/>
        <item x="43"/>
        <item x="14"/>
        <item x="15"/>
        <item x="141"/>
        <item x="142"/>
        <item x="16"/>
        <item x="44"/>
        <item x="45"/>
        <item x="17"/>
        <item x="143"/>
        <item x="18"/>
        <item x="144"/>
        <item x="145"/>
        <item x="146"/>
        <item x="147"/>
        <item x="148"/>
        <item x="149"/>
        <item x="19"/>
        <item x="150"/>
        <item x="151"/>
        <item x="46"/>
        <item x="152"/>
        <item x="47"/>
        <item x="153"/>
        <item x="20"/>
        <item x="154"/>
        <item x="155"/>
        <item x="156"/>
        <item x="157"/>
        <item x="158"/>
        <item x="48"/>
        <item x="159"/>
        <item x="160"/>
        <item x="161"/>
        <item x="22"/>
        <item x="162"/>
        <item x="163"/>
        <item x="164"/>
        <item x="165"/>
        <item x="166"/>
        <item x="49"/>
        <item x="167"/>
        <item x="168"/>
        <item x="169"/>
        <item x="50"/>
        <item x="170"/>
        <item x="171"/>
        <item x="172"/>
        <item x="173"/>
        <item x="174"/>
        <item x="4"/>
        <item x="13"/>
        <item x="21"/>
        <item t="default"/>
      </items>
    </pivotField>
    <pivotField dataField="1" compact="0" showAll="0" defaultSubtotal="0"/>
    <pivotField axis="axisRow" compact="0" allDrilled="1" showAll="0" dataSourceSort="1" defaultAttributeDrillState="1">
      <items count="5">
        <item x="0"/>
        <item x="1"/>
        <item x="2"/>
        <item x="3"/>
        <item t="default"/>
      </items>
    </pivotField>
    <pivotField axis="axisPage" compact="0" allDrilled="1" showAll="0" dataSourceSort="1" defaultAttributeDrillState="1">
      <items count="1">
        <item t="default"/>
      </items>
    </pivotField>
    <pivotField axis="axisRow" compact="0" allDrilled="1"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s>
  <rowFields count="2">
    <field x="3"/>
    <field x="5"/>
  </rowFields>
  <rowItems count="26">
    <i>
      <x/>
    </i>
    <i r="1">
      <x/>
    </i>
    <i r="1">
      <x v="1"/>
    </i>
    <i r="1">
      <x v="2"/>
    </i>
    <i r="1">
      <x v="3"/>
    </i>
    <i r="1">
      <x v="4"/>
    </i>
    <i r="1">
      <x v="5"/>
    </i>
    <i>
      <x v="1"/>
    </i>
    <i r="1">
      <x v="6"/>
    </i>
    <i r="1">
      <x v="7"/>
    </i>
    <i r="1">
      <x v="8"/>
    </i>
    <i>
      <x v="2"/>
    </i>
    <i r="1">
      <x v="9"/>
    </i>
    <i r="1">
      <x v="10"/>
    </i>
    <i r="1">
      <x v="11"/>
    </i>
    <i r="1">
      <x v="12"/>
    </i>
    <i r="1">
      <x v="13"/>
    </i>
    <i r="1">
      <x v="14"/>
    </i>
    <i r="1">
      <x v="15"/>
    </i>
    <i>
      <x v="3"/>
    </i>
    <i r="1">
      <x v="16"/>
    </i>
    <i r="1">
      <x v="17"/>
    </i>
    <i r="1">
      <x v="18"/>
    </i>
    <i r="1">
      <x v="19"/>
    </i>
    <i r="1">
      <x v="20"/>
    </i>
    <i r="1">
      <x v="21"/>
    </i>
  </rowItems>
  <colFields count="1">
    <field x="0"/>
  </colFields>
  <colItems count="10">
    <i>
      <x/>
    </i>
    <i>
      <x v="1"/>
    </i>
    <i>
      <x v="2"/>
    </i>
    <i>
      <x v="3"/>
    </i>
    <i>
      <x v="4"/>
    </i>
    <i>
      <x v="5"/>
    </i>
    <i>
      <x v="6"/>
    </i>
    <i>
      <x v="7"/>
    </i>
    <i>
      <x v="8"/>
    </i>
    <i>
      <x v="9"/>
    </i>
  </colItems>
  <pageFields count="2">
    <pageField fld="4" hier="14" name="[T_kommune].[fylke].&amp;[Trøndelag]" cap="Trøndelag"/>
    <pageField fld="1" hier="13" name="[T_kommune].[kommune].&amp;[Oppdal]" cap="Oppdal"/>
  </pageFields>
  <dataFields count="1">
    <dataField name="Sum av Verdi" fld="2" baseField="0" baseItem="0"/>
  </dataFields>
  <formats count="1">
    <format dxfId="36">
      <pivotArea outline="0" collapsedLevelsAreSubtotals="1" fieldPosition="0"/>
    </format>
  </formats>
  <chartFormats count="196">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2">
          <reference field="4294967294" count="1" selected="0">
            <x v="0"/>
          </reference>
          <reference field="0" count="1" selected="0">
            <x v="1048832"/>
          </reference>
        </references>
      </pivotArea>
    </chartFormat>
    <chartFormat chart="0" format="3" series="1">
      <pivotArea type="data" outline="0" fieldPosition="0">
        <references count="2">
          <reference field="4294967294" count="1" selected="0">
            <x v="0"/>
          </reference>
          <reference field="0" count="1" selected="0">
            <x v="1048832"/>
          </reference>
        </references>
      </pivotArea>
    </chartFormat>
    <chartFormat chart="0" format="4" series="1">
      <pivotArea type="data" outline="0" fieldPosition="0">
        <references count="2">
          <reference field="4294967294" count="1" selected="0">
            <x v="0"/>
          </reference>
          <reference field="0" count="1" selected="0">
            <x v="1048832"/>
          </reference>
        </references>
      </pivotArea>
    </chartFormat>
    <chartFormat chart="0" format="5" series="1">
      <pivotArea type="data" outline="0" fieldPosition="0">
        <references count="2">
          <reference field="4294967294" count="1" selected="0">
            <x v="0"/>
          </reference>
          <reference field="0" count="1" selected="0">
            <x v="1048832"/>
          </reference>
        </references>
      </pivotArea>
    </chartFormat>
    <chartFormat chart="0" format="6" series="1">
      <pivotArea type="data" outline="0" fieldPosition="0">
        <references count="2">
          <reference field="4294967294" count="1" selected="0">
            <x v="0"/>
          </reference>
          <reference field="0" count="1" selected="0">
            <x v="1048832"/>
          </reference>
        </references>
      </pivotArea>
    </chartFormat>
    <chartFormat chart="0" format="7" series="1">
      <pivotArea type="data" outline="0" fieldPosition="0">
        <references count="2">
          <reference field="4294967294" count="1" selected="0">
            <x v="0"/>
          </reference>
          <reference field="0" count="1" selected="0">
            <x v="1048832"/>
          </reference>
        </references>
      </pivotArea>
    </chartFormat>
    <chartFormat chart="0" format="8" series="1">
      <pivotArea type="data" outline="0" fieldPosition="0">
        <references count="2">
          <reference field="4294967294" count="1" selected="0">
            <x v="0"/>
          </reference>
          <reference field="0" count="1" selected="0">
            <x v="1048832"/>
          </reference>
        </references>
      </pivotArea>
    </chartFormat>
    <chartFormat chart="0" format="9" series="1">
      <pivotArea type="data" outline="0" fieldPosition="0">
        <references count="2">
          <reference field="4294967294" count="1" selected="0">
            <x v="0"/>
          </reference>
          <reference field="0" count="1" selected="0">
            <x v="1048832"/>
          </reference>
        </references>
      </pivotArea>
    </chartFormat>
    <chartFormat chart="0" format="10" series="1">
      <pivotArea type="data" outline="0" fieldPosition="0">
        <references count="2">
          <reference field="4294967294" count="1" selected="0">
            <x v="0"/>
          </reference>
          <reference field="0" count="1" selected="0">
            <x v="1048832"/>
          </reference>
        </references>
      </pivotArea>
    </chartFormat>
    <chartFormat chart="0" format="11" series="1">
      <pivotArea type="data" outline="0" fieldPosition="0">
        <references count="2">
          <reference field="4294967294" count="1" selected="0">
            <x v="0"/>
          </reference>
          <reference field="0" count="1" selected="0">
            <x v="0"/>
          </reference>
        </references>
      </pivotArea>
    </chartFormat>
    <chartFormat chart="0" format="12" series="1">
      <pivotArea type="data" outline="0" fieldPosition="0">
        <references count="2">
          <reference field="4294967294" count="1" selected="0">
            <x v="0"/>
          </reference>
          <reference field="0" count="1" selected="0">
            <x v="1"/>
          </reference>
        </references>
      </pivotArea>
    </chartFormat>
    <chartFormat chart="0" format="13" series="1">
      <pivotArea type="data" outline="0" fieldPosition="0">
        <references count="2">
          <reference field="4294967294" count="1" selected="0">
            <x v="0"/>
          </reference>
          <reference field="0" count="1" selected="0">
            <x v="2"/>
          </reference>
        </references>
      </pivotArea>
    </chartFormat>
    <chartFormat chart="0" format="14" series="1">
      <pivotArea type="data" outline="0" fieldPosition="0">
        <references count="2">
          <reference field="4294967294" count="1" selected="0">
            <x v="0"/>
          </reference>
          <reference field="0" count="1" selected="0">
            <x v="3"/>
          </reference>
        </references>
      </pivotArea>
    </chartFormat>
    <chartFormat chart="0" format="15" series="1">
      <pivotArea type="data" outline="0" fieldPosition="0">
        <references count="2">
          <reference field="4294967294" count="1" selected="0">
            <x v="0"/>
          </reference>
          <reference field="0" count="1" selected="0">
            <x v="4"/>
          </reference>
        </references>
      </pivotArea>
    </chartFormat>
    <chartFormat chart="0" format="16" series="1">
      <pivotArea type="data" outline="0" fieldPosition="0">
        <references count="2">
          <reference field="4294967294" count="1" selected="0">
            <x v="0"/>
          </reference>
          <reference field="0" count="1" selected="0">
            <x v="5"/>
          </reference>
        </references>
      </pivotArea>
    </chartFormat>
    <chartFormat chart="0" format="17" series="1">
      <pivotArea type="data" outline="0" fieldPosition="0">
        <references count="2">
          <reference field="4294967294" count="1" selected="0">
            <x v="0"/>
          </reference>
          <reference field="0" count="1" selected="0">
            <x v="6"/>
          </reference>
        </references>
      </pivotArea>
    </chartFormat>
    <chartFormat chart="0" format="18" series="1">
      <pivotArea type="data" outline="0" fieldPosition="0">
        <references count="2">
          <reference field="4294967294" count="1" selected="0">
            <x v="0"/>
          </reference>
          <reference field="0" count="1" selected="0">
            <x v="1048832"/>
          </reference>
        </references>
      </pivotArea>
    </chartFormat>
    <chartFormat chart="1" format="0" series="1">
      <pivotArea type="data" outline="0" fieldPosition="0">
        <references count="2">
          <reference field="4294967294" count="1" selected="0">
            <x v="0"/>
          </reference>
          <reference field="0" count="1" selected="0">
            <x v="1048832"/>
          </reference>
        </references>
      </pivotArea>
    </chartFormat>
    <chartFormat chart="1" format="1" series="1">
      <pivotArea type="data" outline="0" fieldPosition="0">
        <references count="2">
          <reference field="4294967294" count="1" selected="0">
            <x v="0"/>
          </reference>
          <reference field="0" count="1" selected="0">
            <x v="6"/>
          </reference>
        </references>
      </pivotArea>
    </chartFormat>
    <chartFormat chart="1" format="2" series="1">
      <pivotArea type="data" outline="0" fieldPosition="0">
        <references count="1">
          <reference field="4294967294" count="1" selected="0">
            <x v="0"/>
          </reference>
        </references>
      </pivotArea>
    </chartFormat>
    <chartFormat chart="1" format="3" series="1">
      <pivotArea type="data" outline="0" fieldPosition="0">
        <references count="2">
          <reference field="4294967294" count="1" selected="0">
            <x v="0"/>
          </reference>
          <reference field="1" count="1" selected="0">
            <x v="0"/>
          </reference>
        </references>
      </pivotArea>
    </chartFormat>
    <chartFormat chart="1" format="4" series="1">
      <pivotArea type="data" outline="0" fieldPosition="0">
        <references count="2">
          <reference field="4294967294" count="1" selected="0">
            <x v="0"/>
          </reference>
          <reference field="1" count="1" selected="0">
            <x v="1"/>
          </reference>
        </references>
      </pivotArea>
    </chartFormat>
    <chartFormat chart="1" format="5" series="1">
      <pivotArea type="data" outline="0" fieldPosition="0">
        <references count="2">
          <reference field="4294967294" count="1" selected="0">
            <x v="0"/>
          </reference>
          <reference field="1" count="1" selected="0">
            <x v="2"/>
          </reference>
        </references>
      </pivotArea>
    </chartFormat>
    <chartFormat chart="1" format="6" series="1">
      <pivotArea type="data" outline="0" fieldPosition="0">
        <references count="2">
          <reference field="4294967294" count="1" selected="0">
            <x v="0"/>
          </reference>
          <reference field="1" count="1" selected="0">
            <x v="3"/>
          </reference>
        </references>
      </pivotArea>
    </chartFormat>
    <chartFormat chart="1" format="7" series="1">
      <pivotArea type="data" outline="0" fieldPosition="0">
        <references count="2">
          <reference field="4294967294" count="1" selected="0">
            <x v="0"/>
          </reference>
          <reference field="1" count="1" selected="0">
            <x v="4"/>
          </reference>
        </references>
      </pivotArea>
    </chartFormat>
    <chartFormat chart="1" format="8" series="1">
      <pivotArea type="data" outline="0" fieldPosition="0">
        <references count="2">
          <reference field="4294967294" count="1" selected="0">
            <x v="0"/>
          </reference>
          <reference field="1" count="1" selected="0">
            <x v="5"/>
          </reference>
        </references>
      </pivotArea>
    </chartFormat>
    <chartFormat chart="1" format="9" series="1">
      <pivotArea type="data" outline="0" fieldPosition="0">
        <references count="2">
          <reference field="4294967294" count="1" selected="0">
            <x v="0"/>
          </reference>
          <reference field="1" count="1" selected="0">
            <x v="6"/>
          </reference>
        </references>
      </pivotArea>
    </chartFormat>
    <chartFormat chart="1" format="10" series="1">
      <pivotArea type="data" outline="0" fieldPosition="0">
        <references count="2">
          <reference field="4294967294" count="1" selected="0">
            <x v="0"/>
          </reference>
          <reference field="1" count="1" selected="0">
            <x v="7"/>
          </reference>
        </references>
      </pivotArea>
    </chartFormat>
    <chartFormat chart="1" format="11" series="1">
      <pivotArea type="data" outline="0" fieldPosition="0">
        <references count="2">
          <reference field="4294967294" count="1" selected="0">
            <x v="0"/>
          </reference>
          <reference field="1" count="1" selected="0">
            <x v="8"/>
          </reference>
        </references>
      </pivotArea>
    </chartFormat>
    <chartFormat chart="1" format="12" series="1">
      <pivotArea type="data" outline="0" fieldPosition="0">
        <references count="2">
          <reference field="4294967294" count="1" selected="0">
            <x v="0"/>
          </reference>
          <reference field="1" count="1" selected="0">
            <x v="9"/>
          </reference>
        </references>
      </pivotArea>
    </chartFormat>
    <chartFormat chart="1" format="13" series="1">
      <pivotArea type="data" outline="0" fieldPosition="0">
        <references count="2">
          <reference field="4294967294" count="1" selected="0">
            <x v="0"/>
          </reference>
          <reference field="1" count="1" selected="0">
            <x v="10"/>
          </reference>
        </references>
      </pivotArea>
    </chartFormat>
    <chartFormat chart="1" format="14" series="1">
      <pivotArea type="data" outline="0" fieldPosition="0">
        <references count="2">
          <reference field="4294967294" count="1" selected="0">
            <x v="0"/>
          </reference>
          <reference field="1" count="1" selected="0">
            <x v="11"/>
          </reference>
        </references>
      </pivotArea>
    </chartFormat>
    <chartFormat chart="1" format="15" series="1">
      <pivotArea type="data" outline="0" fieldPosition="0">
        <references count="2">
          <reference field="4294967294" count="1" selected="0">
            <x v="0"/>
          </reference>
          <reference field="1" count="1" selected="0">
            <x v="12"/>
          </reference>
        </references>
      </pivotArea>
    </chartFormat>
    <chartFormat chart="1" format="16" series="1">
      <pivotArea type="data" outline="0" fieldPosition="0">
        <references count="2">
          <reference field="4294967294" count="1" selected="0">
            <x v="0"/>
          </reference>
          <reference field="1" count="1" selected="0">
            <x v="13"/>
          </reference>
        </references>
      </pivotArea>
    </chartFormat>
    <chartFormat chart="1" format="17" series="1">
      <pivotArea type="data" outline="0" fieldPosition="0">
        <references count="2">
          <reference field="4294967294" count="1" selected="0">
            <x v="0"/>
          </reference>
          <reference field="1" count="1" selected="0">
            <x v="14"/>
          </reference>
        </references>
      </pivotArea>
    </chartFormat>
    <chartFormat chart="1" format="18" series="1">
      <pivotArea type="data" outline="0" fieldPosition="0">
        <references count="2">
          <reference field="4294967294" count="1" selected="0">
            <x v="0"/>
          </reference>
          <reference field="1" count="1" selected="0">
            <x v="15"/>
          </reference>
        </references>
      </pivotArea>
    </chartFormat>
    <chartFormat chart="1" format="19" series="1">
      <pivotArea type="data" outline="0" fieldPosition="0">
        <references count="2">
          <reference field="4294967294" count="1" selected="0">
            <x v="0"/>
          </reference>
          <reference field="1" count="1" selected="0">
            <x v="16"/>
          </reference>
        </references>
      </pivotArea>
    </chartFormat>
    <chartFormat chart="1" format="20" series="1">
      <pivotArea type="data" outline="0" fieldPosition="0">
        <references count="2">
          <reference field="4294967294" count="1" selected="0">
            <x v="0"/>
          </reference>
          <reference field="1" count="1" selected="0">
            <x v="17"/>
          </reference>
        </references>
      </pivotArea>
    </chartFormat>
    <chartFormat chart="1" format="21" series="1">
      <pivotArea type="data" outline="0" fieldPosition="0">
        <references count="2">
          <reference field="4294967294" count="1" selected="0">
            <x v="0"/>
          </reference>
          <reference field="1" count="1" selected="0">
            <x v="18"/>
          </reference>
        </references>
      </pivotArea>
    </chartFormat>
    <chartFormat chart="1" format="22" series="1">
      <pivotArea type="data" outline="0" fieldPosition="0">
        <references count="2">
          <reference field="4294967294" count="1" selected="0">
            <x v="0"/>
          </reference>
          <reference field="1" count="1" selected="0">
            <x v="19"/>
          </reference>
        </references>
      </pivotArea>
    </chartFormat>
    <chartFormat chart="1" format="23" series="1">
      <pivotArea type="data" outline="0" fieldPosition="0">
        <references count="2">
          <reference field="4294967294" count="1" selected="0">
            <x v="0"/>
          </reference>
          <reference field="1" count="1" selected="0">
            <x v="20"/>
          </reference>
        </references>
      </pivotArea>
    </chartFormat>
    <chartFormat chart="1" format="24" series="1">
      <pivotArea type="data" outline="0" fieldPosition="0">
        <references count="2">
          <reference field="4294967294" count="1" selected="0">
            <x v="0"/>
          </reference>
          <reference field="1" count="1" selected="0">
            <x v="21"/>
          </reference>
        </references>
      </pivotArea>
    </chartFormat>
    <chartFormat chart="1" format="25" series="1">
      <pivotArea type="data" outline="0" fieldPosition="0">
        <references count="2">
          <reference field="4294967294" count="1" selected="0">
            <x v="0"/>
          </reference>
          <reference field="1" count="1" selected="0">
            <x v="22"/>
          </reference>
        </references>
      </pivotArea>
    </chartFormat>
    <chartFormat chart="1" format="26" series="1">
      <pivotArea type="data" outline="0" fieldPosition="0">
        <references count="2">
          <reference field="4294967294" count="1" selected="0">
            <x v="0"/>
          </reference>
          <reference field="1" count="1" selected="0">
            <x v="23"/>
          </reference>
        </references>
      </pivotArea>
    </chartFormat>
    <chartFormat chart="1" format="27" series="1">
      <pivotArea type="data" outline="0" fieldPosition="0">
        <references count="2">
          <reference field="4294967294" count="1" selected="0">
            <x v="0"/>
          </reference>
          <reference field="1" count="1" selected="0">
            <x v="24"/>
          </reference>
        </references>
      </pivotArea>
    </chartFormat>
    <chartFormat chart="1" format="28" series="1">
      <pivotArea type="data" outline="0" fieldPosition="0">
        <references count="2">
          <reference field="4294967294" count="1" selected="0">
            <x v="0"/>
          </reference>
          <reference field="1" count="1" selected="0">
            <x v="25"/>
          </reference>
        </references>
      </pivotArea>
    </chartFormat>
    <chartFormat chart="1" format="29" series="1">
      <pivotArea type="data" outline="0" fieldPosition="0">
        <references count="2">
          <reference field="4294967294" count="1" selected="0">
            <x v="0"/>
          </reference>
          <reference field="1" count="1" selected="0">
            <x v="26"/>
          </reference>
        </references>
      </pivotArea>
    </chartFormat>
    <chartFormat chart="1" format="30" series="1">
      <pivotArea type="data" outline="0" fieldPosition="0">
        <references count="2">
          <reference field="4294967294" count="1" selected="0">
            <x v="0"/>
          </reference>
          <reference field="1" count="1" selected="0">
            <x v="27"/>
          </reference>
        </references>
      </pivotArea>
    </chartFormat>
    <chartFormat chart="1" format="31" series="1">
      <pivotArea type="data" outline="0" fieldPosition="0">
        <references count="2">
          <reference field="4294967294" count="1" selected="0">
            <x v="0"/>
          </reference>
          <reference field="1" count="1" selected="0">
            <x v="28"/>
          </reference>
        </references>
      </pivotArea>
    </chartFormat>
    <chartFormat chart="1" format="32" series="1">
      <pivotArea type="data" outline="0" fieldPosition="0">
        <references count="2">
          <reference field="4294967294" count="1" selected="0">
            <x v="0"/>
          </reference>
          <reference field="1" count="1" selected="0">
            <x v="29"/>
          </reference>
        </references>
      </pivotArea>
    </chartFormat>
    <chartFormat chart="1" format="33" series="1">
      <pivotArea type="data" outline="0" fieldPosition="0">
        <references count="2">
          <reference field="4294967294" count="1" selected="0">
            <x v="0"/>
          </reference>
          <reference field="1" count="1" selected="0">
            <x v="30"/>
          </reference>
        </references>
      </pivotArea>
    </chartFormat>
    <chartFormat chart="1" format="34" series="1">
      <pivotArea type="data" outline="0" fieldPosition="0">
        <references count="2">
          <reference field="4294967294" count="1" selected="0">
            <x v="0"/>
          </reference>
          <reference field="1" count="1" selected="0">
            <x v="31"/>
          </reference>
        </references>
      </pivotArea>
    </chartFormat>
    <chartFormat chart="1" format="35" series="1">
      <pivotArea type="data" outline="0" fieldPosition="0">
        <references count="2">
          <reference field="4294967294" count="1" selected="0">
            <x v="0"/>
          </reference>
          <reference field="1" count="1" selected="0">
            <x v="32"/>
          </reference>
        </references>
      </pivotArea>
    </chartFormat>
    <chartFormat chart="1" format="36" series="1">
      <pivotArea type="data" outline="0" fieldPosition="0">
        <references count="2">
          <reference field="4294967294" count="1" selected="0">
            <x v="0"/>
          </reference>
          <reference field="1" count="1" selected="0">
            <x v="33"/>
          </reference>
        </references>
      </pivotArea>
    </chartFormat>
    <chartFormat chart="1" format="37" series="1">
      <pivotArea type="data" outline="0" fieldPosition="0">
        <references count="2">
          <reference field="4294967294" count="1" selected="0">
            <x v="0"/>
          </reference>
          <reference field="1" count="1" selected="0">
            <x v="34"/>
          </reference>
        </references>
      </pivotArea>
    </chartFormat>
    <chartFormat chart="1" format="38" series="1">
      <pivotArea type="data" outline="0" fieldPosition="0">
        <references count="2">
          <reference field="4294967294" count="1" selected="0">
            <x v="0"/>
          </reference>
          <reference field="1" count="1" selected="0">
            <x v="35"/>
          </reference>
        </references>
      </pivotArea>
    </chartFormat>
    <chartFormat chart="1" format="39" series="1">
      <pivotArea type="data" outline="0" fieldPosition="0">
        <references count="2">
          <reference field="4294967294" count="1" selected="0">
            <x v="0"/>
          </reference>
          <reference field="1" count="1" selected="0">
            <x v="36"/>
          </reference>
        </references>
      </pivotArea>
    </chartFormat>
    <chartFormat chart="1" format="40" series="1">
      <pivotArea type="data" outline="0" fieldPosition="0">
        <references count="2">
          <reference field="4294967294" count="1" selected="0">
            <x v="0"/>
          </reference>
          <reference field="1" count="1" selected="0">
            <x v="37"/>
          </reference>
        </references>
      </pivotArea>
    </chartFormat>
    <chartFormat chart="1" format="41" series="1">
      <pivotArea type="data" outline="0" fieldPosition="0">
        <references count="2">
          <reference field="4294967294" count="1" selected="0">
            <x v="0"/>
          </reference>
          <reference field="1" count="1" selected="0">
            <x v="38"/>
          </reference>
        </references>
      </pivotArea>
    </chartFormat>
    <chartFormat chart="1" format="42" series="1">
      <pivotArea type="data" outline="0" fieldPosition="0">
        <references count="2">
          <reference field="4294967294" count="1" selected="0">
            <x v="0"/>
          </reference>
          <reference field="1" count="1" selected="0">
            <x v="39"/>
          </reference>
        </references>
      </pivotArea>
    </chartFormat>
    <chartFormat chart="1" format="43" series="1">
      <pivotArea type="data" outline="0" fieldPosition="0">
        <references count="2">
          <reference field="4294967294" count="1" selected="0">
            <x v="0"/>
          </reference>
          <reference field="1" count="1" selected="0">
            <x v="40"/>
          </reference>
        </references>
      </pivotArea>
    </chartFormat>
    <chartFormat chart="1" format="44" series="1">
      <pivotArea type="data" outline="0" fieldPosition="0">
        <references count="2">
          <reference field="4294967294" count="1" selected="0">
            <x v="0"/>
          </reference>
          <reference field="1" count="1" selected="0">
            <x v="41"/>
          </reference>
        </references>
      </pivotArea>
    </chartFormat>
    <chartFormat chart="1" format="45" series="1">
      <pivotArea type="data" outline="0" fieldPosition="0">
        <references count="2">
          <reference field="4294967294" count="1" selected="0">
            <x v="0"/>
          </reference>
          <reference field="1" count="1" selected="0">
            <x v="42"/>
          </reference>
        </references>
      </pivotArea>
    </chartFormat>
    <chartFormat chart="1" format="46" series="1">
      <pivotArea type="data" outline="0" fieldPosition="0">
        <references count="2">
          <reference field="4294967294" count="1" selected="0">
            <x v="0"/>
          </reference>
          <reference field="1" count="1" selected="0">
            <x v="43"/>
          </reference>
        </references>
      </pivotArea>
    </chartFormat>
    <chartFormat chart="1" format="47" series="1">
      <pivotArea type="data" outline="0" fieldPosition="0">
        <references count="2">
          <reference field="4294967294" count="1" selected="0">
            <x v="0"/>
          </reference>
          <reference field="1" count="1" selected="0">
            <x v="44"/>
          </reference>
        </references>
      </pivotArea>
    </chartFormat>
    <chartFormat chart="1" format="48" series="1">
      <pivotArea type="data" outline="0" fieldPosition="0">
        <references count="2">
          <reference field="4294967294" count="1" selected="0">
            <x v="0"/>
          </reference>
          <reference field="1" count="1" selected="0">
            <x v="45"/>
          </reference>
        </references>
      </pivotArea>
    </chartFormat>
    <chartFormat chart="1" format="49" series="1">
      <pivotArea type="data" outline="0" fieldPosition="0">
        <references count="2">
          <reference field="4294967294" count="1" selected="0">
            <x v="0"/>
          </reference>
          <reference field="1" count="1" selected="0">
            <x v="46"/>
          </reference>
        </references>
      </pivotArea>
    </chartFormat>
    <chartFormat chart="1" format="50" series="1">
      <pivotArea type="data" outline="0" fieldPosition="0">
        <references count="2">
          <reference field="4294967294" count="1" selected="0">
            <x v="0"/>
          </reference>
          <reference field="1" count="1" selected="0">
            <x v="47"/>
          </reference>
        </references>
      </pivotArea>
    </chartFormat>
    <chartFormat chart="1" format="51" series="1">
      <pivotArea type="data" outline="0" fieldPosition="0">
        <references count="2">
          <reference field="4294967294" count="1" selected="0">
            <x v="0"/>
          </reference>
          <reference field="1" count="1" selected="0">
            <x v="48"/>
          </reference>
        </references>
      </pivotArea>
    </chartFormat>
    <chartFormat chart="1" format="52" series="1">
      <pivotArea type="data" outline="0" fieldPosition="0">
        <references count="2">
          <reference field="4294967294" count="1" selected="0">
            <x v="0"/>
          </reference>
          <reference field="1" count="1" selected="0">
            <x v="49"/>
          </reference>
        </references>
      </pivotArea>
    </chartFormat>
    <chartFormat chart="1" format="53" series="1">
      <pivotArea type="data" outline="0" fieldPosition="0">
        <references count="2">
          <reference field="4294967294" count="1" selected="0">
            <x v="0"/>
          </reference>
          <reference field="1" count="1" selected="0">
            <x v="50"/>
          </reference>
        </references>
      </pivotArea>
    </chartFormat>
    <chartFormat chart="1" format="54" series="1">
      <pivotArea type="data" outline="0" fieldPosition="0">
        <references count="2">
          <reference field="4294967294" count="1" selected="0">
            <x v="0"/>
          </reference>
          <reference field="1" count="1" selected="0">
            <x v="51"/>
          </reference>
        </references>
      </pivotArea>
    </chartFormat>
    <chartFormat chart="1" format="55" series="1">
      <pivotArea type="data" outline="0" fieldPosition="0">
        <references count="2">
          <reference field="4294967294" count="1" selected="0">
            <x v="0"/>
          </reference>
          <reference field="1" count="1" selected="0">
            <x v="52"/>
          </reference>
        </references>
      </pivotArea>
    </chartFormat>
    <chartFormat chart="1" format="56" series="1">
      <pivotArea type="data" outline="0" fieldPosition="0">
        <references count="2">
          <reference field="4294967294" count="1" selected="0">
            <x v="0"/>
          </reference>
          <reference field="1" count="1" selected="0">
            <x v="53"/>
          </reference>
        </references>
      </pivotArea>
    </chartFormat>
    <chartFormat chart="1" format="57" series="1">
      <pivotArea type="data" outline="0" fieldPosition="0">
        <references count="2">
          <reference field="4294967294" count="1" selected="0">
            <x v="0"/>
          </reference>
          <reference field="1" count="1" selected="0">
            <x v="54"/>
          </reference>
        </references>
      </pivotArea>
    </chartFormat>
    <chartFormat chart="1" format="58" series="1">
      <pivotArea type="data" outline="0" fieldPosition="0">
        <references count="2">
          <reference field="4294967294" count="1" selected="0">
            <x v="0"/>
          </reference>
          <reference field="1" count="1" selected="0">
            <x v="55"/>
          </reference>
        </references>
      </pivotArea>
    </chartFormat>
    <chartFormat chart="1" format="59" series="1">
      <pivotArea type="data" outline="0" fieldPosition="0">
        <references count="2">
          <reference field="4294967294" count="1" selected="0">
            <x v="0"/>
          </reference>
          <reference field="1" count="1" selected="0">
            <x v="56"/>
          </reference>
        </references>
      </pivotArea>
    </chartFormat>
    <chartFormat chart="1" format="60" series="1">
      <pivotArea type="data" outline="0" fieldPosition="0">
        <references count="2">
          <reference field="4294967294" count="1" selected="0">
            <x v="0"/>
          </reference>
          <reference field="1" count="1" selected="0">
            <x v="57"/>
          </reference>
        </references>
      </pivotArea>
    </chartFormat>
    <chartFormat chart="1" format="61" series="1">
      <pivotArea type="data" outline="0" fieldPosition="0">
        <references count="2">
          <reference field="4294967294" count="1" selected="0">
            <x v="0"/>
          </reference>
          <reference field="1" count="1" selected="0">
            <x v="58"/>
          </reference>
        </references>
      </pivotArea>
    </chartFormat>
    <chartFormat chart="1" format="62" series="1">
      <pivotArea type="data" outline="0" fieldPosition="0">
        <references count="2">
          <reference field="4294967294" count="1" selected="0">
            <x v="0"/>
          </reference>
          <reference field="1" count="1" selected="0">
            <x v="59"/>
          </reference>
        </references>
      </pivotArea>
    </chartFormat>
    <chartFormat chart="1" format="63" series="1">
      <pivotArea type="data" outline="0" fieldPosition="0">
        <references count="2">
          <reference field="4294967294" count="1" selected="0">
            <x v="0"/>
          </reference>
          <reference field="1" count="1" selected="0">
            <x v="60"/>
          </reference>
        </references>
      </pivotArea>
    </chartFormat>
    <chartFormat chart="1" format="64" series="1">
      <pivotArea type="data" outline="0" fieldPosition="0">
        <references count="2">
          <reference field="4294967294" count="1" selected="0">
            <x v="0"/>
          </reference>
          <reference field="1" count="1" selected="0">
            <x v="61"/>
          </reference>
        </references>
      </pivotArea>
    </chartFormat>
    <chartFormat chart="1" format="65" series="1">
      <pivotArea type="data" outline="0" fieldPosition="0">
        <references count="2">
          <reference field="4294967294" count="1" selected="0">
            <x v="0"/>
          </reference>
          <reference field="1" count="1" selected="0">
            <x v="62"/>
          </reference>
        </references>
      </pivotArea>
    </chartFormat>
    <chartFormat chart="1" format="66" series="1">
      <pivotArea type="data" outline="0" fieldPosition="0">
        <references count="2">
          <reference field="4294967294" count="1" selected="0">
            <x v="0"/>
          </reference>
          <reference field="1" count="1" selected="0">
            <x v="63"/>
          </reference>
        </references>
      </pivotArea>
    </chartFormat>
    <chartFormat chart="1" format="67" series="1">
      <pivotArea type="data" outline="0" fieldPosition="0">
        <references count="2">
          <reference field="4294967294" count="1" selected="0">
            <x v="0"/>
          </reference>
          <reference field="1" count="1" selected="0">
            <x v="64"/>
          </reference>
        </references>
      </pivotArea>
    </chartFormat>
    <chartFormat chart="1" format="68" series="1">
      <pivotArea type="data" outline="0" fieldPosition="0">
        <references count="2">
          <reference field="4294967294" count="1" selected="0">
            <x v="0"/>
          </reference>
          <reference field="1" count="1" selected="0">
            <x v="65"/>
          </reference>
        </references>
      </pivotArea>
    </chartFormat>
    <chartFormat chart="1" format="69" series="1">
      <pivotArea type="data" outline="0" fieldPosition="0">
        <references count="2">
          <reference field="4294967294" count="1" selected="0">
            <x v="0"/>
          </reference>
          <reference field="1" count="1" selected="0">
            <x v="66"/>
          </reference>
        </references>
      </pivotArea>
    </chartFormat>
    <chartFormat chart="1" format="70" series="1">
      <pivotArea type="data" outline="0" fieldPosition="0">
        <references count="2">
          <reference field="4294967294" count="1" selected="0">
            <x v="0"/>
          </reference>
          <reference field="1" count="1" selected="0">
            <x v="67"/>
          </reference>
        </references>
      </pivotArea>
    </chartFormat>
    <chartFormat chart="1" format="71" series="1">
      <pivotArea type="data" outline="0" fieldPosition="0">
        <references count="2">
          <reference field="4294967294" count="1" selected="0">
            <x v="0"/>
          </reference>
          <reference field="1" count="1" selected="0">
            <x v="68"/>
          </reference>
        </references>
      </pivotArea>
    </chartFormat>
    <chartFormat chart="1" format="72" series="1">
      <pivotArea type="data" outline="0" fieldPosition="0">
        <references count="2">
          <reference field="4294967294" count="1" selected="0">
            <x v="0"/>
          </reference>
          <reference field="1" count="1" selected="0">
            <x v="69"/>
          </reference>
        </references>
      </pivotArea>
    </chartFormat>
    <chartFormat chart="1" format="73" series="1">
      <pivotArea type="data" outline="0" fieldPosition="0">
        <references count="2">
          <reference field="4294967294" count="1" selected="0">
            <x v="0"/>
          </reference>
          <reference field="1" count="1" selected="0">
            <x v="70"/>
          </reference>
        </references>
      </pivotArea>
    </chartFormat>
    <chartFormat chart="1" format="74" series="1">
      <pivotArea type="data" outline="0" fieldPosition="0">
        <references count="2">
          <reference field="4294967294" count="1" selected="0">
            <x v="0"/>
          </reference>
          <reference field="1" count="1" selected="0">
            <x v="71"/>
          </reference>
        </references>
      </pivotArea>
    </chartFormat>
    <chartFormat chart="1" format="75" series="1">
      <pivotArea type="data" outline="0" fieldPosition="0">
        <references count="2">
          <reference field="4294967294" count="1" selected="0">
            <x v="0"/>
          </reference>
          <reference field="1" count="1" selected="0">
            <x v="72"/>
          </reference>
        </references>
      </pivotArea>
    </chartFormat>
    <chartFormat chart="1" format="76" series="1">
      <pivotArea type="data" outline="0" fieldPosition="0">
        <references count="2">
          <reference field="4294967294" count="1" selected="0">
            <x v="0"/>
          </reference>
          <reference field="1" count="1" selected="0">
            <x v="73"/>
          </reference>
        </references>
      </pivotArea>
    </chartFormat>
    <chartFormat chart="1" format="77" series="1">
      <pivotArea type="data" outline="0" fieldPosition="0">
        <references count="2">
          <reference field="4294967294" count="1" selected="0">
            <x v="0"/>
          </reference>
          <reference field="1" count="1" selected="0">
            <x v="74"/>
          </reference>
        </references>
      </pivotArea>
    </chartFormat>
    <chartFormat chart="1" format="78" series="1">
      <pivotArea type="data" outline="0" fieldPosition="0">
        <references count="2">
          <reference field="4294967294" count="1" selected="0">
            <x v="0"/>
          </reference>
          <reference field="1" count="1" selected="0">
            <x v="75"/>
          </reference>
        </references>
      </pivotArea>
    </chartFormat>
    <chartFormat chart="1" format="79" series="1">
      <pivotArea type="data" outline="0" fieldPosition="0">
        <references count="2">
          <reference field="4294967294" count="1" selected="0">
            <x v="0"/>
          </reference>
          <reference field="1" count="1" selected="0">
            <x v="76"/>
          </reference>
        </references>
      </pivotArea>
    </chartFormat>
    <chartFormat chart="1" format="80" series="1">
      <pivotArea type="data" outline="0" fieldPosition="0">
        <references count="2">
          <reference field="4294967294" count="1" selected="0">
            <x v="0"/>
          </reference>
          <reference field="1" count="1" selected="0">
            <x v="77"/>
          </reference>
        </references>
      </pivotArea>
    </chartFormat>
    <chartFormat chart="1" format="81" series="1">
      <pivotArea type="data" outline="0" fieldPosition="0">
        <references count="2">
          <reference field="4294967294" count="1" selected="0">
            <x v="0"/>
          </reference>
          <reference field="1" count="1" selected="0">
            <x v="78"/>
          </reference>
        </references>
      </pivotArea>
    </chartFormat>
    <chartFormat chart="1" format="82" series="1">
      <pivotArea type="data" outline="0" fieldPosition="0">
        <references count="2">
          <reference field="4294967294" count="1" selected="0">
            <x v="0"/>
          </reference>
          <reference field="1" count="1" selected="0">
            <x v="79"/>
          </reference>
        </references>
      </pivotArea>
    </chartFormat>
    <chartFormat chart="1" format="83" series="1">
      <pivotArea type="data" outline="0" fieldPosition="0">
        <references count="2">
          <reference field="4294967294" count="1" selected="0">
            <x v="0"/>
          </reference>
          <reference field="1" count="1" selected="0">
            <x v="80"/>
          </reference>
        </references>
      </pivotArea>
    </chartFormat>
    <chartFormat chart="1" format="84" series="1">
      <pivotArea type="data" outline="0" fieldPosition="0">
        <references count="2">
          <reference field="4294967294" count="1" selected="0">
            <x v="0"/>
          </reference>
          <reference field="1" count="1" selected="0">
            <x v="81"/>
          </reference>
        </references>
      </pivotArea>
    </chartFormat>
    <chartFormat chart="1" format="85" series="1">
      <pivotArea type="data" outline="0" fieldPosition="0">
        <references count="2">
          <reference field="4294967294" count="1" selected="0">
            <x v="0"/>
          </reference>
          <reference field="1" count="1" selected="0">
            <x v="82"/>
          </reference>
        </references>
      </pivotArea>
    </chartFormat>
    <chartFormat chart="1" format="86" series="1">
      <pivotArea type="data" outline="0" fieldPosition="0">
        <references count="2">
          <reference field="4294967294" count="1" selected="0">
            <x v="0"/>
          </reference>
          <reference field="1" count="1" selected="0">
            <x v="83"/>
          </reference>
        </references>
      </pivotArea>
    </chartFormat>
    <chartFormat chart="1" format="87" series="1">
      <pivotArea type="data" outline="0" fieldPosition="0">
        <references count="2">
          <reference field="4294967294" count="1" selected="0">
            <x v="0"/>
          </reference>
          <reference field="1" count="1" selected="0">
            <x v="84"/>
          </reference>
        </references>
      </pivotArea>
    </chartFormat>
    <chartFormat chart="1" format="88" series="1">
      <pivotArea type="data" outline="0" fieldPosition="0">
        <references count="2">
          <reference field="4294967294" count="1" selected="0">
            <x v="0"/>
          </reference>
          <reference field="1" count="1" selected="0">
            <x v="85"/>
          </reference>
        </references>
      </pivotArea>
    </chartFormat>
    <chartFormat chart="1" format="89" series="1">
      <pivotArea type="data" outline="0" fieldPosition="0">
        <references count="2">
          <reference field="4294967294" count="1" selected="0">
            <x v="0"/>
          </reference>
          <reference field="1" count="1" selected="0">
            <x v="86"/>
          </reference>
        </references>
      </pivotArea>
    </chartFormat>
    <chartFormat chart="1" format="90" series="1">
      <pivotArea type="data" outline="0" fieldPosition="0">
        <references count="2">
          <reference field="4294967294" count="1" selected="0">
            <x v="0"/>
          </reference>
          <reference field="1" count="1" selected="0">
            <x v="87"/>
          </reference>
        </references>
      </pivotArea>
    </chartFormat>
    <chartFormat chart="1" format="91" series="1">
      <pivotArea type="data" outline="0" fieldPosition="0">
        <references count="2">
          <reference field="4294967294" count="1" selected="0">
            <x v="0"/>
          </reference>
          <reference field="1" count="1" selected="0">
            <x v="88"/>
          </reference>
        </references>
      </pivotArea>
    </chartFormat>
    <chartFormat chart="1" format="92" series="1">
      <pivotArea type="data" outline="0" fieldPosition="0">
        <references count="2">
          <reference field="4294967294" count="1" selected="0">
            <x v="0"/>
          </reference>
          <reference field="1" count="1" selected="0">
            <x v="89"/>
          </reference>
        </references>
      </pivotArea>
    </chartFormat>
    <chartFormat chart="1" format="93" series="1">
      <pivotArea type="data" outline="0" fieldPosition="0">
        <references count="2">
          <reference field="4294967294" count="1" selected="0">
            <x v="0"/>
          </reference>
          <reference field="1" count="1" selected="0">
            <x v="90"/>
          </reference>
        </references>
      </pivotArea>
    </chartFormat>
    <chartFormat chart="1" format="94" series="1">
      <pivotArea type="data" outline="0" fieldPosition="0">
        <references count="2">
          <reference field="4294967294" count="1" selected="0">
            <x v="0"/>
          </reference>
          <reference field="1" count="1" selected="0">
            <x v="91"/>
          </reference>
        </references>
      </pivotArea>
    </chartFormat>
    <chartFormat chart="1" format="95" series="1">
      <pivotArea type="data" outline="0" fieldPosition="0">
        <references count="2">
          <reference field="4294967294" count="1" selected="0">
            <x v="0"/>
          </reference>
          <reference field="1" count="1" selected="0">
            <x v="92"/>
          </reference>
        </references>
      </pivotArea>
    </chartFormat>
    <chartFormat chart="1" format="96" series="1">
      <pivotArea type="data" outline="0" fieldPosition="0">
        <references count="2">
          <reference field="4294967294" count="1" selected="0">
            <x v="0"/>
          </reference>
          <reference field="1" count="1" selected="0">
            <x v="93"/>
          </reference>
        </references>
      </pivotArea>
    </chartFormat>
    <chartFormat chart="1" format="97" series="1">
      <pivotArea type="data" outline="0" fieldPosition="0">
        <references count="2">
          <reference field="4294967294" count="1" selected="0">
            <x v="0"/>
          </reference>
          <reference field="1" count="1" selected="0">
            <x v="94"/>
          </reference>
        </references>
      </pivotArea>
    </chartFormat>
    <chartFormat chart="1" format="98" series="1">
      <pivotArea type="data" outline="0" fieldPosition="0">
        <references count="2">
          <reference field="4294967294" count="1" selected="0">
            <x v="0"/>
          </reference>
          <reference field="1" count="1" selected="0">
            <x v="95"/>
          </reference>
        </references>
      </pivotArea>
    </chartFormat>
    <chartFormat chart="1" format="99" series="1">
      <pivotArea type="data" outline="0" fieldPosition="0">
        <references count="2">
          <reference field="4294967294" count="1" selected="0">
            <x v="0"/>
          </reference>
          <reference field="1" count="1" selected="0">
            <x v="96"/>
          </reference>
        </references>
      </pivotArea>
    </chartFormat>
    <chartFormat chart="1" format="100" series="1">
      <pivotArea type="data" outline="0" fieldPosition="0">
        <references count="2">
          <reference field="4294967294" count="1" selected="0">
            <x v="0"/>
          </reference>
          <reference field="1" count="1" selected="0">
            <x v="97"/>
          </reference>
        </references>
      </pivotArea>
    </chartFormat>
    <chartFormat chart="1" format="101" series="1">
      <pivotArea type="data" outline="0" fieldPosition="0">
        <references count="2">
          <reference field="4294967294" count="1" selected="0">
            <x v="0"/>
          </reference>
          <reference field="1" count="1" selected="0">
            <x v="98"/>
          </reference>
        </references>
      </pivotArea>
    </chartFormat>
    <chartFormat chart="1" format="102" series="1">
      <pivotArea type="data" outline="0" fieldPosition="0">
        <references count="2">
          <reference field="4294967294" count="1" selected="0">
            <x v="0"/>
          </reference>
          <reference field="1" count="1" selected="0">
            <x v="99"/>
          </reference>
        </references>
      </pivotArea>
    </chartFormat>
    <chartFormat chart="1" format="103" series="1">
      <pivotArea type="data" outline="0" fieldPosition="0">
        <references count="2">
          <reference field="4294967294" count="1" selected="0">
            <x v="0"/>
          </reference>
          <reference field="1" count="1" selected="0">
            <x v="100"/>
          </reference>
        </references>
      </pivotArea>
    </chartFormat>
    <chartFormat chart="1" format="104" series="1">
      <pivotArea type="data" outline="0" fieldPosition="0">
        <references count="2">
          <reference field="4294967294" count="1" selected="0">
            <x v="0"/>
          </reference>
          <reference field="1" count="1" selected="0">
            <x v="101"/>
          </reference>
        </references>
      </pivotArea>
    </chartFormat>
    <chartFormat chart="1" format="105" series="1">
      <pivotArea type="data" outline="0" fieldPosition="0">
        <references count="2">
          <reference field="4294967294" count="1" selected="0">
            <x v="0"/>
          </reference>
          <reference field="1" count="1" selected="0">
            <x v="102"/>
          </reference>
        </references>
      </pivotArea>
    </chartFormat>
    <chartFormat chart="1" format="106" series="1">
      <pivotArea type="data" outline="0" fieldPosition="0">
        <references count="2">
          <reference field="4294967294" count="1" selected="0">
            <x v="0"/>
          </reference>
          <reference field="1" count="1" selected="0">
            <x v="103"/>
          </reference>
        </references>
      </pivotArea>
    </chartFormat>
    <chartFormat chart="1" format="107" series="1">
      <pivotArea type="data" outline="0" fieldPosition="0">
        <references count="2">
          <reference field="4294967294" count="1" selected="0">
            <x v="0"/>
          </reference>
          <reference field="1" count="1" selected="0">
            <x v="104"/>
          </reference>
        </references>
      </pivotArea>
    </chartFormat>
    <chartFormat chart="1" format="108" series="1">
      <pivotArea type="data" outline="0" fieldPosition="0">
        <references count="2">
          <reference field="4294967294" count="1" selected="0">
            <x v="0"/>
          </reference>
          <reference field="1" count="1" selected="0">
            <x v="105"/>
          </reference>
        </references>
      </pivotArea>
    </chartFormat>
    <chartFormat chart="1" format="109" series="1">
      <pivotArea type="data" outline="0" fieldPosition="0">
        <references count="2">
          <reference field="4294967294" count="1" selected="0">
            <x v="0"/>
          </reference>
          <reference field="1" count="1" selected="0">
            <x v="106"/>
          </reference>
        </references>
      </pivotArea>
    </chartFormat>
    <chartFormat chart="1" format="110" series="1">
      <pivotArea type="data" outline="0" fieldPosition="0">
        <references count="2">
          <reference field="4294967294" count="1" selected="0">
            <x v="0"/>
          </reference>
          <reference field="1" count="1" selected="0">
            <x v="107"/>
          </reference>
        </references>
      </pivotArea>
    </chartFormat>
    <chartFormat chart="1" format="111" series="1">
      <pivotArea type="data" outline="0" fieldPosition="0">
        <references count="2">
          <reference field="4294967294" count="1" selected="0">
            <x v="0"/>
          </reference>
          <reference field="1" count="1" selected="0">
            <x v="108"/>
          </reference>
        </references>
      </pivotArea>
    </chartFormat>
    <chartFormat chart="1" format="112" series="1">
      <pivotArea type="data" outline="0" fieldPosition="0">
        <references count="2">
          <reference field="4294967294" count="1" selected="0">
            <x v="0"/>
          </reference>
          <reference field="1" count="1" selected="0">
            <x v="109"/>
          </reference>
        </references>
      </pivotArea>
    </chartFormat>
    <chartFormat chart="1" format="113" series="1">
      <pivotArea type="data" outline="0" fieldPosition="0">
        <references count="2">
          <reference field="4294967294" count="1" selected="0">
            <x v="0"/>
          </reference>
          <reference field="1" count="1" selected="0">
            <x v="110"/>
          </reference>
        </references>
      </pivotArea>
    </chartFormat>
    <chartFormat chart="1" format="114" series="1">
      <pivotArea type="data" outline="0" fieldPosition="0">
        <references count="2">
          <reference field="4294967294" count="1" selected="0">
            <x v="0"/>
          </reference>
          <reference field="1" count="1" selected="0">
            <x v="111"/>
          </reference>
        </references>
      </pivotArea>
    </chartFormat>
    <chartFormat chart="1" format="115" series="1">
      <pivotArea type="data" outline="0" fieldPosition="0">
        <references count="2">
          <reference field="4294967294" count="1" selected="0">
            <x v="0"/>
          </reference>
          <reference field="1" count="1" selected="0">
            <x v="112"/>
          </reference>
        </references>
      </pivotArea>
    </chartFormat>
    <chartFormat chart="1" format="116" series="1">
      <pivotArea type="data" outline="0" fieldPosition="0">
        <references count="2">
          <reference field="4294967294" count="1" selected="0">
            <x v="0"/>
          </reference>
          <reference field="1" count="1" selected="0">
            <x v="113"/>
          </reference>
        </references>
      </pivotArea>
    </chartFormat>
    <chartFormat chart="1" format="117" series="1">
      <pivotArea type="data" outline="0" fieldPosition="0">
        <references count="2">
          <reference field="4294967294" count="1" selected="0">
            <x v="0"/>
          </reference>
          <reference field="1" count="1" selected="0">
            <x v="114"/>
          </reference>
        </references>
      </pivotArea>
    </chartFormat>
    <chartFormat chart="1" format="118" series="1">
      <pivotArea type="data" outline="0" fieldPosition="0">
        <references count="2">
          <reference field="4294967294" count="1" selected="0">
            <x v="0"/>
          </reference>
          <reference field="1" count="1" selected="0">
            <x v="115"/>
          </reference>
        </references>
      </pivotArea>
    </chartFormat>
    <chartFormat chart="1" format="119" series="1">
      <pivotArea type="data" outline="0" fieldPosition="0">
        <references count="2">
          <reference field="4294967294" count="1" selected="0">
            <x v="0"/>
          </reference>
          <reference field="1" count="1" selected="0">
            <x v="116"/>
          </reference>
        </references>
      </pivotArea>
    </chartFormat>
    <chartFormat chart="1" format="120" series="1">
      <pivotArea type="data" outline="0" fieldPosition="0">
        <references count="2">
          <reference field="4294967294" count="1" selected="0">
            <x v="0"/>
          </reference>
          <reference field="1" count="1" selected="0">
            <x v="117"/>
          </reference>
        </references>
      </pivotArea>
    </chartFormat>
    <chartFormat chart="1" format="121" series="1">
      <pivotArea type="data" outline="0" fieldPosition="0">
        <references count="2">
          <reference field="4294967294" count="1" selected="0">
            <x v="0"/>
          </reference>
          <reference field="1" count="1" selected="0">
            <x v="118"/>
          </reference>
        </references>
      </pivotArea>
    </chartFormat>
    <chartFormat chart="1" format="122" series="1">
      <pivotArea type="data" outline="0" fieldPosition="0">
        <references count="2">
          <reference field="4294967294" count="1" selected="0">
            <x v="0"/>
          </reference>
          <reference field="1" count="1" selected="0">
            <x v="119"/>
          </reference>
        </references>
      </pivotArea>
    </chartFormat>
    <chartFormat chart="1" format="123" series="1">
      <pivotArea type="data" outline="0" fieldPosition="0">
        <references count="2">
          <reference field="4294967294" count="1" selected="0">
            <x v="0"/>
          </reference>
          <reference field="1" count="1" selected="0">
            <x v="120"/>
          </reference>
        </references>
      </pivotArea>
    </chartFormat>
    <chartFormat chart="1" format="124" series="1">
      <pivotArea type="data" outline="0" fieldPosition="0">
        <references count="2">
          <reference field="4294967294" count="1" selected="0">
            <x v="0"/>
          </reference>
          <reference field="1" count="1" selected="0">
            <x v="121"/>
          </reference>
        </references>
      </pivotArea>
    </chartFormat>
    <chartFormat chart="1" format="125" series="1">
      <pivotArea type="data" outline="0" fieldPosition="0">
        <references count="2">
          <reference field="4294967294" count="1" selected="0">
            <x v="0"/>
          </reference>
          <reference field="1" count="1" selected="0">
            <x v="122"/>
          </reference>
        </references>
      </pivotArea>
    </chartFormat>
    <chartFormat chart="1" format="126" series="1">
      <pivotArea type="data" outline="0" fieldPosition="0">
        <references count="2">
          <reference field="4294967294" count="1" selected="0">
            <x v="0"/>
          </reference>
          <reference field="1" count="1" selected="0">
            <x v="123"/>
          </reference>
        </references>
      </pivotArea>
    </chartFormat>
    <chartFormat chart="1" format="127" series="1">
      <pivotArea type="data" outline="0" fieldPosition="0">
        <references count="2">
          <reference field="4294967294" count="1" selected="0">
            <x v="0"/>
          </reference>
          <reference field="1" count="1" selected="0">
            <x v="124"/>
          </reference>
        </references>
      </pivotArea>
    </chartFormat>
    <chartFormat chart="1" format="128" series="1">
      <pivotArea type="data" outline="0" fieldPosition="0">
        <references count="2">
          <reference field="4294967294" count="1" selected="0">
            <x v="0"/>
          </reference>
          <reference field="1" count="1" selected="0">
            <x v="125"/>
          </reference>
        </references>
      </pivotArea>
    </chartFormat>
    <chartFormat chart="1" format="129" series="1">
      <pivotArea type="data" outline="0" fieldPosition="0">
        <references count="2">
          <reference field="4294967294" count="1" selected="0">
            <x v="0"/>
          </reference>
          <reference field="1" count="1" selected="0">
            <x v="126"/>
          </reference>
        </references>
      </pivotArea>
    </chartFormat>
    <chartFormat chart="1" format="130" series="1">
      <pivotArea type="data" outline="0" fieldPosition="0">
        <references count="2">
          <reference field="4294967294" count="1" selected="0">
            <x v="0"/>
          </reference>
          <reference field="1" count="1" selected="0">
            <x v="127"/>
          </reference>
        </references>
      </pivotArea>
    </chartFormat>
    <chartFormat chart="1" format="131" series="1">
      <pivotArea type="data" outline="0" fieldPosition="0">
        <references count="2">
          <reference field="4294967294" count="1" selected="0">
            <x v="0"/>
          </reference>
          <reference field="1" count="1" selected="0">
            <x v="128"/>
          </reference>
        </references>
      </pivotArea>
    </chartFormat>
    <chartFormat chart="1" format="132" series="1">
      <pivotArea type="data" outline="0" fieldPosition="0">
        <references count="2">
          <reference field="4294967294" count="1" selected="0">
            <x v="0"/>
          </reference>
          <reference field="1" count="1" selected="0">
            <x v="129"/>
          </reference>
        </references>
      </pivotArea>
    </chartFormat>
    <chartFormat chart="1" format="133" series="1">
      <pivotArea type="data" outline="0" fieldPosition="0">
        <references count="2">
          <reference field="4294967294" count="1" selected="0">
            <x v="0"/>
          </reference>
          <reference field="1" count="1" selected="0">
            <x v="130"/>
          </reference>
        </references>
      </pivotArea>
    </chartFormat>
    <chartFormat chart="1" format="134" series="1">
      <pivotArea type="data" outline="0" fieldPosition="0">
        <references count="2">
          <reference field="4294967294" count="1" selected="0">
            <x v="0"/>
          </reference>
          <reference field="1" count="1" selected="0">
            <x v="131"/>
          </reference>
        </references>
      </pivotArea>
    </chartFormat>
    <chartFormat chart="1" format="135" series="1">
      <pivotArea type="data" outline="0" fieldPosition="0">
        <references count="2">
          <reference field="4294967294" count="1" selected="0">
            <x v="0"/>
          </reference>
          <reference field="1" count="1" selected="0">
            <x v="132"/>
          </reference>
        </references>
      </pivotArea>
    </chartFormat>
    <chartFormat chart="1" format="136" series="1">
      <pivotArea type="data" outline="0" fieldPosition="0">
        <references count="2">
          <reference field="4294967294" count="1" selected="0">
            <x v="0"/>
          </reference>
          <reference field="1" count="1" selected="0">
            <x v="133"/>
          </reference>
        </references>
      </pivotArea>
    </chartFormat>
    <chartFormat chart="1" format="137" series="1">
      <pivotArea type="data" outline="0" fieldPosition="0">
        <references count="2">
          <reference field="4294967294" count="1" selected="0">
            <x v="0"/>
          </reference>
          <reference field="1" count="1" selected="0">
            <x v="134"/>
          </reference>
        </references>
      </pivotArea>
    </chartFormat>
    <chartFormat chart="1" format="138" series="1">
      <pivotArea type="data" outline="0" fieldPosition="0">
        <references count="2">
          <reference field="4294967294" count="1" selected="0">
            <x v="0"/>
          </reference>
          <reference field="1" count="1" selected="0">
            <x v="135"/>
          </reference>
        </references>
      </pivotArea>
    </chartFormat>
    <chartFormat chart="1" format="139" series="1">
      <pivotArea type="data" outline="0" fieldPosition="0">
        <references count="2">
          <reference field="4294967294" count="1" selected="0">
            <x v="0"/>
          </reference>
          <reference field="1" count="1" selected="0">
            <x v="136"/>
          </reference>
        </references>
      </pivotArea>
    </chartFormat>
    <chartFormat chart="1" format="140" series="1">
      <pivotArea type="data" outline="0" fieldPosition="0">
        <references count="2">
          <reference field="4294967294" count="1" selected="0">
            <x v="0"/>
          </reference>
          <reference field="1" count="1" selected="0">
            <x v="137"/>
          </reference>
        </references>
      </pivotArea>
    </chartFormat>
    <chartFormat chart="1" format="141" series="1">
      <pivotArea type="data" outline="0" fieldPosition="0">
        <references count="2">
          <reference field="4294967294" count="1" selected="0">
            <x v="0"/>
          </reference>
          <reference field="1" count="1" selected="0">
            <x v="138"/>
          </reference>
        </references>
      </pivotArea>
    </chartFormat>
    <chartFormat chart="1" format="142" series="1">
      <pivotArea type="data" outline="0" fieldPosition="0">
        <references count="2">
          <reference field="4294967294" count="1" selected="0">
            <x v="0"/>
          </reference>
          <reference field="1" count="1" selected="0">
            <x v="139"/>
          </reference>
        </references>
      </pivotArea>
    </chartFormat>
    <chartFormat chart="1" format="143" series="1">
      <pivotArea type="data" outline="0" fieldPosition="0">
        <references count="2">
          <reference field="4294967294" count="1" selected="0">
            <x v="0"/>
          </reference>
          <reference field="1" count="1" selected="0">
            <x v="140"/>
          </reference>
        </references>
      </pivotArea>
    </chartFormat>
    <chartFormat chart="1" format="144" series="1">
      <pivotArea type="data" outline="0" fieldPosition="0">
        <references count="2">
          <reference field="4294967294" count="1" selected="0">
            <x v="0"/>
          </reference>
          <reference field="1" count="1" selected="0">
            <x v="141"/>
          </reference>
        </references>
      </pivotArea>
    </chartFormat>
    <chartFormat chart="1" format="145" series="1">
      <pivotArea type="data" outline="0" fieldPosition="0">
        <references count="2">
          <reference field="4294967294" count="1" selected="0">
            <x v="0"/>
          </reference>
          <reference field="1" count="1" selected="0">
            <x v="142"/>
          </reference>
        </references>
      </pivotArea>
    </chartFormat>
    <chartFormat chart="1" format="146" series="1">
      <pivotArea type="data" outline="0" fieldPosition="0">
        <references count="2">
          <reference field="4294967294" count="1" selected="0">
            <x v="0"/>
          </reference>
          <reference field="1" count="1" selected="0">
            <x v="143"/>
          </reference>
        </references>
      </pivotArea>
    </chartFormat>
    <chartFormat chart="1" format="147" series="1">
      <pivotArea type="data" outline="0" fieldPosition="0">
        <references count="2">
          <reference field="4294967294" count="1" selected="0">
            <x v="0"/>
          </reference>
          <reference field="1" count="1" selected="0">
            <x v="144"/>
          </reference>
        </references>
      </pivotArea>
    </chartFormat>
    <chartFormat chart="1" format="148" series="1">
      <pivotArea type="data" outline="0" fieldPosition="0">
        <references count="2">
          <reference field="4294967294" count="1" selected="0">
            <x v="0"/>
          </reference>
          <reference field="1" count="1" selected="0">
            <x v="145"/>
          </reference>
        </references>
      </pivotArea>
    </chartFormat>
    <chartFormat chart="1" format="149" series="1">
      <pivotArea type="data" outline="0" fieldPosition="0">
        <references count="2">
          <reference field="4294967294" count="1" selected="0">
            <x v="0"/>
          </reference>
          <reference field="1" count="1" selected="0">
            <x v="146"/>
          </reference>
        </references>
      </pivotArea>
    </chartFormat>
    <chartFormat chart="1" format="150" series="1">
      <pivotArea type="data" outline="0" fieldPosition="0">
        <references count="2">
          <reference field="4294967294" count="1" selected="0">
            <x v="0"/>
          </reference>
          <reference field="1" count="1" selected="0">
            <x v="147"/>
          </reference>
        </references>
      </pivotArea>
    </chartFormat>
    <chartFormat chart="1" format="151" series="1">
      <pivotArea type="data" outline="0" fieldPosition="0">
        <references count="2">
          <reference field="4294967294" count="1" selected="0">
            <x v="0"/>
          </reference>
          <reference field="1" count="1" selected="0">
            <x v="148"/>
          </reference>
        </references>
      </pivotArea>
    </chartFormat>
    <chartFormat chart="1" format="152" series="1">
      <pivotArea type="data" outline="0" fieldPosition="0">
        <references count="2">
          <reference field="4294967294" count="1" selected="0">
            <x v="0"/>
          </reference>
          <reference field="1" count="1" selected="0">
            <x v="149"/>
          </reference>
        </references>
      </pivotArea>
    </chartFormat>
    <chartFormat chart="1" format="153" series="1">
      <pivotArea type="data" outline="0" fieldPosition="0">
        <references count="2">
          <reference field="4294967294" count="1" selected="0">
            <x v="0"/>
          </reference>
          <reference field="1" count="1" selected="0">
            <x v="150"/>
          </reference>
        </references>
      </pivotArea>
    </chartFormat>
    <chartFormat chart="1" format="154" series="1">
      <pivotArea type="data" outline="0" fieldPosition="0">
        <references count="2">
          <reference field="4294967294" count="1" selected="0">
            <x v="0"/>
          </reference>
          <reference field="1" count="1" selected="0">
            <x v="151"/>
          </reference>
        </references>
      </pivotArea>
    </chartFormat>
    <chartFormat chart="1" format="155" series="1">
      <pivotArea type="data" outline="0" fieldPosition="0">
        <references count="2">
          <reference field="4294967294" count="1" selected="0">
            <x v="0"/>
          </reference>
          <reference field="1" count="1" selected="0">
            <x v="152"/>
          </reference>
        </references>
      </pivotArea>
    </chartFormat>
    <chartFormat chart="1" format="156" series="1">
      <pivotArea type="data" outline="0" fieldPosition="0">
        <references count="2">
          <reference field="4294967294" count="1" selected="0">
            <x v="0"/>
          </reference>
          <reference field="1" count="1" selected="0">
            <x v="153"/>
          </reference>
        </references>
      </pivotArea>
    </chartFormat>
    <chartFormat chart="1" format="157" series="1">
      <pivotArea type="data" outline="0" fieldPosition="0">
        <references count="2">
          <reference field="4294967294" count="1" selected="0">
            <x v="0"/>
          </reference>
          <reference field="1" count="1" selected="0">
            <x v="154"/>
          </reference>
        </references>
      </pivotArea>
    </chartFormat>
    <chartFormat chart="1" format="158" series="1">
      <pivotArea type="data" outline="0" fieldPosition="0">
        <references count="2">
          <reference field="4294967294" count="1" selected="0">
            <x v="0"/>
          </reference>
          <reference field="1" count="1" selected="0">
            <x v="155"/>
          </reference>
        </references>
      </pivotArea>
    </chartFormat>
    <chartFormat chart="1" format="159" series="1">
      <pivotArea type="data" outline="0" fieldPosition="0">
        <references count="2">
          <reference field="4294967294" count="1" selected="0">
            <x v="0"/>
          </reference>
          <reference field="1" count="1" selected="0">
            <x v="156"/>
          </reference>
        </references>
      </pivotArea>
    </chartFormat>
    <chartFormat chart="1" format="160" series="1">
      <pivotArea type="data" outline="0" fieldPosition="0">
        <references count="2">
          <reference field="4294967294" count="1" selected="0">
            <x v="0"/>
          </reference>
          <reference field="1" count="1" selected="0">
            <x v="157"/>
          </reference>
        </references>
      </pivotArea>
    </chartFormat>
    <chartFormat chart="1" format="161" series="1">
      <pivotArea type="data" outline="0" fieldPosition="0">
        <references count="2">
          <reference field="4294967294" count="1" selected="0">
            <x v="0"/>
          </reference>
          <reference field="1" count="1" selected="0">
            <x v="158"/>
          </reference>
        </references>
      </pivotArea>
    </chartFormat>
    <chartFormat chart="1" format="162" series="1">
      <pivotArea type="data" outline="0" fieldPosition="0">
        <references count="2">
          <reference field="4294967294" count="1" selected="0">
            <x v="0"/>
          </reference>
          <reference field="1" count="1" selected="0">
            <x v="159"/>
          </reference>
        </references>
      </pivotArea>
    </chartFormat>
    <chartFormat chart="1" format="163" series="1">
      <pivotArea type="data" outline="0" fieldPosition="0">
        <references count="2">
          <reference field="4294967294" count="1" selected="0">
            <x v="0"/>
          </reference>
          <reference field="1" count="1" selected="0">
            <x v="160"/>
          </reference>
        </references>
      </pivotArea>
    </chartFormat>
    <chartFormat chart="1" format="164" series="1">
      <pivotArea type="data" outline="0" fieldPosition="0">
        <references count="2">
          <reference field="4294967294" count="1" selected="0">
            <x v="0"/>
          </reference>
          <reference field="1" count="1" selected="0">
            <x v="161"/>
          </reference>
        </references>
      </pivotArea>
    </chartFormat>
    <chartFormat chart="1" format="165" series="1">
      <pivotArea type="data" outline="0" fieldPosition="0">
        <references count="2">
          <reference field="4294967294" count="1" selected="0">
            <x v="0"/>
          </reference>
          <reference field="1" count="1" selected="0">
            <x v="162"/>
          </reference>
        </references>
      </pivotArea>
    </chartFormat>
    <chartFormat chart="1" format="166" series="1">
      <pivotArea type="data" outline="0" fieldPosition="0">
        <references count="2">
          <reference field="4294967294" count="1" selected="0">
            <x v="0"/>
          </reference>
          <reference field="1" count="1" selected="0">
            <x v="163"/>
          </reference>
        </references>
      </pivotArea>
    </chartFormat>
    <chartFormat chart="1" format="167" series="1">
      <pivotArea type="data" outline="0" fieldPosition="0">
        <references count="2">
          <reference field="4294967294" count="1" selected="0">
            <x v="0"/>
          </reference>
          <reference field="1" count="1" selected="0">
            <x v="164"/>
          </reference>
        </references>
      </pivotArea>
    </chartFormat>
    <chartFormat chart="1" format="168" series="1">
      <pivotArea type="data" outline="0" fieldPosition="0">
        <references count="2">
          <reference field="4294967294" count="1" selected="0">
            <x v="0"/>
          </reference>
          <reference field="1" count="1" selected="0">
            <x v="165"/>
          </reference>
        </references>
      </pivotArea>
    </chartFormat>
    <chartFormat chart="1" format="169" series="1">
      <pivotArea type="data" outline="0" fieldPosition="0">
        <references count="2">
          <reference field="4294967294" count="1" selected="0">
            <x v="0"/>
          </reference>
          <reference field="1" count="1" selected="0">
            <x v="166"/>
          </reference>
        </references>
      </pivotArea>
    </chartFormat>
    <chartFormat chart="1" format="170" series="1">
      <pivotArea type="data" outline="0" fieldPosition="0">
        <references count="2">
          <reference field="4294967294" count="1" selected="0">
            <x v="0"/>
          </reference>
          <reference field="1" count="1" selected="0">
            <x v="167"/>
          </reference>
        </references>
      </pivotArea>
    </chartFormat>
    <chartFormat chart="1" format="171" series="1">
      <pivotArea type="data" outline="0" fieldPosition="0">
        <references count="2">
          <reference field="4294967294" count="1" selected="0">
            <x v="0"/>
          </reference>
          <reference field="1" count="1" selected="0">
            <x v="168"/>
          </reference>
        </references>
      </pivotArea>
    </chartFormat>
    <chartFormat chart="1" format="172" series="1">
      <pivotArea type="data" outline="0" fieldPosition="0">
        <references count="2">
          <reference field="4294967294" count="1" selected="0">
            <x v="0"/>
          </reference>
          <reference field="1" count="1" selected="0">
            <x v="169"/>
          </reference>
        </references>
      </pivotArea>
    </chartFormat>
    <chartFormat chart="1" format="173" series="1">
      <pivotArea type="data" outline="0" fieldPosition="0">
        <references count="2">
          <reference field="4294967294" count="1" selected="0">
            <x v="0"/>
          </reference>
          <reference field="1" count="1" selected="0">
            <x v="170"/>
          </reference>
        </references>
      </pivotArea>
    </chartFormat>
    <chartFormat chart="1" format="174" series="1">
      <pivotArea type="data" outline="0" fieldPosition="0">
        <references count="2">
          <reference field="4294967294" count="1" selected="0">
            <x v="0"/>
          </reference>
          <reference field="1" count="1" selected="0">
            <x v="171"/>
          </reference>
        </references>
      </pivotArea>
    </chartFormat>
    <chartFormat chart="1" format="175" series="1">
      <pivotArea type="data" outline="0" fieldPosition="0">
        <references count="2">
          <reference field="4294967294" count="1" selected="0">
            <x v="0"/>
          </reference>
          <reference field="1" count="1" selected="0">
            <x v="172"/>
          </reference>
        </references>
      </pivotArea>
    </chartFormat>
    <chartFormat chart="1" format="176" series="1">
      <pivotArea type="data" outline="0" fieldPosition="0">
        <references count="2">
          <reference field="4294967294" count="1" selected="0">
            <x v="0"/>
          </reference>
          <reference field="1" count="1" selected="0">
            <x v="173"/>
          </reference>
        </references>
      </pivotArea>
    </chartFormat>
    <chartFormat chart="1" format="177" series="1">
      <pivotArea type="data" outline="0" fieldPosition="0">
        <references count="2">
          <reference field="4294967294" count="1" selected="0">
            <x v="0"/>
          </reference>
          <reference field="1" count="1" selected="0">
            <x v="174"/>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40A57F2E-DA2A-40ED-819D-826254EB6D4C}" name="Pivottabell9" cacheId="199" applyNumberFormats="0" applyBorderFormats="0" applyFontFormats="0" applyPatternFormats="0" applyAlignmentFormats="0" applyWidthHeightFormats="1" dataCaption="Verdier" tag="5abfd5c4-322c-415b-ab27-d5ee2a636e35" updatedVersion="8" minRefreshableVersion="3" subtotalHiddenItems="1" rowGrandTotals="0" colGrandTotals="0" itemPrintTitles="1" createdVersion="7" indent="0" showEmptyRow="1" showEmptyCol="1" compact="0" outline="1" outlineData="1" compactData="0" multipleFieldFilters="0" chartFormat="1">
  <location ref="B75:M102" firstHeaderRow="1" firstDataRow="2" firstDataCol="2" rowPageCount="2" colPageCount="1"/>
  <pivotFields count="6">
    <pivotField axis="axisCol" compact="0" allDrilled="1" showAll="0" defaultAttributeDrillState="1">
      <items count="11">
        <item x="0"/>
        <item x="1"/>
        <item x="2"/>
        <item x="3"/>
        <item x="4"/>
        <item x="5"/>
        <item x="6"/>
        <item x="7"/>
        <item x="8"/>
        <item x="9"/>
        <item t="default"/>
      </items>
    </pivotField>
    <pivotField axis="axisPage" compact="0" allDrilled="1" showAll="0" defaultAttributeDrillState="1">
      <items count="1">
        <item t="default"/>
      </items>
    </pivotField>
    <pivotField dataField="1" compact="0" showAll="0" defaultSubtotal="0"/>
    <pivotField axis="axisRow" compact="0" allDrilled="1" showAll="0" dataSourceSort="1" defaultAttributeDrillState="1">
      <items count="5">
        <item x="0"/>
        <item x="1"/>
        <item x="2"/>
        <item x="3"/>
        <item t="default"/>
      </items>
    </pivotField>
    <pivotField axis="axisPage" compact="0" allDrilled="1" showAll="0" dataSourceSort="1" defaultAttributeDrillState="1">
      <items count="1">
        <item t="default"/>
      </items>
    </pivotField>
    <pivotField axis="axisRow" compact="0" allDrilled="1"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s>
  <rowFields count="2">
    <field x="3"/>
    <field x="5"/>
  </rowFields>
  <rowItems count="26">
    <i>
      <x/>
    </i>
    <i r="1">
      <x/>
    </i>
    <i r="1">
      <x v="1"/>
    </i>
    <i r="1">
      <x v="2"/>
    </i>
    <i r="1">
      <x v="3"/>
    </i>
    <i r="1">
      <x v="4"/>
    </i>
    <i r="1">
      <x v="5"/>
    </i>
    <i>
      <x v="1"/>
    </i>
    <i r="1">
      <x v="6"/>
    </i>
    <i r="1">
      <x v="7"/>
    </i>
    <i r="1">
      <x v="8"/>
    </i>
    <i>
      <x v="2"/>
    </i>
    <i r="1">
      <x v="9"/>
    </i>
    <i r="1">
      <x v="10"/>
    </i>
    <i r="1">
      <x v="11"/>
    </i>
    <i r="1">
      <x v="12"/>
    </i>
    <i r="1">
      <x v="13"/>
    </i>
    <i r="1">
      <x v="14"/>
    </i>
    <i r="1">
      <x v="15"/>
    </i>
    <i>
      <x v="3"/>
    </i>
    <i r="1">
      <x v="16"/>
    </i>
    <i r="1">
      <x v="17"/>
    </i>
    <i r="1">
      <x v="18"/>
    </i>
    <i r="1">
      <x v="19"/>
    </i>
    <i r="1">
      <x v="20"/>
    </i>
    <i r="1">
      <x v="21"/>
    </i>
  </rowItems>
  <colFields count="1">
    <field x="0"/>
  </colFields>
  <colItems count="10">
    <i>
      <x/>
    </i>
    <i>
      <x v="1"/>
    </i>
    <i>
      <x v="2"/>
    </i>
    <i>
      <x v="3"/>
    </i>
    <i>
      <x v="4"/>
    </i>
    <i>
      <x v="5"/>
    </i>
    <i>
      <x v="6"/>
    </i>
    <i>
      <x v="7"/>
    </i>
    <i>
      <x v="8"/>
    </i>
    <i>
      <x v="9"/>
    </i>
  </colItems>
  <pageFields count="2">
    <pageField fld="4" hier="14" name="[T_kommune].[fylke].[All]" cap="All"/>
    <pageField fld="1" hier="13" name="[T_kommune].[kommune].[All]" cap="All"/>
  </pageFields>
  <dataFields count="1">
    <dataField name="Sum av Verdi" fld="2" baseField="0" baseItem="0"/>
  </dataFields>
  <formats count="1">
    <format dxfId="37">
      <pivotArea outline="0" collapsedLevelsAreSubtotals="1" fieldPosition="0"/>
    </format>
  </formats>
  <chartFormats count="18">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2">
          <reference field="4294967294" count="1" selected="0">
            <x v="0"/>
          </reference>
          <reference field="0" count="1" selected="0">
            <x v="1048832"/>
          </reference>
        </references>
      </pivotArea>
    </chartFormat>
    <chartFormat chart="0" format="3" series="1">
      <pivotArea type="data" outline="0" fieldPosition="0">
        <references count="2">
          <reference field="4294967294" count="1" selected="0">
            <x v="0"/>
          </reference>
          <reference field="0" count="1" selected="0">
            <x v="1048832"/>
          </reference>
        </references>
      </pivotArea>
    </chartFormat>
    <chartFormat chart="0" format="4" series="1">
      <pivotArea type="data" outline="0" fieldPosition="0">
        <references count="2">
          <reference field="4294967294" count="1" selected="0">
            <x v="0"/>
          </reference>
          <reference field="0" count="1" selected="0">
            <x v="1048832"/>
          </reference>
        </references>
      </pivotArea>
    </chartFormat>
    <chartFormat chart="0" format="5" series="1">
      <pivotArea type="data" outline="0" fieldPosition="0">
        <references count="2">
          <reference field="4294967294" count="1" selected="0">
            <x v="0"/>
          </reference>
          <reference field="0" count="1" selected="0">
            <x v="1048832"/>
          </reference>
        </references>
      </pivotArea>
    </chartFormat>
    <chartFormat chart="0" format="6" series="1">
      <pivotArea type="data" outline="0" fieldPosition="0">
        <references count="2">
          <reference field="4294967294" count="1" selected="0">
            <x v="0"/>
          </reference>
          <reference field="0" count="1" selected="0">
            <x v="1048832"/>
          </reference>
        </references>
      </pivotArea>
    </chartFormat>
    <chartFormat chart="0" format="7" series="1">
      <pivotArea type="data" outline="0" fieldPosition="0">
        <references count="2">
          <reference field="4294967294" count="1" selected="0">
            <x v="0"/>
          </reference>
          <reference field="0" count="1" selected="0">
            <x v="1048832"/>
          </reference>
        </references>
      </pivotArea>
    </chartFormat>
    <chartFormat chart="0" format="8" series="1">
      <pivotArea type="data" outline="0" fieldPosition="0">
        <references count="2">
          <reference field="4294967294" count="1" selected="0">
            <x v="0"/>
          </reference>
          <reference field="0" count="1" selected="0">
            <x v="1048832"/>
          </reference>
        </references>
      </pivotArea>
    </chartFormat>
    <chartFormat chart="0" format="9" series="1">
      <pivotArea type="data" outline="0" fieldPosition="0">
        <references count="2">
          <reference field="4294967294" count="1" selected="0">
            <x v="0"/>
          </reference>
          <reference field="0" count="1" selected="0">
            <x v="1048832"/>
          </reference>
        </references>
      </pivotArea>
    </chartFormat>
    <chartFormat chart="0" format="10" series="1">
      <pivotArea type="data" outline="0" fieldPosition="0">
        <references count="2">
          <reference field="4294967294" count="1" selected="0">
            <x v="0"/>
          </reference>
          <reference field="0" count="1" selected="0">
            <x v="1048832"/>
          </reference>
        </references>
      </pivotArea>
    </chartFormat>
    <chartFormat chart="0" format="11" series="1">
      <pivotArea type="data" outline="0" fieldPosition="0">
        <references count="2">
          <reference field="4294967294" count="1" selected="0">
            <x v="0"/>
          </reference>
          <reference field="0" count="1" selected="0">
            <x v="0"/>
          </reference>
        </references>
      </pivotArea>
    </chartFormat>
    <chartFormat chart="0" format="12" series="1">
      <pivotArea type="data" outline="0" fieldPosition="0">
        <references count="2">
          <reference field="4294967294" count="1" selected="0">
            <x v="0"/>
          </reference>
          <reference field="0" count="1" selected="0">
            <x v="1"/>
          </reference>
        </references>
      </pivotArea>
    </chartFormat>
    <chartFormat chart="0" format="13" series="1">
      <pivotArea type="data" outline="0" fieldPosition="0">
        <references count="2">
          <reference field="4294967294" count="1" selected="0">
            <x v="0"/>
          </reference>
          <reference field="0" count="1" selected="0">
            <x v="2"/>
          </reference>
        </references>
      </pivotArea>
    </chartFormat>
    <chartFormat chart="0" format="14" series="1">
      <pivotArea type="data" outline="0" fieldPosition="0">
        <references count="2">
          <reference field="4294967294" count="1" selected="0">
            <x v="0"/>
          </reference>
          <reference field="0" count="1" selected="0">
            <x v="3"/>
          </reference>
        </references>
      </pivotArea>
    </chartFormat>
    <chartFormat chart="0" format="15" series="1">
      <pivotArea type="data" outline="0" fieldPosition="0">
        <references count="2">
          <reference field="4294967294" count="1" selected="0">
            <x v="0"/>
          </reference>
          <reference field="0" count="1" selected="0">
            <x v="4"/>
          </reference>
        </references>
      </pivotArea>
    </chartFormat>
    <chartFormat chart="0" format="16" series="1">
      <pivotArea type="data" outline="0" fieldPosition="0">
        <references count="2">
          <reference field="4294967294" count="1" selected="0">
            <x v="0"/>
          </reference>
          <reference field="0" count="1" selected="0">
            <x v="5"/>
          </reference>
        </references>
      </pivotArea>
    </chartFormat>
    <chartFormat chart="0" format="17" series="1">
      <pivotArea type="data" outline="0" fieldPosition="0">
        <references count="2">
          <reference field="4294967294" count="1" selected="0">
            <x v="0"/>
          </reference>
          <reference field="0" count="1" selected="0">
            <x v="6"/>
          </reference>
        </references>
      </pivotArea>
    </chartFormat>
    <chartFormat chart="0" format="18" series="1">
      <pivotArea type="data" outline="0" fieldPosition="0">
        <references count="2">
          <reference field="4294967294" count="1" selected="0">
            <x v="0"/>
          </reference>
          <reference field="0" count="1" selected="0">
            <x v="1048832"/>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8FE2E5A8-BA7B-441A-A692-CC325D7DD2AD}" name="Pivottabell3" cacheId="200" applyNumberFormats="0" applyBorderFormats="0" applyFontFormats="0" applyPatternFormats="0" applyAlignmentFormats="0" applyWidthHeightFormats="1" dataCaption="Verdier" updatedVersion="8" minRefreshableVersion="3" useAutoFormatting="1" subtotalHiddenItems="1" colGrandTotals="0" itemPrintTitles="1" createdVersion="8" indent="0" showEmptyRow="1" showEmptyCol="1" compact="0" compactData="0" multipleFieldFilters="0">
  <location ref="Q8:T36" firstHeaderRow="1" firstDataRow="2" firstDataCol="2" rowPageCount="2" colPageCount="1"/>
  <pivotFields count="6">
    <pivotField dataField="1" compact="0" outline="0" subtotalTop="0" showAll="0" defaultSubtotal="0"/>
    <pivotField axis="axisCol" compact="0" allDrilled="1" outline="0" subtotalTop="0" showAll="0" dataSourceSort="1" defaultAttributeDrillState="1">
      <items count="3">
        <item s="1" x="0"/>
        <item s="1" x="1"/>
        <item t="default"/>
      </items>
    </pivotField>
    <pivotField axis="axisRow" compact="0" allDrilled="1" outline="0" subtotalTop="0"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ataSourceSort="1" defaultAttributeDrillState="1">
      <items count="5">
        <item x="0"/>
        <item x="1"/>
        <item x="2"/>
        <item x="3"/>
        <item t="default"/>
      </items>
    </pivotField>
  </pivotFields>
  <rowFields count="2">
    <field x="5"/>
    <field x="2"/>
  </rowFields>
  <rowItems count="27">
    <i>
      <x/>
      <x/>
    </i>
    <i r="1">
      <x v="1"/>
    </i>
    <i r="1">
      <x v="2"/>
    </i>
    <i r="1">
      <x v="3"/>
    </i>
    <i r="1">
      <x v="4"/>
    </i>
    <i r="1">
      <x v="5"/>
    </i>
    <i t="default">
      <x/>
    </i>
    <i>
      <x v="1"/>
      <x v="6"/>
    </i>
    <i r="1">
      <x v="7"/>
    </i>
    <i r="1">
      <x v="8"/>
    </i>
    <i t="default">
      <x v="1"/>
    </i>
    <i>
      <x v="2"/>
      <x v="9"/>
    </i>
    <i r="1">
      <x v="10"/>
    </i>
    <i r="1">
      <x v="11"/>
    </i>
    <i r="1">
      <x v="12"/>
    </i>
    <i r="1">
      <x v="13"/>
    </i>
    <i r="1">
      <x v="14"/>
    </i>
    <i r="1">
      <x v="15"/>
    </i>
    <i t="default">
      <x v="2"/>
    </i>
    <i>
      <x v="3"/>
      <x v="16"/>
    </i>
    <i r="1">
      <x v="17"/>
    </i>
    <i r="1">
      <x v="18"/>
    </i>
    <i r="1">
      <x v="19"/>
    </i>
    <i r="1">
      <x v="20"/>
    </i>
    <i r="1">
      <x v="21"/>
    </i>
    <i t="default">
      <x v="3"/>
    </i>
    <i t="grand">
      <x/>
    </i>
  </rowItems>
  <colFields count="1">
    <field x="1"/>
  </colFields>
  <colItems count="2">
    <i>
      <x/>
    </i>
    <i>
      <x v="1"/>
    </i>
  </colItems>
  <pageFields count="2">
    <pageField fld="3" hier="14" name="[T_kommune].[fylke].&amp;[Trøndelag]" cap="Trøndelag"/>
    <pageField fld="4" hier="13" name="[T_kommune].[kommune].[All]" cap="All"/>
  </pageFields>
  <dataFields count="1">
    <dataField fld="0" subtotal="count" showDataAs="difference" baseField="1" baseItem="0"/>
  </dataFields>
  <pivotHierarchies count="3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SubtotalsOnTopDefault="0"/>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D80D80C8-287D-4830-B531-A66929B47821}" name="Pivottabell1" cacheId="202" applyNumberFormats="0" applyBorderFormats="0" applyFontFormats="0" applyPatternFormats="0" applyAlignmentFormats="0" applyWidthHeightFormats="1" dataCaption="Verdier" tag="d51e690d-56a4-47e3-91f4-acf30f288375" updatedVersion="8" minRefreshableVersion="3" useAutoFormatting="1" subtotalHiddenItems="1" colGrandTotals="0" itemPrintTitles="1" createdVersion="8" indent="0" showEmptyRow="1" showEmptyCol="1" compact="0" compactData="0" multipleFieldFilters="0">
  <location ref="B8:M36" firstHeaderRow="1" firstDataRow="2" firstDataCol="2" rowPageCount="2" colPageCount="1"/>
  <pivotFields count="6">
    <pivotField dataField="1" compact="0" outline="0" subtotalTop="0" showAll="0" defaultSubtotal="0"/>
    <pivotField axis="axisCol" compact="0" allDrilled="1" outline="0" subtotalTop="0" showAll="0" dataSourceSort="1" defaultAttributeDrillState="1">
      <items count="11">
        <item x="0"/>
        <item x="1"/>
        <item x="2"/>
        <item x="3"/>
        <item x="4"/>
        <item x="5"/>
        <item x="6"/>
        <item x="7"/>
        <item x="8"/>
        <item x="9"/>
        <item t="default"/>
      </items>
    </pivotField>
    <pivotField axis="axisRow" compact="0" allDrilled="1" outline="0" subtotalTop="0"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ataSourceSort="1" defaultAttributeDrillState="1">
      <items count="5">
        <item x="0"/>
        <item x="1"/>
        <item x="2"/>
        <item x="3"/>
        <item t="default"/>
      </items>
    </pivotField>
  </pivotFields>
  <rowFields count="2">
    <field x="5"/>
    <field x="2"/>
  </rowFields>
  <rowItems count="27">
    <i>
      <x/>
      <x/>
    </i>
    <i r="1">
      <x v="1"/>
    </i>
    <i r="1">
      <x v="2"/>
    </i>
    <i r="1">
      <x v="3"/>
    </i>
    <i r="1">
      <x v="4"/>
    </i>
    <i r="1">
      <x v="5"/>
    </i>
    <i t="default">
      <x/>
    </i>
    <i>
      <x v="1"/>
      <x v="6"/>
    </i>
    <i r="1">
      <x v="7"/>
    </i>
    <i r="1">
      <x v="8"/>
    </i>
    <i t="default">
      <x v="1"/>
    </i>
    <i>
      <x v="2"/>
      <x v="9"/>
    </i>
    <i r="1">
      <x v="10"/>
    </i>
    <i r="1">
      <x v="11"/>
    </i>
    <i r="1">
      <x v="12"/>
    </i>
    <i r="1">
      <x v="13"/>
    </i>
    <i r="1">
      <x v="14"/>
    </i>
    <i r="1">
      <x v="15"/>
    </i>
    <i t="default">
      <x v="2"/>
    </i>
    <i>
      <x v="3"/>
      <x v="16"/>
    </i>
    <i r="1">
      <x v="17"/>
    </i>
    <i r="1">
      <x v="18"/>
    </i>
    <i r="1">
      <x v="19"/>
    </i>
    <i r="1">
      <x v="20"/>
    </i>
    <i r="1">
      <x v="21"/>
    </i>
    <i t="default">
      <x v="3"/>
    </i>
    <i t="grand">
      <x/>
    </i>
  </rowItems>
  <colFields count="1">
    <field x="1"/>
  </colFields>
  <colItems count="10">
    <i>
      <x/>
    </i>
    <i>
      <x v="1"/>
    </i>
    <i>
      <x v="2"/>
    </i>
    <i>
      <x v="3"/>
    </i>
    <i>
      <x v="4"/>
    </i>
    <i>
      <x v="5"/>
    </i>
    <i>
      <x v="6"/>
    </i>
    <i>
      <x v="7"/>
    </i>
    <i>
      <x v="8"/>
    </i>
    <i>
      <x v="9"/>
    </i>
  </colItems>
  <pageFields count="2">
    <pageField fld="3" hier="14" name="[T_kommune].[fylke].&amp;[Trøndelag]" cap="Trøndelag"/>
    <pageField fld="4" hier="13" name="[T_kommune].[kommune].[All]" cap="All"/>
  </pageFields>
  <dataFields count="1">
    <dataField fld="0" subtotal="count" baseField="0" baseItem="0"/>
  </dataFields>
  <pivotHierarchies count="3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33D9C5E-4794-4790-9AA9-E63093D2032A}" name="Pivottabell5" cacheId="241" applyNumberFormats="0" applyBorderFormats="0" applyFontFormats="0" applyPatternFormats="0" applyAlignmentFormats="0" applyWidthHeightFormats="1" dataCaption="Verdier" tag="03cdc057-c425-47ea-b9ab-a722ccd8bf5e" updatedVersion="8" minRefreshableVersion="3" subtotalHiddenItems="1" colGrandTotals="0" itemPrintTitles="1" createdVersion="7" indent="0" showEmptyRow="1" showEmptyCol="1" outline="1" outlineData="1" multipleFieldFilters="0" chartFormat="13">
  <location ref="W15:Y23" firstHeaderRow="1" firstDataRow="2" firstDataCol="1" rowPageCount="3" colPageCount="1"/>
  <pivotFields count="6">
    <pivotField axis="axisCol" allDrilled="1" subtotalTop="0" showAll="0" dataSourceSort="1" defaultSubtotal="0" defaultAttributeDrillState="1">
      <items count="8">
        <item s="1" x="0"/>
        <item s="1" x="1"/>
        <item x="2"/>
        <item x="3"/>
        <item x="4"/>
        <item x="5"/>
        <item x="6"/>
        <item x="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descending" defaultSubtotal="0" defaultAttributeDrillState="1">
      <items count="84">
        <item x="83"/>
        <item x="82"/>
        <item x="23"/>
        <item x="81"/>
        <item x="80"/>
        <item x="79"/>
        <item x="78"/>
        <item x="77"/>
        <item x="22"/>
        <item x="76"/>
        <item x="75"/>
        <item x="74"/>
        <item x="5"/>
        <item x="73"/>
        <item x="72"/>
        <item x="71"/>
        <item x="70"/>
        <item x="69"/>
        <item x="68"/>
        <item x="67"/>
        <item x="66"/>
        <item x="21"/>
        <item x="20"/>
        <item x="65"/>
        <item x="64"/>
        <item x="63"/>
        <item x="19"/>
        <item x="62"/>
        <item x="61"/>
        <item x="60"/>
        <item x="59"/>
        <item x="4"/>
        <item x="18"/>
        <item x="58"/>
        <item x="57"/>
        <item x="56"/>
        <item x="17"/>
        <item x="16"/>
        <item x="15"/>
        <item x="14"/>
        <item x="55"/>
        <item x="13"/>
        <item x="54"/>
        <item x="53"/>
        <item x="12"/>
        <item x="11"/>
        <item x="52"/>
        <item x="10"/>
        <item x="51"/>
        <item x="3"/>
        <item x="50"/>
        <item x="49"/>
        <item x="48"/>
        <item x="47"/>
        <item x="9"/>
        <item x="8"/>
        <item x="46"/>
        <item x="45"/>
        <item x="2"/>
        <item x="7"/>
        <item x="1"/>
        <item x="44"/>
        <item x="43"/>
        <item x="42"/>
        <item x="41"/>
        <item x="40"/>
        <item x="39"/>
        <item x="38"/>
        <item x="37"/>
        <item x="36"/>
        <item x="0"/>
        <item x="6"/>
        <item x="35"/>
        <item x="34"/>
        <item x="33"/>
        <item x="32"/>
        <item x="31"/>
        <item x="30"/>
        <item x="29"/>
        <item x="28"/>
        <item x="27"/>
        <item x="26"/>
        <item x="25"/>
        <item x="24"/>
      </items>
    </pivotField>
    <pivotField axis="axisPage" allDrilled="1" subtotalTop="0" showAll="0" dataSourceSort="1" defaultSubtotal="0" defaultAttributeDrillState="1"/>
  </pivotFields>
  <rowFields count="1">
    <field x="4"/>
  </rowFields>
  <rowItems count="7">
    <i>
      <x v="12"/>
    </i>
    <i>
      <x v="31"/>
    </i>
    <i>
      <x v="49"/>
    </i>
    <i>
      <x v="58"/>
    </i>
    <i>
      <x v="60"/>
    </i>
    <i>
      <x v="70"/>
    </i>
    <i t="grand">
      <x/>
    </i>
  </rowItems>
  <colFields count="1">
    <field x="0"/>
  </colFields>
  <colItems count="2">
    <i>
      <x/>
    </i>
    <i>
      <x v="1"/>
    </i>
  </colItems>
  <pageFields count="3">
    <pageField fld="3" hier="5" name="[T_kjøttkoder].[hovedgrupper].&amp;[gris]" cap="gris"/>
    <pageField fld="2" hier="14" name="[T_kommune].[fylke].&amp;[Vestfold]" cap="Vestfold"/>
    <pageField fld="5" hier="3" name="[T_kjøttkoder].[dyreslag].[All]" cap="All"/>
  </pageFields>
  <dataFields count="1">
    <dataField name="Sum av Verdi" fld="1" baseField="0" baseItem="1048828" numFmtId="164"/>
  </dataFields>
  <formats count="3">
    <format dxfId="147">
      <pivotArea outline="0" collapsedLevelsAreSubtotals="1" fieldPosition="0"/>
    </format>
    <format dxfId="146">
      <pivotArea outline="0" fieldPosition="0">
        <references count="1">
          <reference field="4294967294" count="1">
            <x v="0"/>
          </reference>
        </references>
      </pivotArea>
    </format>
    <format dxfId="145">
      <pivotArea outline="0" collapsedLevelsAreSubtotals="1" fieldPosition="0">
        <references count="1">
          <reference field="0" count="7" selected="0">
            <x v="0"/>
            <x v="2"/>
            <x v="3"/>
            <x v="4"/>
            <x v="5"/>
            <x v="6"/>
            <x v="7"/>
          </reference>
        </references>
      </pivotArea>
    </format>
  </formats>
  <chartFormats count="152">
    <chartFormat chart="2" format="0" series="1">
      <pivotArea type="data" outline="0" fieldPosition="0">
        <references count="2">
          <reference field="4294967294" count="1" selected="0">
            <x v="0"/>
          </reference>
          <reference field="4" count="1" selected="0">
            <x v="71"/>
          </reference>
        </references>
      </pivotArea>
    </chartFormat>
    <chartFormat chart="2" format="1" series="1">
      <pivotArea type="data" outline="0" fieldPosition="0">
        <references count="2">
          <reference field="4294967294" count="1" selected="0">
            <x v="0"/>
          </reference>
          <reference field="4" count="1" selected="0">
            <x v="37"/>
          </reference>
        </references>
      </pivotArea>
    </chartFormat>
    <chartFormat chart="2" format="2" series="1">
      <pivotArea type="data" outline="0" fieldPosition="0">
        <references count="2">
          <reference field="4294967294" count="1" selected="0">
            <x v="0"/>
          </reference>
          <reference field="4" count="1" selected="0">
            <x v="45"/>
          </reference>
        </references>
      </pivotArea>
    </chartFormat>
    <chartFormat chart="2" format="3" series="1">
      <pivotArea type="data" outline="0" fieldPosition="0">
        <references count="2">
          <reference field="4294967294" count="1" selected="0">
            <x v="0"/>
          </reference>
          <reference field="4" count="1" selected="0">
            <x v="55"/>
          </reference>
        </references>
      </pivotArea>
    </chartFormat>
    <chartFormat chart="2" format="4" series="1">
      <pivotArea type="data" outline="0" fieldPosition="0">
        <references count="2">
          <reference field="4294967294" count="1" selected="0">
            <x v="0"/>
          </reference>
          <reference field="4" count="1" selected="0">
            <x v="44"/>
          </reference>
        </references>
      </pivotArea>
    </chartFormat>
    <chartFormat chart="2" format="5" series="1">
      <pivotArea type="data" outline="0" fieldPosition="0">
        <references count="2">
          <reference field="4294967294" count="1" selected="0">
            <x v="0"/>
          </reference>
          <reference field="4" count="1" selected="0">
            <x v="8"/>
          </reference>
        </references>
      </pivotArea>
    </chartFormat>
    <chartFormat chart="2" format="6" series="1">
      <pivotArea type="data" outline="0" fieldPosition="0">
        <references count="2">
          <reference field="4294967294" count="1" selected="0">
            <x v="0"/>
          </reference>
          <reference field="4" count="1" selected="0">
            <x v="22"/>
          </reference>
        </references>
      </pivotArea>
    </chartFormat>
    <chartFormat chart="2" format="7" series="1">
      <pivotArea type="data" outline="0" fieldPosition="0">
        <references count="2">
          <reference field="4294967294" count="1" selected="0">
            <x v="0"/>
          </reference>
          <reference field="4" count="1" selected="0">
            <x v="47"/>
          </reference>
        </references>
      </pivotArea>
    </chartFormat>
    <chartFormat chart="2" format="8" series="1">
      <pivotArea type="data" outline="0" fieldPosition="0">
        <references count="2">
          <reference field="4294967294" count="1" selected="0">
            <x v="0"/>
          </reference>
          <reference field="4" count="1" selected="0">
            <x v="76"/>
          </reference>
        </references>
      </pivotArea>
    </chartFormat>
    <chartFormat chart="2" format="9" series="1">
      <pivotArea type="data" outline="0" fieldPosition="0">
        <references count="2">
          <reference field="4294967294" count="1" selected="0">
            <x v="0"/>
          </reference>
          <reference field="4" count="1" selected="0">
            <x v="25"/>
          </reference>
        </references>
      </pivotArea>
    </chartFormat>
    <chartFormat chart="2" format="10" series="1">
      <pivotArea type="data" outline="0" fieldPosition="0">
        <references count="2">
          <reference field="4294967294" count="1" selected="0">
            <x v="0"/>
          </reference>
          <reference field="4" count="1" selected="0">
            <x v="5"/>
          </reference>
        </references>
      </pivotArea>
    </chartFormat>
    <chartFormat chart="2" format="11" series="1">
      <pivotArea type="data" outline="0" fieldPosition="0">
        <references count="2">
          <reference field="4294967294" count="1" selected="0">
            <x v="0"/>
          </reference>
          <reference field="4" count="1" selected="0">
            <x v="30"/>
          </reference>
        </references>
      </pivotArea>
    </chartFormat>
    <chartFormat chart="2" format="12" series="1">
      <pivotArea type="data" outline="0" fieldPosition="0">
        <references count="2">
          <reference field="4294967294" count="1" selected="0">
            <x v="0"/>
          </reference>
          <reference field="4" count="1" selected="0">
            <x v="23"/>
          </reference>
        </references>
      </pivotArea>
    </chartFormat>
    <chartFormat chart="2" format="13" series="1">
      <pivotArea type="data" outline="0" fieldPosition="0">
        <references count="2">
          <reference field="4294967294" count="1" selected="0">
            <x v="0"/>
          </reference>
          <reference field="4" count="1" selected="0">
            <x v="14"/>
          </reference>
        </references>
      </pivotArea>
    </chartFormat>
    <chartFormat chart="2" format="14" series="1">
      <pivotArea type="data" outline="0" fieldPosition="0">
        <references count="2">
          <reference field="4294967294" count="1" selected="0">
            <x v="0"/>
          </reference>
          <reference field="4" count="1" selected="0">
            <x v="53"/>
          </reference>
        </references>
      </pivotArea>
    </chartFormat>
    <chartFormat chart="2" format="15" series="1">
      <pivotArea type="data" outline="0" fieldPosition="0">
        <references count="2">
          <reference field="4294967294" count="1" selected="0">
            <x v="0"/>
          </reference>
          <reference field="4" count="1" selected="0">
            <x v="56"/>
          </reference>
        </references>
      </pivotArea>
    </chartFormat>
    <chartFormat chart="2" format="16" series="1">
      <pivotArea type="data" outline="0" fieldPosition="0">
        <references count="2">
          <reference field="4294967294" count="1" selected="0">
            <x v="0"/>
          </reference>
          <reference field="4" count="1" selected="0">
            <x v="34"/>
          </reference>
        </references>
      </pivotArea>
    </chartFormat>
    <chartFormat chart="2" format="17" series="1">
      <pivotArea type="data" outline="0" fieldPosition="0">
        <references count="2">
          <reference field="4294967294" count="1" selected="0">
            <x v="0"/>
          </reference>
          <reference field="4" count="1" selected="0">
            <x v="66"/>
          </reference>
        </references>
      </pivotArea>
    </chartFormat>
    <chartFormat chart="2" format="18" series="1">
      <pivotArea type="data" outline="0" fieldPosition="0">
        <references count="2">
          <reference field="4294967294" count="1" selected="0">
            <x v="0"/>
          </reference>
          <reference field="4" count="1" selected="0">
            <x v="41"/>
          </reference>
        </references>
      </pivotArea>
    </chartFormat>
    <chartFormat chart="2" format="19" series="1">
      <pivotArea type="data" outline="0" fieldPosition="0">
        <references count="2">
          <reference field="4294967294" count="1" selected="0">
            <x v="0"/>
          </reference>
          <reference field="4" count="1" selected="0">
            <x v="54"/>
          </reference>
        </references>
      </pivotArea>
    </chartFormat>
    <chartFormat chart="2" format="20" series="1">
      <pivotArea type="data" outline="0" fieldPosition="0">
        <references count="2">
          <reference field="4294967294" count="1" selected="0">
            <x v="0"/>
          </reference>
          <reference field="4" count="1" selected="0">
            <x v="77"/>
          </reference>
        </references>
      </pivotArea>
    </chartFormat>
    <chartFormat chart="2" format="21" series="1">
      <pivotArea type="data" outline="0" fieldPosition="0">
        <references count="2">
          <reference field="4294967294" count="1" selected="0">
            <x v="0"/>
          </reference>
          <reference field="4" count="1" selected="0">
            <x v="74"/>
          </reference>
        </references>
      </pivotArea>
    </chartFormat>
    <chartFormat chart="2" format="22" series="1">
      <pivotArea type="data" outline="0" fieldPosition="0">
        <references count="2">
          <reference field="4294967294" count="1" selected="0">
            <x v="0"/>
          </reference>
          <reference field="4" count="1" selected="0">
            <x v="79"/>
          </reference>
        </references>
      </pivotArea>
    </chartFormat>
    <chartFormat chart="2" format="23" series="1">
      <pivotArea type="data" outline="0" fieldPosition="0">
        <references count="2">
          <reference field="4294967294" count="1" selected="0">
            <x v="0"/>
          </reference>
          <reference field="4" count="1" selected="0">
            <x v="69"/>
          </reference>
        </references>
      </pivotArea>
    </chartFormat>
    <chartFormat chart="2" format="24" series="1">
      <pivotArea type="data" outline="0" fieldPosition="0">
        <references count="2">
          <reference field="4294967294" count="1" selected="0">
            <x v="0"/>
          </reference>
          <reference field="4" count="1" selected="0">
            <x v="82"/>
          </reference>
        </references>
      </pivotArea>
    </chartFormat>
    <chartFormat chart="2" format="25" series="1">
      <pivotArea type="data" outline="0" fieldPosition="0">
        <references count="2">
          <reference field="4294967294" count="1" selected="0">
            <x v="0"/>
          </reference>
          <reference field="4" count="1" selected="0">
            <x v="64"/>
          </reference>
        </references>
      </pivotArea>
    </chartFormat>
    <chartFormat chart="2" format="26" series="1">
      <pivotArea type="data" outline="0" fieldPosition="0">
        <references count="2">
          <reference field="4294967294" count="1" selected="0">
            <x v="0"/>
          </reference>
          <reference field="4" count="1" selected="0">
            <x v="78"/>
          </reference>
        </references>
      </pivotArea>
    </chartFormat>
    <chartFormat chart="2" format="27" series="1">
      <pivotArea type="data" outline="0" fieldPosition="0">
        <references count="2">
          <reference field="4294967294" count="1" selected="0">
            <x v="0"/>
          </reference>
          <reference field="4" count="1" selected="0">
            <x v="63"/>
          </reference>
        </references>
      </pivotArea>
    </chartFormat>
    <chartFormat chart="2" format="28" series="1">
      <pivotArea type="data" outline="0" fieldPosition="0">
        <references count="2">
          <reference field="4294967294" count="1" selected="0">
            <x v="0"/>
          </reference>
          <reference field="4" count="1" selected="0">
            <x v="13"/>
          </reference>
        </references>
      </pivotArea>
    </chartFormat>
    <chartFormat chart="2" format="29" series="1">
      <pivotArea type="data" outline="0" fieldPosition="0">
        <references count="2">
          <reference field="4294967294" count="1" selected="0">
            <x v="0"/>
          </reference>
          <reference field="4" count="1" selected="0">
            <x v="51"/>
          </reference>
        </references>
      </pivotArea>
    </chartFormat>
    <chartFormat chart="2" format="30" series="1">
      <pivotArea type="data" outline="0" fieldPosition="0">
        <references count="2">
          <reference field="4294967294" count="1" selected="0">
            <x v="0"/>
          </reference>
          <reference field="4" count="1" selected="0">
            <x v="61"/>
          </reference>
        </references>
      </pivotArea>
    </chartFormat>
    <chartFormat chart="2" format="31" series="1">
      <pivotArea type="data" outline="0" fieldPosition="0">
        <references count="2">
          <reference field="4294967294" count="1" selected="0">
            <x v="0"/>
          </reference>
          <reference field="4" count="1" selected="0">
            <x v="15"/>
          </reference>
        </references>
      </pivotArea>
    </chartFormat>
    <chartFormat chart="2" format="32" series="1">
      <pivotArea type="data" outline="0" fieldPosition="0">
        <references count="2">
          <reference field="4294967294" count="1" selected="0">
            <x v="0"/>
          </reference>
          <reference field="4" count="1" selected="0">
            <x v="42"/>
          </reference>
        </references>
      </pivotArea>
    </chartFormat>
    <chartFormat chart="2" format="33" series="1">
      <pivotArea type="data" outline="0" fieldPosition="0">
        <references count="2">
          <reference field="4294967294" count="1" selected="0">
            <x v="0"/>
          </reference>
          <reference field="4" count="1" selected="0">
            <x v="39"/>
          </reference>
        </references>
      </pivotArea>
    </chartFormat>
    <chartFormat chart="2" format="34" series="1">
      <pivotArea type="data" outline="0" fieldPosition="0">
        <references count="2">
          <reference field="4294967294" count="1" selected="0">
            <x v="0"/>
          </reference>
          <reference field="4" count="1" selected="0">
            <x v="2"/>
          </reference>
        </references>
      </pivotArea>
    </chartFormat>
    <chartFormat chart="2" format="35" series="1">
      <pivotArea type="data" outline="0" fieldPosition="0">
        <references count="2">
          <reference field="4294967294" count="1" selected="0">
            <x v="0"/>
          </reference>
          <reference field="4" count="1" selected="0">
            <x v="28"/>
          </reference>
        </references>
      </pivotArea>
    </chartFormat>
    <chartFormat chart="2" format="36" series="1">
      <pivotArea type="data" outline="0" fieldPosition="0">
        <references count="2">
          <reference field="4294967294" count="1" selected="0">
            <x v="0"/>
          </reference>
          <reference field="4" count="1" selected="0">
            <x v="40"/>
          </reference>
        </references>
      </pivotArea>
    </chartFormat>
    <chartFormat chart="2" format="37" series="1">
      <pivotArea type="data" outline="0" fieldPosition="0">
        <references count="2">
          <reference field="4294967294" count="1" selected="0">
            <x v="0"/>
          </reference>
          <reference field="4" count="1" selected="0">
            <x v="29"/>
          </reference>
        </references>
      </pivotArea>
    </chartFormat>
    <chartFormat chart="2" format="38" series="1">
      <pivotArea type="data" outline="0" fieldPosition="0">
        <references count="2">
          <reference field="4294967294" count="1" selected="0">
            <x v="0"/>
          </reference>
          <reference field="4" count="1" selected="0">
            <x v="60"/>
          </reference>
        </references>
      </pivotArea>
    </chartFormat>
    <chartFormat chart="2" format="39" series="1">
      <pivotArea type="data" outline="0" fieldPosition="0">
        <references count="2">
          <reference field="4294967294" count="1" selected="0">
            <x v="0"/>
          </reference>
          <reference field="4" count="1" selected="0">
            <x v="49"/>
          </reference>
        </references>
      </pivotArea>
    </chartFormat>
    <chartFormat chart="2" format="40" series="1">
      <pivotArea type="data" outline="0" fieldPosition="0">
        <references count="2">
          <reference field="4294967294" count="1" selected="0">
            <x v="0"/>
          </reference>
          <reference field="4" count="1" selected="0">
            <x v="27"/>
          </reference>
        </references>
      </pivotArea>
    </chartFormat>
    <chartFormat chart="2" format="41" series="1">
      <pivotArea type="data" outline="0" fieldPosition="0">
        <references count="2">
          <reference field="4294967294" count="1" selected="0">
            <x v="0"/>
          </reference>
          <reference field="4" count="1" selected="0">
            <x v="31"/>
          </reference>
        </references>
      </pivotArea>
    </chartFormat>
    <chartFormat chart="2" format="42" series="1">
      <pivotArea type="data" outline="0" fieldPosition="0">
        <references count="2">
          <reference field="4294967294" count="1" selected="0">
            <x v="0"/>
          </reference>
          <reference field="4" count="1" selected="0">
            <x v="12"/>
          </reference>
        </references>
      </pivotArea>
    </chartFormat>
    <chartFormat chart="2" format="43" series="1">
      <pivotArea type="data" outline="0" fieldPosition="0">
        <references count="2">
          <reference field="4294967294" count="1" selected="0">
            <x v="0"/>
          </reference>
          <reference field="4" count="1" selected="0">
            <x v="73"/>
          </reference>
        </references>
      </pivotArea>
    </chartFormat>
    <chartFormat chart="2" format="44" series="1">
      <pivotArea type="data" outline="0" fieldPosition="0">
        <references count="2">
          <reference field="4294967294" count="1" selected="0">
            <x v="0"/>
          </reference>
          <reference field="4" count="1" selected="0">
            <x v="24"/>
          </reference>
        </references>
      </pivotArea>
    </chartFormat>
    <chartFormat chart="2" format="45" series="1">
      <pivotArea type="data" outline="0" fieldPosition="0">
        <references count="2">
          <reference field="4294967294" count="1" selected="0">
            <x v="0"/>
          </reference>
          <reference field="4" count="1" selected="0">
            <x v="19"/>
          </reference>
        </references>
      </pivotArea>
    </chartFormat>
    <chartFormat chart="2" format="46" series="1">
      <pivotArea type="data" outline="0" fieldPosition="0">
        <references count="2">
          <reference field="4294967294" count="1" selected="0">
            <x v="0"/>
          </reference>
          <reference field="4" count="1" selected="0">
            <x v="81"/>
          </reference>
        </references>
      </pivotArea>
    </chartFormat>
    <chartFormat chart="2" format="47" series="1">
      <pivotArea type="data" outline="0" fieldPosition="0">
        <references count="2">
          <reference field="4294967294" count="1" selected="0">
            <x v="0"/>
          </reference>
          <reference field="4" count="1" selected="0">
            <x v="52"/>
          </reference>
        </references>
      </pivotArea>
    </chartFormat>
    <chartFormat chart="2" format="48" series="1">
      <pivotArea type="data" outline="0" fieldPosition="0">
        <references count="2">
          <reference field="4294967294" count="1" selected="0">
            <x v="0"/>
          </reference>
          <reference field="4" count="1" selected="0">
            <x v="65"/>
          </reference>
        </references>
      </pivotArea>
    </chartFormat>
    <chartFormat chart="2" format="49" series="1">
      <pivotArea type="data" outline="0" fieldPosition="0">
        <references count="2">
          <reference field="4294967294" count="1" selected="0">
            <x v="0"/>
          </reference>
          <reference field="4" count="1" selected="0">
            <x v="3"/>
          </reference>
        </references>
      </pivotArea>
    </chartFormat>
    <chartFormat chart="2" format="50" series="1">
      <pivotArea type="data" outline="0" fieldPosition="0">
        <references count="2">
          <reference field="4294967294" count="1" selected="0">
            <x v="0"/>
          </reference>
          <reference field="4" count="1" selected="0">
            <x v="18"/>
          </reference>
        </references>
      </pivotArea>
    </chartFormat>
    <chartFormat chart="2" format="51" series="1">
      <pivotArea type="data" outline="0" fieldPosition="0">
        <references count="2">
          <reference field="4294967294" count="1" selected="0">
            <x v="0"/>
          </reference>
          <reference field="4" count="1" selected="0">
            <x v="35"/>
          </reference>
        </references>
      </pivotArea>
    </chartFormat>
    <chartFormat chart="2" format="52" series="1">
      <pivotArea type="data" outline="0" fieldPosition="0">
        <references count="2">
          <reference field="4294967294" count="1" selected="0">
            <x v="0"/>
          </reference>
          <reference field="4" count="1" selected="0">
            <x v="48"/>
          </reference>
        </references>
      </pivotArea>
    </chartFormat>
    <chartFormat chart="2" format="53" series="1">
      <pivotArea type="data" outline="0" fieldPosition="0">
        <references count="2">
          <reference field="4294967294" count="1" selected="0">
            <x v="0"/>
          </reference>
          <reference field="4" count="1" selected="0">
            <x v="9"/>
          </reference>
        </references>
      </pivotArea>
    </chartFormat>
    <chartFormat chart="2" format="54" series="1">
      <pivotArea type="data" outline="0" fieldPosition="0">
        <references count="2">
          <reference field="4294967294" count="1" selected="0">
            <x v="0"/>
          </reference>
          <reference field="4" count="1" selected="0">
            <x v="6"/>
          </reference>
        </references>
      </pivotArea>
    </chartFormat>
    <chartFormat chart="2" format="55" series="1">
      <pivotArea type="data" outline="0" fieldPosition="0">
        <references count="2">
          <reference field="4294967294" count="1" selected="0">
            <x v="0"/>
          </reference>
          <reference field="4" count="1" selected="0">
            <x v="10"/>
          </reference>
        </references>
      </pivotArea>
    </chartFormat>
    <chartFormat chart="2" format="56" series="1">
      <pivotArea type="data" outline="0" fieldPosition="0">
        <references count="2">
          <reference field="4294967294" count="1" selected="0">
            <x v="0"/>
          </reference>
          <reference field="4" count="1" selected="0">
            <x v="83"/>
          </reference>
        </references>
      </pivotArea>
    </chartFormat>
    <chartFormat chart="2" format="57" series="1">
      <pivotArea type="data" outline="0" fieldPosition="0">
        <references count="2">
          <reference field="4294967294" count="1" selected="0">
            <x v="0"/>
          </reference>
          <reference field="4" count="1" selected="0">
            <x v="75"/>
          </reference>
        </references>
      </pivotArea>
    </chartFormat>
    <chartFormat chart="2" format="58" series="1">
      <pivotArea type="data" outline="0" fieldPosition="0">
        <references count="2">
          <reference field="4294967294" count="1" selected="0">
            <x v="0"/>
          </reference>
          <reference field="4" count="1" selected="0">
            <x v="16"/>
          </reference>
        </references>
      </pivotArea>
    </chartFormat>
    <chartFormat chart="2" format="59" series="1">
      <pivotArea type="data" outline="0" fieldPosition="0">
        <references count="2">
          <reference field="4294967294" count="1" selected="0">
            <x v="0"/>
          </reference>
          <reference field="4" count="1" selected="0">
            <x v="33"/>
          </reference>
        </references>
      </pivotArea>
    </chartFormat>
    <chartFormat chart="2" format="60" series="1">
      <pivotArea type="data" outline="0" fieldPosition="0">
        <references count="2">
          <reference field="4294967294" count="1" selected="0">
            <x v="0"/>
          </reference>
          <reference field="4" count="1" selected="0">
            <x v="67"/>
          </reference>
        </references>
      </pivotArea>
    </chartFormat>
    <chartFormat chart="2" format="61" series="1">
      <pivotArea type="data" outline="0" fieldPosition="0">
        <references count="2">
          <reference field="4294967294" count="1" selected="0">
            <x v="0"/>
          </reference>
          <reference field="4" count="1" selected="0">
            <x v="4"/>
          </reference>
        </references>
      </pivotArea>
    </chartFormat>
    <chartFormat chart="2" format="62" series="1">
      <pivotArea type="data" outline="0" fieldPosition="0">
        <references count="2">
          <reference field="4294967294" count="1" selected="0">
            <x v="0"/>
          </reference>
          <reference field="4" count="1" selected="0">
            <x v="1"/>
          </reference>
        </references>
      </pivotArea>
    </chartFormat>
    <chartFormat chart="2" format="63" series="1">
      <pivotArea type="data" outline="0" fieldPosition="0">
        <references count="2">
          <reference field="4294967294" count="1" selected="0">
            <x v="0"/>
          </reference>
          <reference field="4" count="1" selected="0">
            <x v="0"/>
          </reference>
        </references>
      </pivotArea>
    </chartFormat>
    <chartFormat chart="2" format="64" series="1">
      <pivotArea type="data" outline="0" fieldPosition="0">
        <references count="2">
          <reference field="4294967294" count="1" selected="0">
            <x v="0"/>
          </reference>
          <reference field="4" count="1" selected="0">
            <x v="43"/>
          </reference>
        </references>
      </pivotArea>
    </chartFormat>
    <chartFormat chart="2" format="65" series="1">
      <pivotArea type="data" outline="0" fieldPosition="0">
        <references count="2">
          <reference field="4294967294" count="1" selected="0">
            <x v="0"/>
          </reference>
          <reference field="4" count="1" selected="0">
            <x v="17"/>
          </reference>
        </references>
      </pivotArea>
    </chartFormat>
    <chartFormat chart="2" format="66" series="1">
      <pivotArea type="data" outline="0" fieldPosition="0">
        <references count="2">
          <reference field="4294967294" count="1" selected="0">
            <x v="0"/>
          </reference>
          <reference field="4" count="1" selected="0">
            <x v="57"/>
          </reference>
        </references>
      </pivotArea>
    </chartFormat>
    <chartFormat chart="2" format="67" series="1">
      <pivotArea type="data" outline="0" fieldPosition="0">
        <references count="2">
          <reference field="4294967294" count="1" selected="0">
            <x v="0"/>
          </reference>
          <reference field="4" count="1" selected="0">
            <x v="80"/>
          </reference>
        </references>
      </pivotArea>
    </chartFormat>
    <chartFormat chart="2" format="68" series="1">
      <pivotArea type="data" outline="0" fieldPosition="0">
        <references count="2">
          <reference field="4294967294" count="1" selected="0">
            <x v="0"/>
          </reference>
          <reference field="4" count="1" selected="0">
            <x v="62"/>
          </reference>
        </references>
      </pivotArea>
    </chartFormat>
    <chartFormat chart="2" format="69" series="1">
      <pivotArea type="data" outline="0" fieldPosition="0">
        <references count="2">
          <reference field="4294967294" count="1" selected="0">
            <x v="0"/>
          </reference>
          <reference field="4" count="1" selected="0">
            <x v="68"/>
          </reference>
        </references>
      </pivotArea>
    </chartFormat>
    <chartFormat chart="2" format="70" series="1">
      <pivotArea type="data" outline="0" fieldPosition="0">
        <references count="2">
          <reference field="4294967294" count="1" selected="0">
            <x v="0"/>
          </reference>
          <reference field="4" count="1" selected="0">
            <x v="11"/>
          </reference>
        </references>
      </pivotArea>
    </chartFormat>
    <chartFormat chart="2" format="71" series="1">
      <pivotArea type="data" outline="0" fieldPosition="0">
        <references count="2">
          <reference field="4294967294" count="1" selected="0">
            <x v="0"/>
          </reference>
          <reference field="4" count="1" selected="0">
            <x v="7"/>
          </reference>
        </references>
      </pivotArea>
    </chartFormat>
    <chartFormat chart="2" format="72" series="1">
      <pivotArea type="data" outline="0" fieldPosition="0">
        <references count="2">
          <reference field="4294967294" count="1" selected="0">
            <x v="0"/>
          </reference>
          <reference field="4" count="1" selected="0">
            <x v="72"/>
          </reference>
        </references>
      </pivotArea>
    </chartFormat>
    <chartFormat chart="2" format="73" series="1">
      <pivotArea type="data" outline="0" fieldPosition="0">
        <references count="2">
          <reference field="4294967294" count="1" selected="0">
            <x v="0"/>
          </reference>
          <reference field="4" count="1" selected="0">
            <x v="20"/>
          </reference>
        </references>
      </pivotArea>
    </chartFormat>
    <chartFormat chart="2" format="74" series="1">
      <pivotArea type="data" outline="0" fieldPosition="0">
        <references count="2">
          <reference field="4294967294" count="1" selected="0">
            <x v="0"/>
          </reference>
          <reference field="4" count="1" selected="0">
            <x v="59"/>
          </reference>
        </references>
      </pivotArea>
    </chartFormat>
    <chartFormat chart="2" format="75" series="1">
      <pivotArea type="data" outline="0" fieldPosition="0">
        <references count="2">
          <reference field="4294967294" count="1" selected="0">
            <x v="0"/>
          </reference>
          <reference field="4" count="1" selected="0">
            <x v="32"/>
          </reference>
        </references>
      </pivotArea>
    </chartFormat>
    <chartFormat chart="2" format="76" series="1">
      <pivotArea type="data" outline="0" fieldPosition="0">
        <references count="2">
          <reference field="4294967294" count="1" selected="0">
            <x v="0"/>
          </reference>
          <reference field="4" count="1" selected="0">
            <x v="38"/>
          </reference>
        </references>
      </pivotArea>
    </chartFormat>
    <chartFormat chart="2" format="77" series="1">
      <pivotArea type="data" outline="0" fieldPosition="0">
        <references count="2">
          <reference field="4294967294" count="1" selected="0">
            <x v="0"/>
          </reference>
          <reference field="4" count="1" selected="0">
            <x v="26"/>
          </reference>
        </references>
      </pivotArea>
    </chartFormat>
    <chartFormat chart="2" format="78" series="1">
      <pivotArea type="data" outline="0" fieldPosition="0">
        <references count="2">
          <reference field="4294967294" count="1" selected="0">
            <x v="0"/>
          </reference>
          <reference field="4" count="1" selected="0">
            <x v="21"/>
          </reference>
        </references>
      </pivotArea>
    </chartFormat>
    <chartFormat chart="2" format="79" series="1">
      <pivotArea type="data" outline="0" fieldPosition="0">
        <references count="2">
          <reference field="4294967294" count="1" selected="0">
            <x v="0"/>
          </reference>
          <reference field="4" count="1" selected="0">
            <x v="36"/>
          </reference>
        </references>
      </pivotArea>
    </chartFormat>
    <chartFormat chart="2" format="80" series="1">
      <pivotArea type="data" outline="0" fieldPosition="0">
        <references count="2">
          <reference field="4294967294" count="1" selected="0">
            <x v="0"/>
          </reference>
          <reference field="4" count="1" selected="0">
            <x v="46"/>
          </reference>
        </references>
      </pivotArea>
    </chartFormat>
    <chartFormat chart="2" format="81" series="1">
      <pivotArea type="data" outline="0" fieldPosition="0">
        <references count="2">
          <reference field="4294967294" count="1" selected="0">
            <x v="0"/>
          </reference>
          <reference field="4" count="1" selected="0">
            <x v="50"/>
          </reference>
        </references>
      </pivotArea>
    </chartFormat>
    <chartFormat chart="3" format="82" series="1">
      <pivotArea type="data" outline="0" fieldPosition="0">
        <references count="2">
          <reference field="4294967294" count="1" selected="0">
            <x v="0"/>
          </reference>
          <reference field="4" count="1" selected="0">
            <x v="42"/>
          </reference>
        </references>
      </pivotArea>
    </chartFormat>
    <chartFormat chart="3" format="83" series="1">
      <pivotArea type="data" outline="0" fieldPosition="0">
        <references count="2">
          <reference field="4294967294" count="1" selected="0">
            <x v="0"/>
          </reference>
          <reference field="4" count="1" selected="0">
            <x v="13"/>
          </reference>
        </references>
      </pivotArea>
    </chartFormat>
    <chartFormat chart="3" format="84" series="1">
      <pivotArea type="data" outline="0" fieldPosition="0">
        <references count="2">
          <reference field="4294967294" count="1" selected="0">
            <x v="0"/>
          </reference>
          <reference field="4" count="1" selected="0">
            <x v="15"/>
          </reference>
        </references>
      </pivotArea>
    </chartFormat>
    <chartFormat chart="3" format="85" series="1">
      <pivotArea type="data" outline="0" fieldPosition="0">
        <references count="2">
          <reference field="4294967294" count="1" selected="0">
            <x v="0"/>
          </reference>
          <reference field="4" count="1" selected="0">
            <x v="46"/>
          </reference>
        </references>
      </pivotArea>
    </chartFormat>
    <chartFormat chart="3" format="86" series="1">
      <pivotArea type="data" outline="0" fieldPosition="0">
        <references count="2">
          <reference field="4294967294" count="1" selected="0">
            <x v="0"/>
          </reference>
          <reference field="4" count="1" selected="0">
            <x v="50"/>
          </reference>
        </references>
      </pivotArea>
    </chartFormat>
    <chartFormat chart="3" format="87" series="1">
      <pivotArea type="data" outline="0" fieldPosition="0">
        <references count="2">
          <reference field="4294967294" count="1" selected="0">
            <x v="0"/>
          </reference>
          <reference field="4" count="1" selected="0">
            <x v="79"/>
          </reference>
        </references>
      </pivotArea>
    </chartFormat>
    <chartFormat chart="3" format="88" series="1">
      <pivotArea type="data" outline="0" fieldPosition="0">
        <references count="2">
          <reference field="4294967294" count="1" selected="0">
            <x v="0"/>
          </reference>
          <reference field="4" count="1" selected="0">
            <x v="61"/>
          </reference>
        </references>
      </pivotArea>
    </chartFormat>
    <chartFormat chart="3" format="89" series="1">
      <pivotArea type="data" outline="0" fieldPosition="0">
        <references count="2">
          <reference field="4294967294" count="1" selected="0">
            <x v="0"/>
          </reference>
          <reference field="4" count="1" selected="0">
            <x v="51"/>
          </reference>
        </references>
      </pivotArea>
    </chartFormat>
    <chartFormat chart="3" format="92" series="1">
      <pivotArea type="data" outline="0" fieldPosition="0">
        <references count="3">
          <reference field="4294967294" count="1" selected="0">
            <x v="0"/>
          </reference>
          <reference field="0" count="1" selected="0">
            <x v="0"/>
          </reference>
          <reference field="4" count="1" selected="0">
            <x v="42"/>
          </reference>
        </references>
      </pivotArea>
    </chartFormat>
    <chartFormat chart="3" format="93" series="1">
      <pivotArea type="data" outline="0" fieldPosition="0">
        <references count="3">
          <reference field="4294967294" count="1" selected="0">
            <x v="0"/>
          </reference>
          <reference field="0" count="1" selected="0">
            <x v="2"/>
          </reference>
          <reference field="4" count="1" selected="0">
            <x v="42"/>
          </reference>
        </references>
      </pivotArea>
    </chartFormat>
    <chartFormat chart="3" format="94" series="1">
      <pivotArea type="data" outline="0" fieldPosition="0">
        <references count="3">
          <reference field="4294967294" count="1" selected="0">
            <x v="0"/>
          </reference>
          <reference field="0" count="1" selected="0">
            <x v="5"/>
          </reference>
          <reference field="4" count="1" selected="0">
            <x v="42"/>
          </reference>
        </references>
      </pivotArea>
    </chartFormat>
    <chartFormat chart="3" format="95" series="1">
      <pivotArea type="data" outline="0" fieldPosition="0">
        <references count="3">
          <reference field="4294967294" count="1" selected="0">
            <x v="0"/>
          </reference>
          <reference field="0" count="1" selected="0">
            <x v="4"/>
          </reference>
          <reference field="4" count="1" selected="0">
            <x v="42"/>
          </reference>
        </references>
      </pivotArea>
    </chartFormat>
    <chartFormat chart="3" format="96" series="1">
      <pivotArea type="data" outline="0" fieldPosition="0">
        <references count="3">
          <reference field="4294967294" count="1" selected="0">
            <x v="0"/>
          </reference>
          <reference field="0" count="1" selected="0">
            <x v="6"/>
          </reference>
          <reference field="4" count="1" selected="0">
            <x v="42"/>
          </reference>
        </references>
      </pivotArea>
    </chartFormat>
    <chartFormat chart="3" format="97" series="1">
      <pivotArea type="data" outline="0" fieldPosition="0">
        <references count="3">
          <reference field="4294967294" count="1" selected="0">
            <x v="0"/>
          </reference>
          <reference field="0" count="1" selected="0">
            <x v="7"/>
          </reference>
          <reference field="4" count="1" selected="0">
            <x v="42"/>
          </reference>
        </references>
      </pivotArea>
    </chartFormat>
    <chartFormat chart="3" format="98" series="1">
      <pivotArea type="data" outline="0" fieldPosition="0">
        <references count="3">
          <reference field="4294967294" count="1" selected="0">
            <x v="0"/>
          </reference>
          <reference field="0" count="1" selected="0">
            <x v="3"/>
          </reference>
          <reference field="4" count="1" selected="0">
            <x v="42"/>
          </reference>
        </references>
      </pivotArea>
    </chartFormat>
    <chartFormat chart="3" format="109" series="1">
      <pivotArea type="data" outline="0" fieldPosition="0">
        <references count="3">
          <reference field="4294967294" count="1" selected="0">
            <x v="0"/>
          </reference>
          <reference field="0" count="1" selected="0">
            <x v="0"/>
          </reference>
          <reference field="4" count="1" selected="0">
            <x v="13"/>
          </reference>
        </references>
      </pivotArea>
    </chartFormat>
    <chartFormat chart="3" format="110" series="1">
      <pivotArea type="data" outline="0" fieldPosition="0">
        <references count="3">
          <reference field="4294967294" count="1" selected="0">
            <x v="0"/>
          </reference>
          <reference field="0" count="1" selected="0">
            <x v="2"/>
          </reference>
          <reference field="4" count="1" selected="0">
            <x v="13"/>
          </reference>
        </references>
      </pivotArea>
    </chartFormat>
    <chartFormat chart="3" format="111" series="1">
      <pivotArea type="data" outline="0" fieldPosition="0">
        <references count="3">
          <reference field="4294967294" count="1" selected="0">
            <x v="0"/>
          </reference>
          <reference field="0" count="1" selected="0">
            <x v="5"/>
          </reference>
          <reference field="4" count="1" selected="0">
            <x v="13"/>
          </reference>
        </references>
      </pivotArea>
    </chartFormat>
    <chartFormat chart="3" format="112" series="1">
      <pivotArea type="data" outline="0" fieldPosition="0">
        <references count="3">
          <reference field="4294967294" count="1" selected="0">
            <x v="0"/>
          </reference>
          <reference field="0" count="1" selected="0">
            <x v="4"/>
          </reference>
          <reference field="4" count="1" selected="0">
            <x v="13"/>
          </reference>
        </references>
      </pivotArea>
    </chartFormat>
    <chartFormat chart="3" format="113" series="1">
      <pivotArea type="data" outline="0" fieldPosition="0">
        <references count="3">
          <reference field="4294967294" count="1" selected="0">
            <x v="0"/>
          </reference>
          <reference field="0" count="1" selected="0">
            <x v="6"/>
          </reference>
          <reference field="4" count="1" selected="0">
            <x v="13"/>
          </reference>
        </references>
      </pivotArea>
    </chartFormat>
    <chartFormat chart="3" format="114" series="1">
      <pivotArea type="data" outline="0" fieldPosition="0">
        <references count="3">
          <reference field="4294967294" count="1" selected="0">
            <x v="0"/>
          </reference>
          <reference field="0" count="1" selected="0">
            <x v="7"/>
          </reference>
          <reference field="4" count="1" selected="0">
            <x v="13"/>
          </reference>
        </references>
      </pivotArea>
    </chartFormat>
    <chartFormat chart="3" format="115" series="1">
      <pivotArea type="data" outline="0" fieldPosition="0">
        <references count="3">
          <reference field="4294967294" count="1" selected="0">
            <x v="0"/>
          </reference>
          <reference field="0" count="1" selected="0">
            <x v="3"/>
          </reference>
          <reference field="4" count="1" selected="0">
            <x v="13"/>
          </reference>
        </references>
      </pivotArea>
    </chartFormat>
    <chartFormat chart="3" format="126" series="1">
      <pivotArea type="data" outline="0" fieldPosition="0">
        <references count="3">
          <reference field="4294967294" count="1" selected="0">
            <x v="0"/>
          </reference>
          <reference field="0" count="1" selected="0">
            <x v="0"/>
          </reference>
          <reference field="4" count="1" selected="0">
            <x v="15"/>
          </reference>
        </references>
      </pivotArea>
    </chartFormat>
    <chartFormat chart="3" format="127" series="1">
      <pivotArea type="data" outline="0" fieldPosition="0">
        <references count="3">
          <reference field="4294967294" count="1" selected="0">
            <x v="0"/>
          </reference>
          <reference field="0" count="1" selected="0">
            <x v="2"/>
          </reference>
          <reference field="4" count="1" selected="0">
            <x v="15"/>
          </reference>
        </references>
      </pivotArea>
    </chartFormat>
    <chartFormat chart="3" format="128" series="1">
      <pivotArea type="data" outline="0" fieldPosition="0">
        <references count="3">
          <reference field="4294967294" count="1" selected="0">
            <x v="0"/>
          </reference>
          <reference field="0" count="1" selected="0">
            <x v="5"/>
          </reference>
          <reference field="4" count="1" selected="0">
            <x v="15"/>
          </reference>
        </references>
      </pivotArea>
    </chartFormat>
    <chartFormat chart="3" format="129" series="1">
      <pivotArea type="data" outline="0" fieldPosition="0">
        <references count="3">
          <reference field="4294967294" count="1" selected="0">
            <x v="0"/>
          </reference>
          <reference field="0" count="1" selected="0">
            <x v="4"/>
          </reference>
          <reference field="4" count="1" selected="0">
            <x v="15"/>
          </reference>
        </references>
      </pivotArea>
    </chartFormat>
    <chartFormat chart="3" format="140" series="1">
      <pivotArea type="data" outline="0" fieldPosition="0">
        <references count="3">
          <reference field="4294967294" count="1" selected="0">
            <x v="0"/>
          </reference>
          <reference field="0" count="1" selected="0">
            <x v="0"/>
          </reference>
          <reference field="4" count="1" selected="0">
            <x v="46"/>
          </reference>
        </references>
      </pivotArea>
    </chartFormat>
    <chartFormat chart="3" format="141" series="1">
      <pivotArea type="data" outline="0" fieldPosition="0">
        <references count="3">
          <reference field="4294967294" count="1" selected="0">
            <x v="0"/>
          </reference>
          <reference field="0" count="1" selected="0">
            <x v="5"/>
          </reference>
          <reference field="4" count="1" selected="0">
            <x v="46"/>
          </reference>
        </references>
      </pivotArea>
    </chartFormat>
    <chartFormat chart="3" format="142" series="1">
      <pivotArea type="data" outline="0" fieldPosition="0">
        <references count="3">
          <reference field="4294967294" count="1" selected="0">
            <x v="0"/>
          </reference>
          <reference field="0" count="1" selected="0">
            <x v="4"/>
          </reference>
          <reference field="4" count="1" selected="0">
            <x v="46"/>
          </reference>
        </references>
      </pivotArea>
    </chartFormat>
    <chartFormat chart="3" format="143" series="1">
      <pivotArea type="data" outline="0" fieldPosition="0">
        <references count="3">
          <reference field="4294967294" count="1" selected="0">
            <x v="0"/>
          </reference>
          <reference field="0" count="1" selected="0">
            <x v="6"/>
          </reference>
          <reference field="4" count="1" selected="0">
            <x v="46"/>
          </reference>
        </references>
      </pivotArea>
    </chartFormat>
    <chartFormat chart="3" format="144" series="1">
      <pivotArea type="data" outline="0" fieldPosition="0">
        <references count="3">
          <reference field="4294967294" count="1" selected="0">
            <x v="0"/>
          </reference>
          <reference field="0" count="1" selected="0">
            <x v="3"/>
          </reference>
          <reference field="4" count="1" selected="0">
            <x v="46"/>
          </reference>
        </references>
      </pivotArea>
    </chartFormat>
    <chartFormat chart="3" format="155" series="1">
      <pivotArea type="data" outline="0" fieldPosition="0">
        <references count="3">
          <reference field="4294967294" count="1" selected="0">
            <x v="0"/>
          </reference>
          <reference field="0" count="1" selected="0">
            <x v="0"/>
          </reference>
          <reference field="4" count="1" selected="0">
            <x v="50"/>
          </reference>
        </references>
      </pivotArea>
    </chartFormat>
    <chartFormat chart="3" format="156" series="1">
      <pivotArea type="data" outline="0" fieldPosition="0">
        <references count="3">
          <reference field="4294967294" count="1" selected="0">
            <x v="0"/>
          </reference>
          <reference field="0" count="1" selected="0">
            <x v="2"/>
          </reference>
          <reference field="4" count="1" selected="0">
            <x v="50"/>
          </reference>
        </references>
      </pivotArea>
    </chartFormat>
    <chartFormat chart="3" format="157" series="1">
      <pivotArea type="data" outline="0" fieldPosition="0">
        <references count="3">
          <reference field="4294967294" count="1" selected="0">
            <x v="0"/>
          </reference>
          <reference field="0" count="1" selected="0">
            <x v="5"/>
          </reference>
          <reference field="4" count="1" selected="0">
            <x v="50"/>
          </reference>
        </references>
      </pivotArea>
    </chartFormat>
    <chartFormat chart="3" format="158" series="1">
      <pivotArea type="data" outline="0" fieldPosition="0">
        <references count="3">
          <reference field="4294967294" count="1" selected="0">
            <x v="0"/>
          </reference>
          <reference field="0" count="1" selected="0">
            <x v="4"/>
          </reference>
          <reference field="4" count="1" selected="0">
            <x v="50"/>
          </reference>
        </references>
      </pivotArea>
    </chartFormat>
    <chartFormat chart="3" format="169" series="1">
      <pivotArea type="data" outline="0" fieldPosition="0">
        <references count="3">
          <reference field="4294967294" count="1" selected="0">
            <x v="0"/>
          </reference>
          <reference field="0" count="1" selected="0">
            <x v="0"/>
          </reference>
          <reference field="4" count="1" selected="0">
            <x v="79"/>
          </reference>
        </references>
      </pivotArea>
    </chartFormat>
    <chartFormat chart="3" format="170" series="1">
      <pivotArea type="data" outline="0" fieldPosition="0">
        <references count="3">
          <reference field="4294967294" count="1" selected="0">
            <x v="0"/>
          </reference>
          <reference field="0" count="1" selected="0">
            <x v="2"/>
          </reference>
          <reference field="4" count="1" selected="0">
            <x v="79"/>
          </reference>
        </references>
      </pivotArea>
    </chartFormat>
    <chartFormat chart="3" format="171" series="1">
      <pivotArea type="data" outline="0" fieldPosition="0">
        <references count="3">
          <reference field="4294967294" count="1" selected="0">
            <x v="0"/>
          </reference>
          <reference field="0" count="1" selected="0">
            <x v="5"/>
          </reference>
          <reference field="4" count="1" selected="0">
            <x v="79"/>
          </reference>
        </references>
      </pivotArea>
    </chartFormat>
    <chartFormat chart="3" format="172" series="1">
      <pivotArea type="data" outline="0" fieldPosition="0">
        <references count="3">
          <reference field="4294967294" count="1" selected="0">
            <x v="0"/>
          </reference>
          <reference field="0" count="1" selected="0">
            <x v="4"/>
          </reference>
          <reference field="4" count="1" selected="0">
            <x v="79"/>
          </reference>
        </references>
      </pivotArea>
    </chartFormat>
    <chartFormat chart="3" format="173" series="1">
      <pivotArea type="data" outline="0" fieldPosition="0">
        <references count="3">
          <reference field="4294967294" count="1" selected="0">
            <x v="0"/>
          </reference>
          <reference field="0" count="1" selected="0">
            <x v="6"/>
          </reference>
          <reference field="4" count="1" selected="0">
            <x v="79"/>
          </reference>
        </references>
      </pivotArea>
    </chartFormat>
    <chartFormat chart="3" format="174" series="1">
      <pivotArea type="data" outline="0" fieldPosition="0">
        <references count="3">
          <reference field="4294967294" count="1" selected="0">
            <x v="0"/>
          </reference>
          <reference field="0" count="1" selected="0">
            <x v="7"/>
          </reference>
          <reference field="4" count="1" selected="0">
            <x v="79"/>
          </reference>
        </references>
      </pivotArea>
    </chartFormat>
    <chartFormat chart="3" format="175" series="1">
      <pivotArea type="data" outline="0" fieldPosition="0">
        <references count="3">
          <reference field="4294967294" count="1" selected="0">
            <x v="0"/>
          </reference>
          <reference field="0" count="1" selected="0">
            <x v="3"/>
          </reference>
          <reference field="4" count="1" selected="0">
            <x v="79"/>
          </reference>
        </references>
      </pivotArea>
    </chartFormat>
    <chartFormat chart="3" format="186" series="1">
      <pivotArea type="data" outline="0" fieldPosition="0">
        <references count="3">
          <reference field="4294967294" count="1" selected="0">
            <x v="0"/>
          </reference>
          <reference field="0" count="1" selected="0">
            <x v="0"/>
          </reference>
          <reference field="4" count="1" selected="0">
            <x v="61"/>
          </reference>
        </references>
      </pivotArea>
    </chartFormat>
    <chartFormat chart="3" format="187" series="1">
      <pivotArea type="data" outline="0" fieldPosition="0">
        <references count="3">
          <reference field="4294967294" count="1" selected="0">
            <x v="0"/>
          </reference>
          <reference field="0" count="1" selected="0">
            <x v="2"/>
          </reference>
          <reference field="4" count="1" selected="0">
            <x v="61"/>
          </reference>
        </references>
      </pivotArea>
    </chartFormat>
    <chartFormat chart="3" format="188" series="1">
      <pivotArea type="data" outline="0" fieldPosition="0">
        <references count="3">
          <reference field="4294967294" count="1" selected="0">
            <x v="0"/>
          </reference>
          <reference field="0" count="1" selected="0">
            <x v="5"/>
          </reference>
          <reference field="4" count="1" selected="0">
            <x v="61"/>
          </reference>
        </references>
      </pivotArea>
    </chartFormat>
    <chartFormat chart="3" format="189" series="1">
      <pivotArea type="data" outline="0" fieldPosition="0">
        <references count="3">
          <reference field="4294967294" count="1" selected="0">
            <x v="0"/>
          </reference>
          <reference field="0" count="1" selected="0">
            <x v="4"/>
          </reference>
          <reference field="4" count="1" selected="0">
            <x v="61"/>
          </reference>
        </references>
      </pivotArea>
    </chartFormat>
    <chartFormat chart="3" format="190" series="1">
      <pivotArea type="data" outline="0" fieldPosition="0">
        <references count="3">
          <reference field="4294967294" count="1" selected="0">
            <x v="0"/>
          </reference>
          <reference field="0" count="1" selected="0">
            <x v="6"/>
          </reference>
          <reference field="4" count="1" selected="0">
            <x v="61"/>
          </reference>
        </references>
      </pivotArea>
    </chartFormat>
    <chartFormat chart="3" format="191" series="1">
      <pivotArea type="data" outline="0" fieldPosition="0">
        <references count="3">
          <reference field="4294967294" count="1" selected="0">
            <x v="0"/>
          </reference>
          <reference field="0" count="1" selected="0">
            <x v="7"/>
          </reference>
          <reference field="4" count="1" selected="0">
            <x v="61"/>
          </reference>
        </references>
      </pivotArea>
    </chartFormat>
    <chartFormat chart="3" format="192" series="1">
      <pivotArea type="data" outline="0" fieldPosition="0">
        <references count="3">
          <reference field="4294967294" count="1" selected="0">
            <x v="0"/>
          </reference>
          <reference field="0" count="1" selected="0">
            <x v="3"/>
          </reference>
          <reference field="4" count="1" selected="0">
            <x v="61"/>
          </reference>
        </references>
      </pivotArea>
    </chartFormat>
    <chartFormat chart="3" format="203" series="1">
      <pivotArea type="data" outline="0" fieldPosition="0">
        <references count="3">
          <reference field="4294967294" count="1" selected="0">
            <x v="0"/>
          </reference>
          <reference field="0" count="1" selected="0">
            <x v="0"/>
          </reference>
          <reference field="4" count="1" selected="0">
            <x v="51"/>
          </reference>
        </references>
      </pivotArea>
    </chartFormat>
    <chartFormat chart="3" format="204" series="1">
      <pivotArea type="data" outline="0" fieldPosition="0">
        <references count="3">
          <reference field="4294967294" count="1" selected="0">
            <x v="0"/>
          </reference>
          <reference field="0" count="1" selected="0">
            <x v="2"/>
          </reference>
          <reference field="4" count="1" selected="0">
            <x v="51"/>
          </reference>
        </references>
      </pivotArea>
    </chartFormat>
    <chartFormat chart="3" format="205" series="1">
      <pivotArea type="data" outline="0" fieldPosition="0">
        <references count="3">
          <reference field="4294967294" count="1" selected="0">
            <x v="0"/>
          </reference>
          <reference field="0" count="1" selected="0">
            <x v="5"/>
          </reference>
          <reference field="4" count="1" selected="0">
            <x v="51"/>
          </reference>
        </references>
      </pivotArea>
    </chartFormat>
    <chartFormat chart="3" format="206" series="1">
      <pivotArea type="data" outline="0" fieldPosition="0">
        <references count="3">
          <reference field="4294967294" count="1" selected="0">
            <x v="0"/>
          </reference>
          <reference field="0" count="1" selected="0">
            <x v="4"/>
          </reference>
          <reference field="4" count="1" selected="0">
            <x v="51"/>
          </reference>
        </references>
      </pivotArea>
    </chartFormat>
    <chartFormat chart="3" format="207" series="1">
      <pivotArea type="data" outline="0" fieldPosition="0">
        <references count="3">
          <reference field="4294967294" count="1" selected="0">
            <x v="0"/>
          </reference>
          <reference field="0" count="1" selected="0">
            <x v="6"/>
          </reference>
          <reference field="4" count="1" selected="0">
            <x v="51"/>
          </reference>
        </references>
      </pivotArea>
    </chartFormat>
    <chartFormat chart="3" format="208" series="1">
      <pivotArea type="data" outline="0" fieldPosition="0">
        <references count="3">
          <reference field="4294967294" count="1" selected="0">
            <x v="0"/>
          </reference>
          <reference field="0" count="1" selected="0">
            <x v="7"/>
          </reference>
          <reference field="4" count="1" selected="0">
            <x v="51"/>
          </reference>
        </references>
      </pivotArea>
    </chartFormat>
    <chartFormat chart="3" format="209" series="1">
      <pivotArea type="data" outline="0" fieldPosition="0">
        <references count="3">
          <reference field="4294967294" count="1" selected="0">
            <x v="0"/>
          </reference>
          <reference field="0" count="1" selected="0">
            <x v="3"/>
          </reference>
          <reference field="4" count="1" selected="0">
            <x v="51"/>
          </reference>
        </references>
      </pivotArea>
    </chartFormat>
    <chartFormat chart="3" format="220" series="1">
      <pivotArea type="data" outline="0" fieldPosition="0">
        <references count="2">
          <reference field="4294967294" count="1" selected="0">
            <x v="0"/>
          </reference>
          <reference field="0" count="1" selected="0">
            <x v="0"/>
          </reference>
        </references>
      </pivotArea>
    </chartFormat>
    <chartFormat chart="3" format="221" series="1">
      <pivotArea type="data" outline="0" fieldPosition="0">
        <references count="2">
          <reference field="4294967294" count="1" selected="0">
            <x v="0"/>
          </reference>
          <reference field="0" count="1" selected="0">
            <x v="2"/>
          </reference>
        </references>
      </pivotArea>
    </chartFormat>
    <chartFormat chart="3" format="222" series="1">
      <pivotArea type="data" outline="0" fieldPosition="0">
        <references count="2">
          <reference field="4294967294" count="1" selected="0">
            <x v="0"/>
          </reference>
          <reference field="0" count="1" selected="0">
            <x v="5"/>
          </reference>
        </references>
      </pivotArea>
    </chartFormat>
    <chartFormat chart="3" format="223" series="1">
      <pivotArea type="data" outline="0" fieldPosition="0">
        <references count="2">
          <reference field="4294967294" count="1" selected="0">
            <x v="0"/>
          </reference>
          <reference field="0" count="1" selected="0">
            <x v="4"/>
          </reference>
        </references>
      </pivotArea>
    </chartFormat>
    <chartFormat chart="3" format="224" series="1">
      <pivotArea type="data" outline="0" fieldPosition="0">
        <references count="2">
          <reference field="4294967294" count="1" selected="0">
            <x v="0"/>
          </reference>
          <reference field="0" count="1" selected="0">
            <x v="6"/>
          </reference>
        </references>
      </pivotArea>
    </chartFormat>
    <chartFormat chart="3" format="225" series="1">
      <pivotArea type="data" outline="0" fieldPosition="0">
        <references count="2">
          <reference field="4294967294" count="1" selected="0">
            <x v="0"/>
          </reference>
          <reference field="0" count="1" selected="0">
            <x v="7"/>
          </reference>
        </references>
      </pivotArea>
    </chartFormat>
    <chartFormat chart="3" format="226" series="1">
      <pivotArea type="data" outline="0" fieldPosition="0">
        <references count="2">
          <reference field="4294967294" count="1" selected="0">
            <x v="0"/>
          </reference>
          <reference field="0" count="1" selected="0">
            <x v="3"/>
          </reference>
        </references>
      </pivotArea>
    </chartFormat>
    <chartFormat chart="3" format="227" series="1">
      <pivotArea type="data" outline="0" fieldPosition="0">
        <references count="1">
          <reference field="4294967294" count="1" selected="0">
            <x v="0"/>
          </reference>
        </references>
      </pivotArea>
    </chartFormat>
    <chartFormat chart="8" format="5" series="1">
      <pivotArea type="data" outline="0" fieldPosition="0">
        <references count="2">
          <reference field="4294967294" count="1" selected="0">
            <x v="0"/>
          </reference>
          <reference field="0" count="1" selected="0">
            <x v="3"/>
          </reference>
        </references>
      </pivotArea>
    </chartFormat>
    <chartFormat chart="12" format="5" series="1">
      <pivotArea type="data" outline="0" fieldPosition="0">
        <references count="2">
          <reference field="4294967294" count="1" selected="0">
            <x v="0"/>
          </reference>
          <reference field="0" count="1" selected="0">
            <x v="3"/>
          </reference>
        </references>
      </pivotArea>
    </chartFormat>
    <chartFormat chart="12" format="6" series="1">
      <pivotArea type="data" outline="0" fieldPosition="0">
        <references count="2">
          <reference field="4294967294" count="1" selected="0">
            <x v="0"/>
          </reference>
          <reference field="0" count="1" selected="0">
            <x v="5"/>
          </reference>
        </references>
      </pivotArea>
    </chartFormat>
    <chartFormat chart="12" format="7" series="1">
      <pivotArea type="data" outline="0" fieldPosition="0">
        <references count="1">
          <reference field="4294967294" count="1" selected="0">
            <x v="0"/>
          </reference>
        </references>
      </pivotArea>
    </chartFormat>
    <chartFormat chart="12" format="8" series="1">
      <pivotArea type="data" outline="0" fieldPosition="0">
        <references count="2">
          <reference field="4294967294" count="1" selected="0">
            <x v="0"/>
          </reference>
          <reference field="0" count="1" selected="0">
            <x v="0"/>
          </reference>
        </references>
      </pivotArea>
    </chartFormat>
    <chartFormat chart="12" format="9" series="1">
      <pivotArea type="data" outline="0" fieldPosition="0">
        <references count="2">
          <reference field="4294967294" count="1" selected="0">
            <x v="0"/>
          </reference>
          <reference field="0" count="1" selected="0">
            <x v="1"/>
          </reference>
        </references>
      </pivotArea>
    </chartFormat>
  </chartFormats>
  <pivotHierarchies count="35">
    <pivotHierarchy multipleItemSelectionAllowed="1" dragToData="1"/>
    <pivotHierarchy dragToData="1"/>
    <pivotHierarchy dragToData="1"/>
    <pivotHierarchy multipleItemSelectionAllowed="1"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Ve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C19DB626-7263-42E2-8AEA-C6DB42160757}" name="Pivottabell4" cacheId="201" applyNumberFormats="0" applyBorderFormats="0" applyFontFormats="0" applyPatternFormats="0" applyAlignmentFormats="0" applyWidthHeightFormats="1" dataCaption="Verdier" updatedVersion="8" minRefreshableVersion="3" useAutoFormatting="1" subtotalHiddenItems="1" colGrandTotals="0" itemPrintTitles="1" createdVersion="8" indent="0" showEmptyRow="1" showEmptyCol="1" compact="0" compactData="0" multipleFieldFilters="0">
  <location ref="V8:Y36" firstHeaderRow="1" firstDataRow="2" firstDataCol="2" rowPageCount="2" colPageCount="1"/>
  <pivotFields count="6">
    <pivotField dataField="1" compact="0" outline="0" subtotalTop="0" showAll="0" defaultSubtotal="0"/>
    <pivotField axis="axisCol" compact="0" allDrilled="1" outline="0" subtotalTop="0" showAll="0" dataSourceSort="1" defaultAttributeDrillState="1">
      <items count="3">
        <item s="1" x="0"/>
        <item s="1" x="1"/>
        <item t="default"/>
      </items>
    </pivotField>
    <pivotField axis="axisRow" compact="0" allDrilled="1" outline="0" subtotalTop="0" showAll="0" dataSourceSort="1" defaultAttributeDrillState="1">
      <items count="23">
        <item x="0"/>
        <item x="1"/>
        <item x="2"/>
        <item x="3"/>
        <item x="4"/>
        <item x="5"/>
        <item x="6"/>
        <item x="7"/>
        <item x="8"/>
        <item x="9"/>
        <item x="10"/>
        <item x="11"/>
        <item x="12"/>
        <item x="13"/>
        <item x="14"/>
        <item x="15"/>
        <item x="16"/>
        <item x="17"/>
        <item x="18"/>
        <item x="19"/>
        <item x="20"/>
        <item x="21"/>
        <item t="default"/>
      </items>
    </pivotField>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ataSourceSort="1" defaultAttributeDrillState="1">
      <items count="5">
        <item x="0"/>
        <item x="1"/>
        <item x="2"/>
        <item x="3"/>
        <item t="default"/>
      </items>
    </pivotField>
  </pivotFields>
  <rowFields count="2">
    <field x="5"/>
    <field x="2"/>
  </rowFields>
  <rowItems count="27">
    <i>
      <x/>
      <x/>
    </i>
    <i r="1">
      <x v="1"/>
    </i>
    <i r="1">
      <x v="2"/>
    </i>
    <i r="1">
      <x v="3"/>
    </i>
    <i r="1">
      <x v="4"/>
    </i>
    <i r="1">
      <x v="5"/>
    </i>
    <i t="default">
      <x/>
    </i>
    <i>
      <x v="1"/>
      <x v="6"/>
    </i>
    <i r="1">
      <x v="7"/>
    </i>
    <i r="1">
      <x v="8"/>
    </i>
    <i t="default">
      <x v="1"/>
    </i>
    <i>
      <x v="2"/>
      <x v="9"/>
    </i>
    <i r="1">
      <x v="10"/>
    </i>
    <i r="1">
      <x v="11"/>
    </i>
    <i r="1">
      <x v="12"/>
    </i>
    <i r="1">
      <x v="13"/>
    </i>
    <i r="1">
      <x v="14"/>
    </i>
    <i r="1">
      <x v="15"/>
    </i>
    <i t="default">
      <x v="2"/>
    </i>
    <i>
      <x v="3"/>
      <x v="16"/>
    </i>
    <i r="1">
      <x v="17"/>
    </i>
    <i r="1">
      <x v="18"/>
    </i>
    <i r="1">
      <x v="19"/>
    </i>
    <i r="1">
      <x v="20"/>
    </i>
    <i r="1">
      <x v="21"/>
    </i>
    <i t="default">
      <x v="3"/>
    </i>
    <i t="grand">
      <x/>
    </i>
  </rowItems>
  <colFields count="1">
    <field x="1"/>
  </colFields>
  <colItems count="2">
    <i>
      <x/>
    </i>
    <i>
      <x v="1"/>
    </i>
  </colItems>
  <pageFields count="2">
    <pageField fld="3" hier="14" name="[T_kommune].[fylke].&amp;[Trøndelag]" cap="Trøndelag"/>
    <pageField fld="4" hier="13" name="[T_kommune].[kommune].[All]" cap="All"/>
  </pageFields>
  <dataFields count="1">
    <dataField fld="0" subtotal="count" showDataAs="percentDiff" baseField="1" baseItem="0" numFmtId="10"/>
  </dataFields>
  <pivotHierarchies count="3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SubtotalsOnTopDefault="0"/>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18619CF8-88F3-4A37-BC3D-7881BA264645}" name="Pivottabell2" cacheId="247" applyNumberFormats="0" applyBorderFormats="0" applyFontFormats="0" applyPatternFormats="0" applyAlignmentFormats="0" applyWidthHeightFormats="1" dataCaption="Verdier" tag="c8ccedc1-4d86-483f-8fc7-c3b3c870d376" updatedVersion="8" minRefreshableVersion="3" subtotalHiddenItems="1" colGrandTotals="0" itemPrintTitles="1" createdVersion="7" indent="0" showEmptyRow="1" compact="0" compactData="0" multipleFieldFilters="0" chartFormat="11">
  <location ref="B41:E65" firstHeaderRow="1" firstDataRow="2" firstDataCol="2" rowPageCount="2" colPageCount="1"/>
  <pivotFields count="6">
    <pivotField axis="axisPage" compact="0" allDrilled="1" outline="0" subtotalTop="0" showAll="0" dataSourceSort="1" defaultSubtotal="0" defaultAttributeDrillState="1"/>
    <pivotField axis="axisRow"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Col" compact="0" allDrilled="1" outline="0" subtotalTop="0" showAll="0" dataSourceSort="1" defaultSubtotal="0" defaultAttributeDrillState="1">
      <items count="6">
        <item s="1" x="0"/>
        <item s="1" x="1"/>
        <item x="2"/>
        <item x="3"/>
        <item x="4"/>
        <item x="5"/>
      </items>
    </pivotField>
    <pivotField dataField="1" compact="0" outline="0" subtotalTop="0" showAll="0" defaultSubtotal="0"/>
    <pivotField axis="axisPage" compact="0" allDrilled="1" outline="0" subtotalTop="0" showAll="0" dataSourceSort="1" defaultSubtotal="0" defaultAttributeDrillState="1"/>
  </pivotFields>
  <rowFields count="2">
    <field x="1"/>
    <field x="2"/>
  </rowFields>
  <rowItems count="23">
    <i>
      <x/>
      <x/>
    </i>
    <i r="1">
      <x v="1"/>
    </i>
    <i r="1">
      <x v="2"/>
    </i>
    <i r="1">
      <x v="3"/>
    </i>
    <i r="1">
      <x v="4"/>
    </i>
    <i r="1">
      <x v="5"/>
    </i>
    <i>
      <x v="1"/>
      <x v="6"/>
    </i>
    <i r="1">
      <x v="7"/>
    </i>
    <i r="1">
      <x v="8"/>
    </i>
    <i>
      <x v="2"/>
      <x v="9"/>
    </i>
    <i r="1">
      <x v="10"/>
    </i>
    <i r="1">
      <x v="11"/>
    </i>
    <i r="1">
      <x v="12"/>
    </i>
    <i r="1">
      <x v="13"/>
    </i>
    <i r="1">
      <x v="14"/>
    </i>
    <i r="1">
      <x v="15"/>
    </i>
    <i>
      <x v="3"/>
      <x v="16"/>
    </i>
    <i r="1">
      <x v="17"/>
    </i>
    <i r="1">
      <x v="18"/>
    </i>
    <i r="1">
      <x v="19"/>
    </i>
    <i r="1">
      <x v="20"/>
    </i>
    <i r="1">
      <x v="21"/>
    </i>
    <i t="grand">
      <x/>
    </i>
  </rowItems>
  <colFields count="1">
    <field x="3"/>
  </colFields>
  <colItems count="2">
    <i>
      <x/>
    </i>
    <i>
      <x v="1"/>
    </i>
  </colItems>
  <pageFields count="2">
    <pageField fld="5" hier="14" name="[T_kommune].[fylke].&amp;[Trøndelag]" cap="Trøndelag"/>
    <pageField fld="0" hier="13" name="[T_kommune].[kommune].&amp;[Inderøy]" cap="Inderøy"/>
  </pageFields>
  <dataFields count="1">
    <dataField fld="4" subtotal="count" showDataAs="difference" baseField="3" baseItem="0"/>
  </dataFields>
  <formats count="1">
    <format dxfId="13">
      <pivotArea outline="0" fieldPosition="0">
        <references count="3">
          <reference field="1" count="0" selected="0"/>
          <reference field="2" count="0" selected="0"/>
          <reference field="3" count="1" selected="0">
            <x v="2"/>
          </reference>
        </references>
      </pivotArea>
    </format>
  </formats>
  <chartFormats count="11">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 chart="7" format="0" series="1">
      <pivotArea type="data" outline="0" fieldPosition="0">
        <references count="2">
          <reference field="4294967294" count="1" selected="0">
            <x v="0"/>
          </reference>
          <reference field="3" count="1" selected="0">
            <x v="3"/>
          </reference>
        </references>
      </pivotArea>
    </chartFormat>
    <chartFormat chart="7" format="1" series="1">
      <pivotArea type="data" outline="0" fieldPosition="0">
        <references count="2">
          <reference field="4294967294" count="1" selected="0">
            <x v="0"/>
          </reference>
          <reference field="3" count="1" selected="0">
            <x v="2"/>
          </reference>
        </references>
      </pivotArea>
    </chartFormat>
    <chartFormat chart="10" format="8" series="1">
      <pivotArea type="data" outline="0" fieldPosition="0">
        <references count="2">
          <reference field="4294967294" count="1" selected="0">
            <x v="0"/>
          </reference>
          <reference field="3" count="1" selected="0">
            <x v="2"/>
          </reference>
        </references>
      </pivotArea>
    </chartFormat>
    <chartFormat chart="10" format="9" series="1">
      <pivotArea type="data" outline="0" fieldPosition="0">
        <references count="1">
          <reference field="4294967294" count="1" selected="0">
            <x v="0"/>
          </reference>
        </references>
      </pivotArea>
    </chartFormat>
    <chartFormat chart="10" format="11" series="1">
      <pivotArea type="data" outline="0" fieldPosition="0">
        <references count="2">
          <reference field="4294967294" count="1" selected="0">
            <x v="0"/>
          </reference>
          <reference field="3" count="1" selected="0">
            <x v="4"/>
          </reference>
        </references>
      </pivotArea>
    </chartFormat>
    <chartFormat chart="10" format="12" series="1">
      <pivotArea type="data" outline="0" fieldPosition="0">
        <references count="2">
          <reference field="4294967294" count="1" selected="0">
            <x v="0"/>
          </reference>
          <reference field="3" count="1" selected="0">
            <x v="5"/>
          </reference>
        </references>
      </pivotArea>
    </chartFormat>
    <chartFormat chart="10" format="16" series="1">
      <pivotArea type="data" outline="0" fieldPosition="0">
        <references count="2">
          <reference field="4294967294" count="1" selected="0">
            <x v="0"/>
          </reference>
          <reference field="3" count="1" selected="0">
            <x v="0"/>
          </reference>
        </references>
      </pivotArea>
    </chartFormat>
    <chartFormat chart="10" format="17" series="1">
      <pivotArea type="data" outline="0" fieldPosition="0">
        <references count="2">
          <reference field="4294967294" count="1" selected="0">
            <x v="0"/>
          </reference>
          <reference field="3" count="1" selected="0">
            <x v="1"/>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3AB28C39-7C16-4C44-A33E-F523E35CF4EB}" name="Pivottabell15" cacheId="253" applyNumberFormats="0" applyBorderFormats="0" applyFontFormats="0" applyPatternFormats="0" applyAlignmentFormats="0" applyWidthHeightFormats="1" dataCaption="Verdier" tag="952f6b97-4343-46fb-96ee-0b12f0c0d631" updatedVersion="8" minRefreshableVersion="3" subtotalHiddenItems="1" colGrandTotals="0" itemPrintTitles="1" createdVersion="7" indent="0" showEmptyRow="1" outline="1" outlineData="1" multipleFieldFilters="0" chartFormat="15">
  <location ref="AD29:AF35" firstHeaderRow="1" firstDataRow="2" firstDataCol="1" rowPageCount="2" colPageCount="1"/>
  <pivotFields count="5">
    <pivotField axis="axisPage" allDrilled="1" subtotalTop="0" showAll="0" dataSourceSort="1" defaultSubtotal="0" defaultAttributeDrillState="1"/>
    <pivotField axis="axisRow"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s="1" x="0"/>
        <item s="1" x="1"/>
        <item x="2"/>
        <item x="3"/>
        <item x="4"/>
        <item x="5"/>
      </items>
    </pivotField>
    <pivotField dataField="1" subtotalTop="0" showAll="0" defaultSubtotal="0"/>
    <pivotField axis="axisPage" allDrilled="1" subtotalTop="0" showAll="0" dataSourceSort="1" defaultSubtotal="0" defaultAttributeDrillState="1"/>
  </pivotFields>
  <rowFields count="1">
    <field x="1"/>
  </rowFields>
  <rowItems count="5">
    <i>
      <x/>
    </i>
    <i>
      <x v="1"/>
    </i>
    <i>
      <x v="2"/>
    </i>
    <i>
      <x v="3"/>
    </i>
    <i t="grand">
      <x/>
    </i>
  </rowItems>
  <colFields count="1">
    <field x="2"/>
  </colFields>
  <colItems count="2">
    <i>
      <x/>
    </i>
    <i>
      <x v="1"/>
    </i>
  </colItems>
  <pageFields count="2">
    <pageField fld="4" hier="14" name="[T_kommune].[fylke].&amp;[Trøndelag]" cap="Trøndelag"/>
    <pageField fld="0" hier="13" name="[T_kommune].[kommune].&amp;[Inderøy]" cap="Inderøy"/>
  </pageFields>
  <dataFields count="1">
    <dataField fld="3" subtotal="count" showDataAs="percentOfCol" baseField="1" baseItem="1" numFmtId="9"/>
  </dataFields>
  <formats count="1">
    <format dxfId="14">
      <pivotArea outline="0" collapsedLevelsAreSubtotals="1" fieldPosition="0"/>
    </format>
  </formats>
  <chartFormats count="10">
    <chartFormat chart="3" format="0" series="1">
      <pivotArea type="data" outline="0" fieldPosition="0">
        <references count="1">
          <reference field="4294967294" count="1" selected="0">
            <x v="0"/>
          </reference>
        </references>
      </pivotArea>
    </chartFormat>
    <chartFormat chart="8" format="8" series="1">
      <pivotArea type="data" outline="0" fieldPosition="0">
        <references count="2">
          <reference field="4294967294" count="1" selected="0">
            <x v="0"/>
          </reference>
          <reference field="2" count="1" selected="0">
            <x v="2"/>
          </reference>
        </references>
      </pivotArea>
    </chartFormat>
    <chartFormat chart="8" format="10" series="1">
      <pivotArea type="data" outline="0" fieldPosition="0">
        <references count="2">
          <reference field="4294967294" count="1" selected="0">
            <x v="0"/>
          </reference>
          <reference field="2" count="1" selected="0">
            <x v="3"/>
          </reference>
        </references>
      </pivotArea>
    </chartFormat>
    <chartFormat chart="8" format="11" series="1">
      <pivotArea type="data" outline="0" fieldPosition="0">
        <references count="2">
          <reference field="4294967294" count="1" selected="0">
            <x v="0"/>
          </reference>
          <reference field="2" count="1" selected="0">
            <x v="5"/>
          </reference>
        </references>
      </pivotArea>
    </chartFormat>
    <chartFormat chart="8" format="12" series="1">
      <pivotArea type="data" outline="0" fieldPosition="0">
        <references count="2">
          <reference field="4294967294" count="1" selected="0">
            <x v="0"/>
          </reference>
          <reference field="2" count="1" selected="0">
            <x v="4"/>
          </reference>
        </references>
      </pivotArea>
    </chartFormat>
    <chartFormat chart="12" format="5" series="1">
      <pivotArea type="data" outline="0" fieldPosition="0">
        <references count="2">
          <reference field="4294967294" count="1" selected="0">
            <x v="0"/>
          </reference>
          <reference field="2" count="1" selected="0">
            <x v="2"/>
          </reference>
        </references>
      </pivotArea>
    </chartFormat>
    <chartFormat chart="12" format="6" series="1">
      <pivotArea type="data" outline="0" fieldPosition="0">
        <references count="1">
          <reference field="4294967294" count="1" selected="0">
            <x v="0"/>
          </reference>
        </references>
      </pivotArea>
    </chartFormat>
    <chartFormat chart="12" format="7" series="1">
      <pivotArea type="data" outline="0" fieldPosition="0">
        <references count="2">
          <reference field="4294967294" count="1" selected="0">
            <x v="0"/>
          </reference>
          <reference field="2" count="1" selected="0">
            <x v="3"/>
          </reference>
        </references>
      </pivotArea>
    </chartFormat>
    <chartFormat chart="12" format="10" series="1">
      <pivotArea type="data" outline="0" fieldPosition="0">
        <references count="2">
          <reference field="4294967294" count="1" selected="0">
            <x v="0"/>
          </reference>
          <reference field="2" count="1" selected="0">
            <x v="0"/>
          </reference>
        </references>
      </pivotArea>
    </chartFormat>
    <chartFormat chart="12" format="11" series="1">
      <pivotArea type="data" outline="0" fieldPosition="0">
        <references count="2">
          <reference field="4294967294" count="1" selected="0">
            <x v="0"/>
          </reference>
          <reference field="2" count="1" selected="0">
            <x v="1"/>
          </reference>
        </references>
      </pivotArea>
    </chartFormat>
  </chartFormats>
  <pivotHierarchies count="35">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5"/>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94B12298-73E8-42F3-BF70-67AF8DC55F78}" name="Pivottabell4" cacheId="249" applyNumberFormats="0" applyBorderFormats="0" applyFontFormats="0" applyPatternFormats="0" applyAlignmentFormats="0" applyWidthHeightFormats="1" dataCaption="Verdier" tag="952f6b97-4343-46fb-96ee-0b12f0c0d631" updatedVersion="8" minRefreshableVersion="3" subtotalHiddenItems="1" itemPrintTitles="1" createdVersion="7" indent="0" showEmptyRow="1" outline="1" outlineData="1" multipleFieldFilters="0" chartFormat="13">
  <location ref="V42:Y48" firstHeaderRow="1" firstDataRow="2" firstDataCol="1" rowPageCount="2" colPageCount="1"/>
  <pivotFields count="5">
    <pivotField axis="axisPage" allDrilled="1" subtotalTop="0" showAll="0" dataSourceSort="1" defaultSubtotal="0" defaultAttributeDrillState="1"/>
    <pivotField axis="axisRow"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7">
        <item s="1" x="0"/>
        <item s="1" x="1"/>
        <item x="2"/>
        <item x="3"/>
        <item x="4"/>
        <item x="5"/>
        <item x="6"/>
      </items>
    </pivotField>
    <pivotField dataField="1" subtotalTop="0" showAll="0" defaultSubtotal="0"/>
    <pivotField axis="axisPage" allDrilled="1" subtotalTop="0" showAll="0" dataSourceSort="1" defaultSubtotal="0" defaultAttributeDrillState="1"/>
  </pivotFields>
  <rowFields count="1">
    <field x="1"/>
  </rowFields>
  <rowItems count="5">
    <i>
      <x/>
    </i>
    <i>
      <x v="1"/>
    </i>
    <i>
      <x v="2"/>
    </i>
    <i>
      <x v="3"/>
    </i>
    <i t="grand">
      <x/>
    </i>
  </rowItems>
  <colFields count="1">
    <field x="2"/>
  </colFields>
  <colItems count="3">
    <i>
      <x/>
    </i>
    <i>
      <x v="1"/>
    </i>
    <i t="grand">
      <x/>
    </i>
  </colItems>
  <pageFields count="2">
    <pageField fld="4" hier="14" name="[T_kommune].[fylke].&amp;[Trøndelag]" cap="Trøndelag"/>
    <pageField fld="0" hier="13" name="[T_kommune].[kommune].&amp;[Inderøy]" cap="Inderøy"/>
  </pageFields>
  <dataFields count="1">
    <dataField fld="3" subtotal="count" showDataAs="difference" baseField="2" baseItem="0"/>
  </dataFields>
  <chartFormats count="10">
    <chartFormat chart="3" format="0"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 chart="5" format="2" series="1">
      <pivotArea type="data" outline="0" fieldPosition="0">
        <references count="2">
          <reference field="4294967294" count="1" selected="0">
            <x v="0"/>
          </reference>
          <reference field="2" count="1" selected="0">
            <x v="2"/>
          </reference>
        </references>
      </pivotArea>
    </chartFormat>
    <chartFormat chart="9" format="5" series="1">
      <pivotArea type="data" outline="0" fieldPosition="0">
        <references count="2">
          <reference field="4294967294" count="1" selected="0">
            <x v="0"/>
          </reference>
          <reference field="2" count="1" selected="0">
            <x v="2"/>
          </reference>
        </references>
      </pivotArea>
    </chartFormat>
    <chartFormat chart="9" format="7" series="1">
      <pivotArea type="data" outline="0" fieldPosition="0">
        <references count="2">
          <reference field="4294967294" count="1" selected="0">
            <x v="0"/>
          </reference>
          <reference field="2" count="1" selected="0">
            <x v="4"/>
          </reference>
        </references>
      </pivotArea>
    </chartFormat>
    <chartFormat chart="9" format="8" series="1">
      <pivotArea type="data" outline="0" fieldPosition="0">
        <references count="2">
          <reference field="4294967294" count="1" selected="0">
            <x v="0"/>
          </reference>
          <reference field="2" count="1" selected="0">
            <x v="6"/>
          </reference>
        </references>
      </pivotArea>
    </chartFormat>
    <chartFormat chart="9" format="9" series="1">
      <pivotArea type="data" outline="0" fieldPosition="0">
        <references count="2">
          <reference field="4294967294" count="1" selected="0">
            <x v="0"/>
          </reference>
          <reference field="2" count="1" selected="0">
            <x v="5"/>
          </reference>
        </references>
      </pivotArea>
    </chartFormat>
    <chartFormat chart="9" format="13" series="1">
      <pivotArea type="data" outline="0" fieldPosition="0">
        <references count="2">
          <reference field="4294967294" count="1" selected="0">
            <x v="0"/>
          </reference>
          <reference field="2" count="1" selected="0">
            <x v="0"/>
          </reference>
        </references>
      </pivotArea>
    </chartFormat>
    <chartFormat chart="9" format="14" series="1">
      <pivotArea type="data" outline="0" fieldPosition="0">
        <references count="2">
          <reference field="4294967294" count="1" selected="0">
            <x v="0"/>
          </reference>
          <reference field="2" count="1" selected="0">
            <x v="3"/>
          </reference>
        </references>
      </pivotArea>
    </chartFormat>
    <chartFormat chart="9" format="15" series="1">
      <pivotArea type="data" outline="0" fieldPosition="0">
        <references count="2">
          <reference field="4294967294" count="1" selected="0">
            <x v="0"/>
          </reference>
          <reference field="2" count="1" selected="0">
            <x v="1"/>
          </reference>
        </references>
      </pivotArea>
    </chartFormat>
  </chartFormats>
  <pivotHierarchies count="35">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5"/>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4D593AA6-C364-455C-BD91-F8DAC792D273}" name="Pivottabell5" cacheId="250" applyNumberFormats="0" applyBorderFormats="0" applyFontFormats="0" applyPatternFormats="0" applyAlignmentFormats="0" applyWidthHeightFormats="1" dataCaption="Verdier" tag="c8ccedc1-4d86-483f-8fc7-c3b3c870d376" updatedVersion="8" minRefreshableVersion="3" subtotalHiddenItems="1" colGrandTotals="0" itemPrintTitles="1" createdVersion="7" indent="0" showEmptyRow="1" showEmptyCol="1" compact="0" compactData="0" multipleFieldFilters="0" chartFormat="11">
  <location ref="B76:E100" firstHeaderRow="1" firstDataRow="2" firstDataCol="2" rowPageCount="2" colPageCount="1"/>
  <pivotFields count="6">
    <pivotField axis="axisPage" compact="0" allDrilled="1" outline="0" subtotalTop="0" showAll="0" dataSourceSort="1" defaultSubtotal="0" defaultAttributeDrillState="1"/>
    <pivotField axis="axisRow"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Col" compact="0" allDrilled="1" outline="0" subtotalTop="0" showAll="0" dataSourceSort="1" defaultSubtotal="0" defaultAttributeDrillState="1">
      <items count="4">
        <item s="1" x="0"/>
        <item s="1" x="1"/>
        <item x="2"/>
        <item x="3"/>
      </items>
    </pivotField>
    <pivotField dataField="1" compact="0" outline="0" subtotalTop="0" showAll="0" defaultSubtotal="0"/>
    <pivotField axis="axisPage" compact="0" allDrilled="1" outline="0" subtotalTop="0" showAll="0" dataSourceSort="1" defaultSubtotal="0" defaultAttributeDrillState="1"/>
  </pivotFields>
  <rowFields count="2">
    <field x="1"/>
    <field x="2"/>
  </rowFields>
  <rowItems count="23">
    <i>
      <x/>
      <x/>
    </i>
    <i r="1">
      <x v="1"/>
    </i>
    <i r="1">
      <x v="2"/>
    </i>
    <i r="1">
      <x v="3"/>
    </i>
    <i r="1">
      <x v="4"/>
    </i>
    <i r="1">
      <x v="5"/>
    </i>
    <i>
      <x v="1"/>
      <x v="6"/>
    </i>
    <i r="1">
      <x v="7"/>
    </i>
    <i r="1">
      <x v="8"/>
    </i>
    <i>
      <x v="2"/>
      <x v="9"/>
    </i>
    <i r="1">
      <x v="10"/>
    </i>
    <i r="1">
      <x v="11"/>
    </i>
    <i r="1">
      <x v="12"/>
    </i>
    <i r="1">
      <x v="13"/>
    </i>
    <i r="1">
      <x v="14"/>
    </i>
    <i r="1">
      <x v="15"/>
    </i>
    <i>
      <x v="3"/>
      <x v="16"/>
    </i>
    <i r="1">
      <x v="17"/>
    </i>
    <i r="1">
      <x v="18"/>
    </i>
    <i r="1">
      <x v="19"/>
    </i>
    <i r="1">
      <x v="20"/>
    </i>
    <i r="1">
      <x v="21"/>
    </i>
    <i t="grand">
      <x/>
    </i>
  </rowItems>
  <colFields count="1">
    <field x="3"/>
  </colFields>
  <colItems count="2">
    <i>
      <x/>
    </i>
    <i>
      <x v="1"/>
    </i>
  </colItems>
  <pageFields count="2">
    <pageField fld="5" hier="14" name="[T_kommune].[fylke].&amp;[Trøndelag]" cap="Trøndelag"/>
    <pageField fld="0" hier="13" name="[T_kommune].[kommune].&amp;[Inderøy]" cap="Inderøy"/>
  </pageFields>
  <dataFields count="1">
    <dataField fld="4" subtotal="count" baseField="0" baseItem="0"/>
  </dataFields>
  <formats count="1">
    <format dxfId="15">
      <pivotArea outline="0" fieldPosition="0">
        <references count="1">
          <reference field="3" count="1" selected="0">
            <x v="2"/>
          </reference>
        </references>
      </pivotArea>
    </format>
  </formats>
  <chartFormats count="8">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 chart="6" format="1" series="1">
      <pivotArea type="data" outline="0" fieldPosition="0">
        <references count="2">
          <reference field="4294967294" count="1" selected="0">
            <x v="0"/>
          </reference>
          <reference field="3" count="1" selected="0">
            <x v="2"/>
          </reference>
        </references>
      </pivotArea>
    </chartFormat>
    <chartFormat chart="7" format="0" series="1">
      <pivotArea type="data" outline="0" fieldPosition="0">
        <references count="2">
          <reference field="4294967294" count="1" selected="0">
            <x v="0"/>
          </reference>
          <reference field="3" count="1" selected="0">
            <x v="3"/>
          </reference>
        </references>
      </pivotArea>
    </chartFormat>
    <chartFormat chart="7" format="1" series="1">
      <pivotArea type="data" outline="0" fieldPosition="0">
        <references count="2">
          <reference field="4294967294" count="1" selected="0">
            <x v="0"/>
          </reference>
          <reference field="3" count="1" selected="0">
            <x v="2"/>
          </reference>
        </references>
      </pivotArea>
    </chartFormat>
    <chartFormat chart="8" format="0" series="1">
      <pivotArea type="data" outline="0" fieldPosition="0">
        <references count="2">
          <reference field="4294967294" count="1" selected="0">
            <x v="0"/>
          </reference>
          <reference field="3" count="1" selected="0">
            <x v="3"/>
          </reference>
        </references>
      </pivotArea>
    </chartFormat>
    <chartFormat chart="8" format="1" series="1">
      <pivotArea type="data" outline="0" fieldPosition="0">
        <references count="2">
          <reference field="4294967294" count="1" selected="0">
            <x v="0"/>
          </reference>
          <reference field="3" count="1" selected="0">
            <x v="2"/>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823E30D2-D9D9-48AB-8EB3-C038C836689C}" name="Pivottabell12" cacheId="245" applyNumberFormats="0" applyBorderFormats="0" applyFontFormats="0" applyPatternFormats="0" applyAlignmentFormats="0" applyWidthHeightFormats="1" dataCaption="Verdier" grandTotalCaption="Sum of Verdi" tag="c8ccedc1-4d86-483f-8fc7-c3b3c870d376" updatedVersion="8" minRefreshableVersion="3" subtotalHiddenItems="1" colGrandTotals="0" itemPrintTitles="1" createdVersion="7" indent="0" showEmptyRow="1" compact="0" compactData="0" multipleFieldFilters="0" chartFormat="9">
  <location ref="B5:E29" firstHeaderRow="1" firstDataRow="2" firstDataCol="2" rowPageCount="2" colPageCount="1"/>
  <pivotFields count="6">
    <pivotField axis="axisPage" compact="0" allDrilled="1" outline="0" subtotalTop="0" showAll="0" dataSourceSort="1" defaultSubtotal="0" defaultAttributeDrillState="1"/>
    <pivotField name="dyreslag" axis="axisRow" compact="0" allDrilled="1" outline="0" subtotalTop="0" showAll="0" dataSourceSort="1" defaultSubtotal="0" defaultAttributeDrillState="1">
      <items count="4">
        <item x="0"/>
        <item x="1"/>
        <item x="2"/>
        <item x="3"/>
      </items>
    </pivotField>
    <pivotField name="undergrupper" axis="axisRow" compact="0" allDrilled="1" outline="0"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Col" compact="0" allDrilled="1" outline="0" subtotalTop="0" showAll="0" dataSourceSort="1" defaultSubtotal="0" defaultAttributeDrillState="1">
      <items count="5">
        <item s="1" x="0"/>
        <item s="1" x="1"/>
        <item x="2"/>
        <item x="3"/>
        <item x="4"/>
      </items>
    </pivotField>
    <pivotField dataField="1" compact="0" outline="0" subtotalTop="0" showAll="0" defaultSubtotal="0"/>
    <pivotField axis="axisPage" compact="0" allDrilled="1" outline="0" subtotalTop="0" showAll="0" dataSourceSort="1" defaultSubtotal="0" defaultAttributeDrillState="1"/>
  </pivotFields>
  <rowFields count="2">
    <field x="1"/>
    <field x="2"/>
  </rowFields>
  <rowItems count="23">
    <i>
      <x/>
      <x/>
    </i>
    <i r="1">
      <x v="1"/>
    </i>
    <i r="1">
      <x v="2"/>
    </i>
    <i r="1">
      <x v="3"/>
    </i>
    <i r="1">
      <x v="4"/>
    </i>
    <i r="1">
      <x v="5"/>
    </i>
    <i>
      <x v="1"/>
      <x v="6"/>
    </i>
    <i r="1">
      <x v="7"/>
    </i>
    <i r="1">
      <x v="8"/>
    </i>
    <i>
      <x v="2"/>
      <x v="9"/>
    </i>
    <i r="1">
      <x v="10"/>
    </i>
    <i r="1">
      <x v="11"/>
    </i>
    <i r="1">
      <x v="12"/>
    </i>
    <i r="1">
      <x v="13"/>
    </i>
    <i r="1">
      <x v="14"/>
    </i>
    <i r="1">
      <x v="15"/>
    </i>
    <i>
      <x v="3"/>
      <x v="16"/>
    </i>
    <i r="1">
      <x v="17"/>
    </i>
    <i r="1">
      <x v="18"/>
    </i>
    <i r="1">
      <x v="19"/>
    </i>
    <i r="1">
      <x v="20"/>
    </i>
    <i r="1">
      <x v="21"/>
    </i>
    <i t="grand">
      <x/>
    </i>
  </rowItems>
  <colFields count="1">
    <field x="3"/>
  </colFields>
  <colItems count="2">
    <i>
      <x/>
    </i>
    <i>
      <x v="1"/>
    </i>
  </colItems>
  <pageFields count="2">
    <pageField fld="5" hier="14" name="[T_kommune].[fylke].&amp;[Trøndelag]" cap="Trøndelag"/>
    <pageField fld="0" hier="13" name="[T_kommune].[kommune].&amp;[Inderøy]" cap="Inderøy"/>
  </pageFields>
  <dataFields count="1">
    <dataField fld="4" subtotal="count" baseField="0" baseItem="0"/>
  </dataFields>
  <chartFormats count="8">
    <chartFormat chart="8" format="7" series="1">
      <pivotArea type="data" outline="0" fieldPosition="0">
        <references count="2">
          <reference field="4294967294" count="1" selected="0">
            <x v="0"/>
          </reference>
          <reference field="3" count="1" selected="0">
            <x v="2"/>
          </reference>
        </references>
      </pivotArea>
    </chartFormat>
    <chartFormat chart="8" format="8" series="1">
      <pivotArea type="data" outline="0" fieldPosition="0">
        <references count="1">
          <reference field="4294967294" count="1" selected="0">
            <x v="0"/>
          </reference>
        </references>
      </pivotArea>
    </chartFormat>
    <chartFormat chart="8" format="10" series="1">
      <pivotArea type="data" outline="0" fieldPosition="0">
        <references count="2">
          <reference field="4294967294" count="1" selected="0">
            <x v="0"/>
          </reference>
          <reference field="3" count="1" selected="0">
            <x v="3"/>
          </reference>
        </references>
      </pivotArea>
    </chartFormat>
    <chartFormat chart="8" format="11" series="1">
      <pivotArea type="data" outline="0" fieldPosition="0">
        <references count="2">
          <reference field="4294967294" count="1" selected="0">
            <x v="0"/>
          </reference>
          <reference field="3" count="1" selected="0">
            <x v="4"/>
          </reference>
        </references>
      </pivotArea>
    </chartFormat>
    <chartFormat chart="8" format="15" series="1">
      <pivotArea type="data" outline="0" fieldPosition="0">
        <references count="2">
          <reference field="4294967294" count="1" selected="0">
            <x v="0"/>
          </reference>
          <reference field="3" count="1" selected="0">
            <x v="0"/>
          </reference>
        </references>
      </pivotArea>
    </chartFormat>
    <chartFormat chart="8" format="16" series="1">
      <pivotArea type="data" outline="0" fieldPosition="0">
        <references count="2">
          <reference field="4294967294" count="1" selected="0">
            <x v="0"/>
          </reference>
          <reference field="3" count="1" selected="0">
            <x v="1"/>
          </reference>
        </references>
      </pivotArea>
    </chartFormat>
    <chartFormat chart="8" format="17">
      <pivotArea type="data" outline="0" fieldPosition="0">
        <references count="4">
          <reference field="4294967294" count="1" selected="0">
            <x v="0"/>
          </reference>
          <reference field="1" count="1" selected="0">
            <x v="3"/>
          </reference>
          <reference field="2" count="1" selected="0">
            <x v="21"/>
          </reference>
          <reference field="3" count="1" selected="0">
            <x v="1"/>
          </reference>
        </references>
      </pivotArea>
    </chartFormat>
    <chartFormat chart="8" format="18">
      <pivotArea type="data" outline="0" fieldPosition="0">
        <references count="4">
          <reference field="4294967294" count="1" selected="0">
            <x v="0"/>
          </reference>
          <reference field="1" count="1" selected="0">
            <x v="3"/>
          </reference>
          <reference field="2" count="1" selected="0">
            <x v="17"/>
          </reference>
          <reference field="3" count="1" selected="0">
            <x v="1"/>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5CB567B2-6541-4D45-AE88-0BD5A0EF31A5}" name="Pivottabell6" cacheId="251" applyNumberFormats="0" applyBorderFormats="0" applyFontFormats="0" applyPatternFormats="0" applyAlignmentFormats="0" applyWidthHeightFormats="1" dataCaption="Verdier" tag="c8ccedc1-4d86-483f-8fc7-c3b3c870d376" updatedVersion="8" minRefreshableVersion="3" subtotalHiddenItems="1" colGrandTotals="0" itemPrintTitles="1" createdVersion="7" indent="0" showEmptyRow="1" compact="0" compactData="0" multipleFieldFilters="0" chartFormat="6">
  <location ref="B108:E132" firstHeaderRow="1" firstDataRow="2" firstDataCol="2" rowPageCount="2" colPageCount="1"/>
  <pivotFields count="6">
    <pivotField axis="axisPage" compact="0" allDrilled="1" outline="0" subtotalTop="0" showAll="0" dataSourceSort="1" defaultSubtotal="0" defaultAttributeDrillState="1"/>
    <pivotField axis="axisRow"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Col" compact="0" allDrilled="1" outline="0" subtotalTop="0" showAll="0" dataSourceSort="1" defaultSubtotal="0" defaultAttributeDrillState="1">
      <items count="4">
        <item s="1" x="0"/>
        <item s="1" x="1"/>
        <item x="2"/>
        <item x="3"/>
      </items>
    </pivotField>
    <pivotField dataField="1" compact="0" outline="0" subtotalTop="0" showAll="0" defaultSubtotal="0"/>
    <pivotField axis="axisPage" compact="0" allDrilled="1" outline="0" subtotalTop="0" showAll="0" dataSourceSort="1" defaultSubtotal="0" defaultAttributeDrillState="1"/>
  </pivotFields>
  <rowFields count="2">
    <field x="1"/>
    <field x="2"/>
  </rowFields>
  <rowItems count="23">
    <i>
      <x/>
      <x/>
    </i>
    <i r="1">
      <x v="1"/>
    </i>
    <i r="1">
      <x v="2"/>
    </i>
    <i r="1">
      <x v="3"/>
    </i>
    <i r="1">
      <x v="4"/>
    </i>
    <i r="1">
      <x v="5"/>
    </i>
    <i>
      <x v="1"/>
      <x v="6"/>
    </i>
    <i r="1">
      <x v="7"/>
    </i>
    <i r="1">
      <x v="8"/>
    </i>
    <i>
      <x v="2"/>
      <x v="9"/>
    </i>
    <i r="1">
      <x v="10"/>
    </i>
    <i r="1">
      <x v="11"/>
    </i>
    <i r="1">
      <x v="12"/>
    </i>
    <i r="1">
      <x v="13"/>
    </i>
    <i r="1">
      <x v="14"/>
    </i>
    <i r="1">
      <x v="15"/>
    </i>
    <i>
      <x v="3"/>
      <x v="16"/>
    </i>
    <i r="1">
      <x v="17"/>
    </i>
    <i r="1">
      <x v="18"/>
    </i>
    <i r="1">
      <x v="19"/>
    </i>
    <i r="1">
      <x v="20"/>
    </i>
    <i r="1">
      <x v="21"/>
    </i>
    <i t="grand">
      <x/>
    </i>
  </rowItems>
  <colFields count="1">
    <field x="3"/>
  </colFields>
  <colItems count="2">
    <i>
      <x/>
    </i>
    <i>
      <x v="1"/>
    </i>
  </colItems>
  <pageFields count="2">
    <pageField fld="5" hier="14" name="[T_kommune].[fylke].&amp;[Trøndelag]" cap="Trøndelag"/>
    <pageField fld="0" hier="13" name="[T_kommune].[kommune].&amp;[Inderøy]" cap="Inderøy"/>
  </pageFields>
  <dataFields count="1">
    <dataField fld="4" subtotal="count" showDataAs="percentDiff" baseField="3" baseItem="1048828" numFmtId="10"/>
  </dataFields>
  <chartFormats count="3">
    <chartFormat chart="5" format="0" series="1">
      <pivotArea type="data" outline="0" fieldPosition="0">
        <references count="1">
          <reference field="4294967294" count="1" selected="0">
            <x v="0"/>
          </reference>
        </references>
      </pivotArea>
    </chartFormat>
    <chartFormat chart="5" format="1" series="1">
      <pivotArea type="data" outline="0" fieldPosition="0">
        <references count="2">
          <reference field="4294967294" count="1" selected="0">
            <x v="0"/>
          </reference>
          <reference field="3" count="1" selected="0">
            <x v="2"/>
          </reference>
        </references>
      </pivotArea>
    </chartFormat>
    <chartFormat chart="5" format="3" series="1">
      <pivotArea type="data" outline="0" fieldPosition="0">
        <references count="2">
          <reference field="4294967294" count="1" selected="0">
            <x v="0"/>
          </reference>
          <reference field="3" count="1" selected="0">
            <x v="3"/>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A5286B18-6029-4C2D-ACE4-82BBEBA7F84B}" name="Pivottabell13" cacheId="252" applyNumberFormats="0" applyBorderFormats="0" applyFontFormats="0" applyPatternFormats="0" applyAlignmentFormats="0" applyWidthHeightFormats="1" dataCaption="Verdier" grandTotalCaption="Sum of Verdi" tag="c8ccedc1-4d86-483f-8fc7-c3b3c870d376" updatedVersion="8" minRefreshableVersion="3" subtotalHiddenItems="1" colGrandTotals="0" itemPrintTitles="1" createdVersion="7" indent="0" showEmptyRow="1" compact="0" compactData="0" multipleFieldFilters="0" chartFormat="9">
  <location ref="J5:M29" firstHeaderRow="1" firstDataRow="2" firstDataCol="2" rowPageCount="2" colPageCount="1"/>
  <pivotFields count="6">
    <pivotField axis="axisPage" compact="0" allDrilled="1" outline="0" subtotalTop="0" showAll="0" dataSourceSort="1" defaultSubtotal="0" defaultAttributeDrillState="1"/>
    <pivotField name="dyreslag" axis="axisRow" compact="0" allDrilled="1" outline="0" subtotalTop="0" showAll="0" dataSourceSort="1" defaultSubtotal="0" defaultAttributeDrillState="1">
      <items count="4">
        <item x="0"/>
        <item x="1"/>
        <item x="2"/>
        <item x="3"/>
      </items>
    </pivotField>
    <pivotField name="undergrupper" axis="axisRow" compact="0" allDrilled="1" outline="0"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Col" compact="0" allDrilled="1" outline="0" subtotalTop="0" showAll="0" dataSourceSort="1" defaultSubtotal="0" defaultAttributeDrillState="1">
      <items count="5">
        <item s="1" x="0"/>
        <item s="1" x="1"/>
        <item x="2"/>
        <item x="3"/>
        <item x="4"/>
      </items>
    </pivotField>
    <pivotField dataField="1" compact="0" outline="0" subtotalTop="0" showAll="0" defaultSubtotal="0"/>
    <pivotField axis="axisPage" compact="0" allDrilled="1" outline="0" subtotalTop="0" showAll="0" dataSourceSort="1" defaultSubtotal="0" defaultAttributeDrillState="1"/>
  </pivotFields>
  <rowFields count="2">
    <field x="1"/>
    <field x="2"/>
  </rowFields>
  <rowItems count="23">
    <i>
      <x/>
      <x/>
    </i>
    <i r="1">
      <x v="1"/>
    </i>
    <i r="1">
      <x v="2"/>
    </i>
    <i r="1">
      <x v="3"/>
    </i>
    <i r="1">
      <x v="4"/>
    </i>
    <i r="1">
      <x v="5"/>
    </i>
    <i>
      <x v="1"/>
      <x v="6"/>
    </i>
    <i r="1">
      <x v="7"/>
    </i>
    <i r="1">
      <x v="8"/>
    </i>
    <i>
      <x v="2"/>
      <x v="9"/>
    </i>
    <i r="1">
      <x v="10"/>
    </i>
    <i r="1">
      <x v="11"/>
    </i>
    <i r="1">
      <x v="12"/>
    </i>
    <i r="1">
      <x v="13"/>
    </i>
    <i r="1">
      <x v="14"/>
    </i>
    <i r="1">
      <x v="15"/>
    </i>
    <i>
      <x v="3"/>
      <x v="16"/>
    </i>
    <i r="1">
      <x v="17"/>
    </i>
    <i r="1">
      <x v="18"/>
    </i>
    <i r="1">
      <x v="19"/>
    </i>
    <i r="1">
      <x v="20"/>
    </i>
    <i r="1">
      <x v="21"/>
    </i>
    <i t="grand">
      <x/>
    </i>
  </rowItems>
  <colFields count="1">
    <field x="3"/>
  </colFields>
  <colItems count="2">
    <i>
      <x/>
    </i>
    <i>
      <x v="1"/>
    </i>
  </colItems>
  <pageFields count="2">
    <pageField fld="5" hier="14" name="[T_kommune].[fylke].&amp;[Trøndelag]" cap="Trøndelag"/>
    <pageField fld="0" hier="13" name="[T_kommune].[kommune].&amp;[Inderøy]" cap="Inderøy"/>
  </pageFields>
  <dataFields count="1">
    <dataField fld="4" subtotal="count" showDataAs="percentOfCol" baseField="2" baseItem="0" numFmtId="9"/>
  </dataFields>
  <formats count="1">
    <format dxfId="16">
      <pivotArea outline="0" collapsedLevelsAreSubtotals="1" fieldPosition="0"/>
    </format>
  </formats>
  <chartFormats count="4">
    <chartFormat chart="8" format="7" series="1">
      <pivotArea type="data" outline="0" fieldPosition="0">
        <references count="2">
          <reference field="4294967294" count="1" selected="0">
            <x v="0"/>
          </reference>
          <reference field="3" count="1" selected="0">
            <x v="2"/>
          </reference>
        </references>
      </pivotArea>
    </chartFormat>
    <chartFormat chart="8" format="8" series="1">
      <pivotArea type="data" outline="0" fieldPosition="0">
        <references count="1">
          <reference field="4294967294" count="1" selected="0">
            <x v="0"/>
          </reference>
        </references>
      </pivotArea>
    </chartFormat>
    <chartFormat chart="8" format="10" series="1">
      <pivotArea type="data" outline="0" fieldPosition="0">
        <references count="2">
          <reference field="4294967294" count="1" selected="0">
            <x v="0"/>
          </reference>
          <reference field="3" count="1" selected="0">
            <x v="3"/>
          </reference>
        </references>
      </pivotArea>
    </chartFormat>
    <chartFormat chart="8" format="11" series="1">
      <pivotArea type="data" outline="0" fieldPosition="0">
        <references count="2">
          <reference field="4294967294" count="1" selected="0">
            <x v="0"/>
          </reference>
          <reference field="3" count="1" selected="0">
            <x v="4"/>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BBCD83FD-D996-46A3-BA51-E2C3E7F30068}" name="Pivottabell14" cacheId="246" applyNumberFormats="0" applyBorderFormats="0" applyFontFormats="0" applyPatternFormats="0" applyAlignmentFormats="0" applyWidthHeightFormats="1" dataCaption="Verdier" tag="952f6b97-4343-46fb-96ee-0b12f0c0d631" updatedVersion="8" minRefreshableVersion="3" subtotalHiddenItems="1" itemPrintTitles="1" createdVersion="7" indent="0" showEmptyRow="1" outline="1" outlineData="1" multipleFieldFilters="0" chartFormat="16">
  <location ref="V29:Y35" firstHeaderRow="1" firstDataRow="2" firstDataCol="1" rowPageCount="2" colPageCount="1"/>
  <pivotFields count="5">
    <pivotField axis="axisPage" allDrilled="1" subtotalTop="0" showAll="0" dataSourceSort="1" defaultSubtotal="0" defaultAttributeDrillState="1"/>
    <pivotField axis="axisRow"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7">
        <item s="1" x="0"/>
        <item s="1" x="1"/>
        <item x="2"/>
        <item x="3"/>
        <item x="4"/>
        <item x="5"/>
        <item x="6"/>
      </items>
    </pivotField>
    <pivotField dataField="1" subtotalTop="0" showAll="0" defaultSubtotal="0"/>
    <pivotField axis="axisPage" allDrilled="1" subtotalTop="0" showAll="0" dataSourceSort="1" defaultSubtotal="0" defaultAttributeDrillState="1"/>
  </pivotFields>
  <rowFields count="1">
    <field x="1"/>
  </rowFields>
  <rowItems count="5">
    <i>
      <x/>
    </i>
    <i>
      <x v="1"/>
    </i>
    <i>
      <x v="2"/>
    </i>
    <i>
      <x v="3"/>
    </i>
    <i t="grand">
      <x/>
    </i>
  </rowItems>
  <colFields count="1">
    <field x="2"/>
  </colFields>
  <colItems count="3">
    <i>
      <x/>
    </i>
    <i>
      <x v="1"/>
    </i>
    <i t="grand">
      <x/>
    </i>
  </colItems>
  <pageFields count="2">
    <pageField fld="4" hier="14" name="[T_kommune].[fylke].&amp;[Trøndelag]" cap="Trøndelag"/>
    <pageField fld="0" hier="13" name="[T_kommune].[kommune].&amp;[Inderøy]" cap="Inderøy"/>
  </pageFields>
  <dataFields count="1">
    <dataField fld="3" subtotal="count" baseField="0" baseItem="0"/>
  </dataFields>
  <chartFormats count="8">
    <chartFormat chart="3" format="0" series="1">
      <pivotArea type="data" outline="0" fieldPosition="0">
        <references count="1">
          <reference field="4294967294" count="1" selected="0">
            <x v="0"/>
          </reference>
        </references>
      </pivotArea>
    </chartFormat>
    <chartFormat chart="8" format="8" series="1">
      <pivotArea type="data" outline="0" fieldPosition="0">
        <references count="2">
          <reference field="4294967294" count="1" selected="0">
            <x v="0"/>
          </reference>
          <reference field="2" count="1" selected="0">
            <x v="2"/>
          </reference>
        </references>
      </pivotArea>
    </chartFormat>
    <chartFormat chart="8" format="10" series="1">
      <pivotArea type="data" outline="0" fieldPosition="0">
        <references count="2">
          <reference field="4294967294" count="1" selected="0">
            <x v="0"/>
          </reference>
          <reference field="2" count="1" selected="0">
            <x v="4"/>
          </reference>
        </references>
      </pivotArea>
    </chartFormat>
    <chartFormat chart="8" format="11" series="1">
      <pivotArea type="data" outline="0" fieldPosition="0">
        <references count="2">
          <reference field="4294967294" count="1" selected="0">
            <x v="0"/>
          </reference>
          <reference field="2" count="1" selected="0">
            <x v="6"/>
          </reference>
        </references>
      </pivotArea>
    </chartFormat>
    <chartFormat chart="8" format="12" series="1">
      <pivotArea type="data" outline="0" fieldPosition="0">
        <references count="2">
          <reference field="4294967294" count="1" selected="0">
            <x v="0"/>
          </reference>
          <reference field="2" count="1" selected="0">
            <x v="5"/>
          </reference>
        </references>
      </pivotArea>
    </chartFormat>
    <chartFormat chart="8" format="16" series="1">
      <pivotArea type="data" outline="0" fieldPosition="0">
        <references count="2">
          <reference field="4294967294" count="1" selected="0">
            <x v="0"/>
          </reference>
          <reference field="2" count="1" selected="0">
            <x v="0"/>
          </reference>
        </references>
      </pivotArea>
    </chartFormat>
    <chartFormat chart="8" format="17" series="1">
      <pivotArea type="data" outline="0" fieldPosition="0">
        <references count="2">
          <reference field="4294967294" count="1" selected="0">
            <x v="0"/>
          </reference>
          <reference field="2" count="1" selected="0">
            <x v="3"/>
          </reference>
        </references>
      </pivotArea>
    </chartFormat>
    <chartFormat chart="8" format="18" series="1">
      <pivotArea type="data" outline="0" fieldPosition="0">
        <references count="2">
          <reference field="4294967294" count="1" selected="0">
            <x v="0"/>
          </reference>
          <reference field="2" count="1" selected="0">
            <x v="1"/>
          </reference>
        </references>
      </pivotArea>
    </chartFormat>
  </chartFormats>
  <pivotHierarchies count="35">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5"/>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7A2ABC18-2FB4-4332-96B2-36CABC74E782}" name="Pivottabell1" cacheId="254" applyNumberFormats="0" applyBorderFormats="0" applyFontFormats="0" applyPatternFormats="0" applyAlignmentFormats="0" applyWidthHeightFormats="1" dataCaption="Verdier" tag="c8ccedc1-4d86-483f-8fc7-c3b3c870d376" updatedVersion="8" minRefreshableVersion="3" subtotalHiddenItems="1" colGrandTotals="0" itemPrintTitles="1" createdVersion="7" indent="0" showEmptyRow="1" showEmptyCol="1" compact="0" compactData="0" multipleFieldFilters="0" chartFormat="11">
  <location ref="G76:J100" firstHeaderRow="1" firstDataRow="2" firstDataCol="2" rowPageCount="2" colPageCount="1"/>
  <pivotFields count="6">
    <pivotField axis="axisPage" compact="0" allDrilled="1" outline="0" subtotalTop="0" showAll="0" dataSourceSort="1" defaultSubtotal="0" defaultAttributeDrillState="1"/>
    <pivotField axis="axisRow"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defaultAttributeDrillState="1">
      <items count="22">
        <item x="0"/>
        <item x="1"/>
        <item x="2"/>
        <item x="3"/>
        <item x="4"/>
        <item x="5"/>
        <item x="6"/>
        <item x="7"/>
        <item x="8"/>
        <item x="9"/>
        <item x="10"/>
        <item x="11"/>
        <item x="12"/>
        <item x="13"/>
        <item x="14"/>
        <item x="15"/>
        <item x="16"/>
        <item x="17"/>
        <item x="18"/>
        <item x="19"/>
        <item x="20"/>
        <item x="21"/>
      </items>
    </pivotField>
    <pivotField axis="axisCol" compact="0" allDrilled="1" outline="0" subtotalTop="0" showAll="0" dataSourceSort="1" defaultSubtotal="0" defaultAttributeDrillState="1">
      <items count="4">
        <item s="1" x="0"/>
        <item s="1" x="1"/>
        <item x="2"/>
        <item x="3"/>
      </items>
    </pivotField>
    <pivotField dataField="1" compact="0" outline="0" subtotalTop="0" showAll="0" defaultSubtotal="0"/>
    <pivotField axis="axisPage" compact="0" allDrilled="1" outline="0" subtotalTop="0" showAll="0" dataSourceSort="1" defaultSubtotal="0" defaultAttributeDrillState="1"/>
  </pivotFields>
  <rowFields count="2">
    <field x="1"/>
    <field x="2"/>
  </rowFields>
  <rowItems count="23">
    <i>
      <x/>
      <x/>
    </i>
    <i r="1">
      <x v="1"/>
    </i>
    <i r="1">
      <x v="2"/>
    </i>
    <i r="1">
      <x v="3"/>
    </i>
    <i r="1">
      <x v="4"/>
    </i>
    <i r="1">
      <x v="5"/>
    </i>
    <i>
      <x v="1"/>
      <x v="6"/>
    </i>
    <i r="1">
      <x v="7"/>
    </i>
    <i r="1">
      <x v="8"/>
    </i>
    <i>
      <x v="2"/>
      <x v="9"/>
    </i>
    <i r="1">
      <x v="10"/>
    </i>
    <i r="1">
      <x v="11"/>
    </i>
    <i r="1">
      <x v="12"/>
    </i>
    <i r="1">
      <x v="13"/>
    </i>
    <i r="1">
      <x v="14"/>
    </i>
    <i r="1">
      <x v="15"/>
    </i>
    <i>
      <x v="3"/>
      <x v="16"/>
    </i>
    <i r="1">
      <x v="17"/>
    </i>
    <i r="1">
      <x v="18"/>
    </i>
    <i r="1">
      <x v="19"/>
    </i>
    <i r="1">
      <x v="20"/>
    </i>
    <i r="1">
      <x v="21"/>
    </i>
    <i t="grand">
      <x/>
    </i>
  </rowItems>
  <colFields count="1">
    <field x="3"/>
  </colFields>
  <colItems count="2">
    <i>
      <x/>
    </i>
    <i>
      <x v="1"/>
    </i>
  </colItems>
  <pageFields count="2">
    <pageField fld="5" hier="14" name="[T_kommune].[fylke].&amp;[Trøndelag]" cap="Trøndelag"/>
    <pageField fld="0" hier="13" name="[T_kommune].[kommune].&amp;[Inderøy]" cap="Inderøy"/>
  </pageFields>
  <dataFields count="1">
    <dataField fld="4" subtotal="count" baseField="0" baseItem="0"/>
  </dataFields>
  <formats count="1">
    <format dxfId="17">
      <pivotArea outline="0" fieldPosition="0">
        <references count="1">
          <reference field="3" count="1" selected="0">
            <x v="2"/>
          </reference>
        </references>
      </pivotArea>
    </format>
  </formats>
  <chartFormats count="8">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 chart="6" format="1" series="1">
      <pivotArea type="data" outline="0" fieldPosition="0">
        <references count="2">
          <reference field="4294967294" count="1" selected="0">
            <x v="0"/>
          </reference>
          <reference field="3" count="1" selected="0">
            <x v="2"/>
          </reference>
        </references>
      </pivotArea>
    </chartFormat>
    <chartFormat chart="7" format="0" series="1">
      <pivotArea type="data" outline="0" fieldPosition="0">
        <references count="2">
          <reference field="4294967294" count="1" selected="0">
            <x v="0"/>
          </reference>
          <reference field="3" count="1" selected="0">
            <x v="3"/>
          </reference>
        </references>
      </pivotArea>
    </chartFormat>
    <chartFormat chart="7" format="1" series="1">
      <pivotArea type="data" outline="0" fieldPosition="0">
        <references count="2">
          <reference field="4294967294" count="1" selected="0">
            <x v="0"/>
          </reference>
          <reference field="3" count="1" selected="0">
            <x v="2"/>
          </reference>
        </references>
      </pivotArea>
    </chartFormat>
    <chartFormat chart="8" format="0" series="1">
      <pivotArea type="data" outline="0" fieldPosition="0">
        <references count="2">
          <reference field="4294967294" count="1" selected="0">
            <x v="0"/>
          </reference>
          <reference field="3" count="1" selected="0">
            <x v="3"/>
          </reference>
        </references>
      </pivotArea>
    </chartFormat>
    <chartFormat chart="8" format="1" series="1">
      <pivotArea type="data" outline="0" fieldPosition="0">
        <references count="2">
          <reference field="4294967294" count="1" selected="0">
            <x v="0"/>
          </reference>
          <reference field="3" count="1" selected="0">
            <x v="2"/>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2">
    <rowHierarchyUsage hierarchyUsage="5"/>
    <rowHierarchyUsage hierarchyUsage="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8AEAC73-B1F3-48C6-9502-4D7BE3244ED7}" name="Pivottabell2" cacheId="243" applyNumberFormats="0" applyBorderFormats="0" applyFontFormats="0" applyPatternFormats="0" applyAlignmentFormats="0" applyWidthHeightFormats="1" dataCaption="Verdier" tag="31040c03-290f-4861-9485-c85e8d977050" updatedVersion="8" minRefreshableVersion="3" subtotalHiddenItems="1" colGrandTotals="0" itemPrintTitles="1" createdVersion="7" indent="0" showEmptyRow="1" showEmptyCol="1" outline="1" outlineData="1" multipleFieldFilters="0" chartFormat="19">
  <location ref="S8:U16" firstHeaderRow="1" firstDataRow="2" firstDataCol="1" rowPageCount="3" colPageCount="1"/>
  <pivotFields count="6">
    <pivotField axis="axisCol" allDrilled="1" subtotalTop="0" showAll="0" dataSourceSort="1" defaultSubtotal="0" defaultAttributeDrillState="1">
      <items count="8">
        <item s="1" x="0"/>
        <item s="1" x="1"/>
        <item x="2"/>
        <item x="3"/>
        <item x="4"/>
        <item x="5"/>
        <item x="6"/>
        <item x="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descending" defaultSubtotal="0" defaultAttributeDrillState="1">
      <items count="84">
        <item x="83"/>
        <item x="82"/>
        <item x="23"/>
        <item x="81"/>
        <item x="80"/>
        <item x="79"/>
        <item x="78"/>
        <item x="77"/>
        <item x="22"/>
        <item x="76"/>
        <item x="75"/>
        <item x="74"/>
        <item x="5"/>
        <item x="73"/>
        <item x="72"/>
        <item x="71"/>
        <item x="70"/>
        <item x="69"/>
        <item x="68"/>
        <item x="67"/>
        <item x="66"/>
        <item x="21"/>
        <item x="20"/>
        <item x="65"/>
        <item x="64"/>
        <item x="63"/>
        <item x="19"/>
        <item x="62"/>
        <item x="61"/>
        <item x="60"/>
        <item x="59"/>
        <item x="4"/>
        <item x="18"/>
        <item x="58"/>
        <item x="57"/>
        <item x="56"/>
        <item x="17"/>
        <item x="16"/>
        <item x="15"/>
        <item x="14"/>
        <item x="55"/>
        <item x="13"/>
        <item x="54"/>
        <item x="53"/>
        <item x="12"/>
        <item x="11"/>
        <item x="52"/>
        <item x="10"/>
        <item x="51"/>
        <item x="3"/>
        <item x="50"/>
        <item x="49"/>
        <item x="48"/>
        <item x="47"/>
        <item x="9"/>
        <item x="8"/>
        <item x="46"/>
        <item x="45"/>
        <item x="2"/>
        <item x="7"/>
        <item x="1"/>
        <item x="44"/>
        <item x="43"/>
        <item x="42"/>
        <item x="41"/>
        <item x="40"/>
        <item x="39"/>
        <item x="38"/>
        <item x="37"/>
        <item x="36"/>
        <item x="0"/>
        <item x="6"/>
        <item x="35"/>
        <item x="34"/>
        <item x="33"/>
        <item x="32"/>
        <item x="31"/>
        <item x="30"/>
        <item x="29"/>
        <item x="28"/>
        <item x="27"/>
        <item x="26"/>
        <item x="25"/>
        <item x="24"/>
      </items>
    </pivotField>
    <pivotField axis="axisPage" allDrilled="1" subtotalTop="0" showAll="0" dataSourceSort="1" defaultSubtotal="0" defaultAttributeDrillState="1"/>
  </pivotFields>
  <rowFields count="1">
    <field x="4"/>
  </rowFields>
  <rowItems count="7">
    <i>
      <x v="12"/>
    </i>
    <i>
      <x v="31"/>
    </i>
    <i>
      <x v="49"/>
    </i>
    <i>
      <x v="58"/>
    </i>
    <i>
      <x v="60"/>
    </i>
    <i>
      <x v="70"/>
    </i>
    <i t="grand">
      <x/>
    </i>
  </rowItems>
  <colFields count="1">
    <field x="0"/>
  </colFields>
  <colItems count="2">
    <i>
      <x/>
    </i>
    <i>
      <x v="1"/>
    </i>
  </colItems>
  <pageFields count="3">
    <pageField fld="3" hier="5" name="[T_kjøttkoder].[hovedgrupper].&amp;[gris]" cap="gris"/>
    <pageField fld="2" hier="14" name="[T_kommune].[fylke].&amp;[Vestfold]" cap="Vestfold"/>
    <pageField fld="5" hier="3" name="[T_kjøttkoder].[dyreslag].[All]" cap="All"/>
  </pageFields>
  <dataFields count="1">
    <dataField name="Sum av Verdi" fld="1" showDataAs="difference" baseField="0" baseItem="1048828" numFmtId="164"/>
  </dataFields>
  <formats count="3">
    <format dxfId="150">
      <pivotArea outline="0" collapsedLevelsAreSubtotals="1" fieldPosition="0"/>
    </format>
    <format dxfId="149">
      <pivotArea outline="0" fieldPosition="0">
        <references count="1">
          <reference field="4294967294" count="1">
            <x v="0"/>
          </reference>
        </references>
      </pivotArea>
    </format>
    <format dxfId="148">
      <pivotArea outline="0" collapsedLevelsAreSubtotals="1" fieldPosition="0">
        <references count="1">
          <reference field="0" count="7" selected="0">
            <x v="0"/>
            <x v="2"/>
            <x v="3"/>
            <x v="4"/>
            <x v="5"/>
            <x v="6"/>
            <x v="7"/>
          </reference>
        </references>
      </pivotArea>
    </format>
  </formats>
  <chartFormats count="167">
    <chartFormat chart="2" format="0" series="1">
      <pivotArea type="data" outline="0" fieldPosition="0">
        <references count="2">
          <reference field="4294967294" count="1" selected="0">
            <x v="0"/>
          </reference>
          <reference field="4" count="1" selected="0">
            <x v="71"/>
          </reference>
        </references>
      </pivotArea>
    </chartFormat>
    <chartFormat chart="2" format="1" series="1">
      <pivotArea type="data" outline="0" fieldPosition="0">
        <references count="2">
          <reference field="4294967294" count="1" selected="0">
            <x v="0"/>
          </reference>
          <reference field="4" count="1" selected="0">
            <x v="37"/>
          </reference>
        </references>
      </pivotArea>
    </chartFormat>
    <chartFormat chart="2" format="2" series="1">
      <pivotArea type="data" outline="0" fieldPosition="0">
        <references count="2">
          <reference field="4294967294" count="1" selected="0">
            <x v="0"/>
          </reference>
          <reference field="4" count="1" selected="0">
            <x v="45"/>
          </reference>
        </references>
      </pivotArea>
    </chartFormat>
    <chartFormat chart="2" format="3" series="1">
      <pivotArea type="data" outline="0" fieldPosition="0">
        <references count="2">
          <reference field="4294967294" count="1" selected="0">
            <x v="0"/>
          </reference>
          <reference field="4" count="1" selected="0">
            <x v="55"/>
          </reference>
        </references>
      </pivotArea>
    </chartFormat>
    <chartFormat chart="2" format="4" series="1">
      <pivotArea type="data" outline="0" fieldPosition="0">
        <references count="2">
          <reference field="4294967294" count="1" selected="0">
            <x v="0"/>
          </reference>
          <reference field="4" count="1" selected="0">
            <x v="44"/>
          </reference>
        </references>
      </pivotArea>
    </chartFormat>
    <chartFormat chart="2" format="5" series="1">
      <pivotArea type="data" outline="0" fieldPosition="0">
        <references count="2">
          <reference field="4294967294" count="1" selected="0">
            <x v="0"/>
          </reference>
          <reference field="4" count="1" selected="0">
            <x v="8"/>
          </reference>
        </references>
      </pivotArea>
    </chartFormat>
    <chartFormat chart="2" format="6" series="1">
      <pivotArea type="data" outline="0" fieldPosition="0">
        <references count="2">
          <reference field="4294967294" count="1" selected="0">
            <x v="0"/>
          </reference>
          <reference field="4" count="1" selected="0">
            <x v="22"/>
          </reference>
        </references>
      </pivotArea>
    </chartFormat>
    <chartFormat chart="2" format="7" series="1">
      <pivotArea type="data" outline="0" fieldPosition="0">
        <references count="2">
          <reference field="4294967294" count="1" selected="0">
            <x v="0"/>
          </reference>
          <reference field="4" count="1" selected="0">
            <x v="47"/>
          </reference>
        </references>
      </pivotArea>
    </chartFormat>
    <chartFormat chart="2" format="8" series="1">
      <pivotArea type="data" outline="0" fieldPosition="0">
        <references count="2">
          <reference field="4294967294" count="1" selected="0">
            <x v="0"/>
          </reference>
          <reference field="4" count="1" selected="0">
            <x v="76"/>
          </reference>
        </references>
      </pivotArea>
    </chartFormat>
    <chartFormat chart="2" format="9" series="1">
      <pivotArea type="data" outline="0" fieldPosition="0">
        <references count="2">
          <reference field="4294967294" count="1" selected="0">
            <x v="0"/>
          </reference>
          <reference field="4" count="1" selected="0">
            <x v="25"/>
          </reference>
        </references>
      </pivotArea>
    </chartFormat>
    <chartFormat chart="2" format="10" series="1">
      <pivotArea type="data" outline="0" fieldPosition="0">
        <references count="2">
          <reference field="4294967294" count="1" selected="0">
            <x v="0"/>
          </reference>
          <reference field="4" count="1" selected="0">
            <x v="5"/>
          </reference>
        </references>
      </pivotArea>
    </chartFormat>
    <chartFormat chart="2" format="11" series="1">
      <pivotArea type="data" outline="0" fieldPosition="0">
        <references count="2">
          <reference field="4294967294" count="1" selected="0">
            <x v="0"/>
          </reference>
          <reference field="4" count="1" selected="0">
            <x v="30"/>
          </reference>
        </references>
      </pivotArea>
    </chartFormat>
    <chartFormat chart="2" format="12" series="1">
      <pivotArea type="data" outline="0" fieldPosition="0">
        <references count="2">
          <reference field="4294967294" count="1" selected="0">
            <x v="0"/>
          </reference>
          <reference field="4" count="1" selected="0">
            <x v="23"/>
          </reference>
        </references>
      </pivotArea>
    </chartFormat>
    <chartFormat chart="2" format="13" series="1">
      <pivotArea type="data" outline="0" fieldPosition="0">
        <references count="2">
          <reference field="4294967294" count="1" selected="0">
            <x v="0"/>
          </reference>
          <reference field="4" count="1" selected="0">
            <x v="14"/>
          </reference>
        </references>
      </pivotArea>
    </chartFormat>
    <chartFormat chart="2" format="14" series="1">
      <pivotArea type="data" outline="0" fieldPosition="0">
        <references count="2">
          <reference field="4294967294" count="1" selected="0">
            <x v="0"/>
          </reference>
          <reference field="4" count="1" selected="0">
            <x v="53"/>
          </reference>
        </references>
      </pivotArea>
    </chartFormat>
    <chartFormat chart="2" format="15" series="1">
      <pivotArea type="data" outline="0" fieldPosition="0">
        <references count="2">
          <reference field="4294967294" count="1" selected="0">
            <x v="0"/>
          </reference>
          <reference field="4" count="1" selected="0">
            <x v="56"/>
          </reference>
        </references>
      </pivotArea>
    </chartFormat>
    <chartFormat chart="2" format="16" series="1">
      <pivotArea type="data" outline="0" fieldPosition="0">
        <references count="2">
          <reference field="4294967294" count="1" selected="0">
            <x v="0"/>
          </reference>
          <reference field="4" count="1" selected="0">
            <x v="34"/>
          </reference>
        </references>
      </pivotArea>
    </chartFormat>
    <chartFormat chart="2" format="17" series="1">
      <pivotArea type="data" outline="0" fieldPosition="0">
        <references count="2">
          <reference field="4294967294" count="1" selected="0">
            <x v="0"/>
          </reference>
          <reference field="4" count="1" selected="0">
            <x v="66"/>
          </reference>
        </references>
      </pivotArea>
    </chartFormat>
    <chartFormat chart="2" format="18" series="1">
      <pivotArea type="data" outline="0" fieldPosition="0">
        <references count="2">
          <reference field="4294967294" count="1" selected="0">
            <x v="0"/>
          </reference>
          <reference field="4" count="1" selected="0">
            <x v="41"/>
          </reference>
        </references>
      </pivotArea>
    </chartFormat>
    <chartFormat chart="2" format="19" series="1">
      <pivotArea type="data" outline="0" fieldPosition="0">
        <references count="2">
          <reference field="4294967294" count="1" selected="0">
            <x v="0"/>
          </reference>
          <reference field="4" count="1" selected="0">
            <x v="54"/>
          </reference>
        </references>
      </pivotArea>
    </chartFormat>
    <chartFormat chart="2" format="20" series="1">
      <pivotArea type="data" outline="0" fieldPosition="0">
        <references count="2">
          <reference field="4294967294" count="1" selected="0">
            <x v="0"/>
          </reference>
          <reference field="4" count="1" selected="0">
            <x v="77"/>
          </reference>
        </references>
      </pivotArea>
    </chartFormat>
    <chartFormat chart="2" format="21" series="1">
      <pivotArea type="data" outline="0" fieldPosition="0">
        <references count="2">
          <reference field="4294967294" count="1" selected="0">
            <x v="0"/>
          </reference>
          <reference field="4" count="1" selected="0">
            <x v="74"/>
          </reference>
        </references>
      </pivotArea>
    </chartFormat>
    <chartFormat chart="2" format="22" series="1">
      <pivotArea type="data" outline="0" fieldPosition="0">
        <references count="2">
          <reference field="4294967294" count="1" selected="0">
            <x v="0"/>
          </reference>
          <reference field="4" count="1" selected="0">
            <x v="79"/>
          </reference>
        </references>
      </pivotArea>
    </chartFormat>
    <chartFormat chart="2" format="23" series="1">
      <pivotArea type="data" outline="0" fieldPosition="0">
        <references count="2">
          <reference field="4294967294" count="1" selected="0">
            <x v="0"/>
          </reference>
          <reference field="4" count="1" selected="0">
            <x v="69"/>
          </reference>
        </references>
      </pivotArea>
    </chartFormat>
    <chartFormat chart="2" format="24" series="1">
      <pivotArea type="data" outline="0" fieldPosition="0">
        <references count="2">
          <reference field="4294967294" count="1" selected="0">
            <x v="0"/>
          </reference>
          <reference field="4" count="1" selected="0">
            <x v="82"/>
          </reference>
        </references>
      </pivotArea>
    </chartFormat>
    <chartFormat chart="2" format="25" series="1">
      <pivotArea type="data" outline="0" fieldPosition="0">
        <references count="2">
          <reference field="4294967294" count="1" selected="0">
            <x v="0"/>
          </reference>
          <reference field="4" count="1" selected="0">
            <x v="64"/>
          </reference>
        </references>
      </pivotArea>
    </chartFormat>
    <chartFormat chart="2" format="26" series="1">
      <pivotArea type="data" outline="0" fieldPosition="0">
        <references count="2">
          <reference field="4294967294" count="1" selected="0">
            <x v="0"/>
          </reference>
          <reference field="4" count="1" selected="0">
            <x v="78"/>
          </reference>
        </references>
      </pivotArea>
    </chartFormat>
    <chartFormat chart="2" format="27" series="1">
      <pivotArea type="data" outline="0" fieldPosition="0">
        <references count="2">
          <reference field="4294967294" count="1" selected="0">
            <x v="0"/>
          </reference>
          <reference field="4" count="1" selected="0">
            <x v="63"/>
          </reference>
        </references>
      </pivotArea>
    </chartFormat>
    <chartFormat chart="2" format="28" series="1">
      <pivotArea type="data" outline="0" fieldPosition="0">
        <references count="2">
          <reference field="4294967294" count="1" selected="0">
            <x v="0"/>
          </reference>
          <reference field="4" count="1" selected="0">
            <x v="13"/>
          </reference>
        </references>
      </pivotArea>
    </chartFormat>
    <chartFormat chart="2" format="29" series="1">
      <pivotArea type="data" outline="0" fieldPosition="0">
        <references count="2">
          <reference field="4294967294" count="1" selected="0">
            <x v="0"/>
          </reference>
          <reference field="4" count="1" selected="0">
            <x v="51"/>
          </reference>
        </references>
      </pivotArea>
    </chartFormat>
    <chartFormat chart="2" format="30" series="1">
      <pivotArea type="data" outline="0" fieldPosition="0">
        <references count="2">
          <reference field="4294967294" count="1" selected="0">
            <x v="0"/>
          </reference>
          <reference field="4" count="1" selected="0">
            <x v="61"/>
          </reference>
        </references>
      </pivotArea>
    </chartFormat>
    <chartFormat chart="2" format="31" series="1">
      <pivotArea type="data" outline="0" fieldPosition="0">
        <references count="2">
          <reference field="4294967294" count="1" selected="0">
            <x v="0"/>
          </reference>
          <reference field="4" count="1" selected="0">
            <x v="15"/>
          </reference>
        </references>
      </pivotArea>
    </chartFormat>
    <chartFormat chart="2" format="32" series="1">
      <pivotArea type="data" outline="0" fieldPosition="0">
        <references count="2">
          <reference field="4294967294" count="1" selected="0">
            <x v="0"/>
          </reference>
          <reference field="4" count="1" selected="0">
            <x v="42"/>
          </reference>
        </references>
      </pivotArea>
    </chartFormat>
    <chartFormat chart="2" format="33" series="1">
      <pivotArea type="data" outline="0" fieldPosition="0">
        <references count="2">
          <reference field="4294967294" count="1" selected="0">
            <x v="0"/>
          </reference>
          <reference field="4" count="1" selected="0">
            <x v="39"/>
          </reference>
        </references>
      </pivotArea>
    </chartFormat>
    <chartFormat chart="2" format="34" series="1">
      <pivotArea type="data" outline="0" fieldPosition="0">
        <references count="2">
          <reference field="4294967294" count="1" selected="0">
            <x v="0"/>
          </reference>
          <reference field="4" count="1" selected="0">
            <x v="2"/>
          </reference>
        </references>
      </pivotArea>
    </chartFormat>
    <chartFormat chart="2" format="35" series="1">
      <pivotArea type="data" outline="0" fieldPosition="0">
        <references count="2">
          <reference field="4294967294" count="1" selected="0">
            <x v="0"/>
          </reference>
          <reference field="4" count="1" selected="0">
            <x v="28"/>
          </reference>
        </references>
      </pivotArea>
    </chartFormat>
    <chartFormat chart="2" format="36" series="1">
      <pivotArea type="data" outline="0" fieldPosition="0">
        <references count="2">
          <reference field="4294967294" count="1" selected="0">
            <x v="0"/>
          </reference>
          <reference field="4" count="1" selected="0">
            <x v="40"/>
          </reference>
        </references>
      </pivotArea>
    </chartFormat>
    <chartFormat chart="2" format="37" series="1">
      <pivotArea type="data" outline="0" fieldPosition="0">
        <references count="2">
          <reference field="4294967294" count="1" selected="0">
            <x v="0"/>
          </reference>
          <reference field="4" count="1" selected="0">
            <x v="29"/>
          </reference>
        </references>
      </pivotArea>
    </chartFormat>
    <chartFormat chart="2" format="38" series="1">
      <pivotArea type="data" outline="0" fieldPosition="0">
        <references count="2">
          <reference field="4294967294" count="1" selected="0">
            <x v="0"/>
          </reference>
          <reference field="4" count="1" selected="0">
            <x v="60"/>
          </reference>
        </references>
      </pivotArea>
    </chartFormat>
    <chartFormat chart="2" format="39" series="1">
      <pivotArea type="data" outline="0" fieldPosition="0">
        <references count="2">
          <reference field="4294967294" count="1" selected="0">
            <x v="0"/>
          </reference>
          <reference field="4" count="1" selected="0">
            <x v="49"/>
          </reference>
        </references>
      </pivotArea>
    </chartFormat>
    <chartFormat chart="2" format="40" series="1">
      <pivotArea type="data" outline="0" fieldPosition="0">
        <references count="2">
          <reference field="4294967294" count="1" selected="0">
            <x v="0"/>
          </reference>
          <reference field="4" count="1" selected="0">
            <x v="27"/>
          </reference>
        </references>
      </pivotArea>
    </chartFormat>
    <chartFormat chart="2" format="41" series="1">
      <pivotArea type="data" outline="0" fieldPosition="0">
        <references count="2">
          <reference field="4294967294" count="1" selected="0">
            <x v="0"/>
          </reference>
          <reference field="4" count="1" selected="0">
            <x v="31"/>
          </reference>
        </references>
      </pivotArea>
    </chartFormat>
    <chartFormat chart="2" format="42" series="1">
      <pivotArea type="data" outline="0" fieldPosition="0">
        <references count="2">
          <reference field="4294967294" count="1" selected="0">
            <x v="0"/>
          </reference>
          <reference field="4" count="1" selected="0">
            <x v="12"/>
          </reference>
        </references>
      </pivotArea>
    </chartFormat>
    <chartFormat chart="2" format="43" series="1">
      <pivotArea type="data" outline="0" fieldPosition="0">
        <references count="2">
          <reference field="4294967294" count="1" selected="0">
            <x v="0"/>
          </reference>
          <reference field="4" count="1" selected="0">
            <x v="73"/>
          </reference>
        </references>
      </pivotArea>
    </chartFormat>
    <chartFormat chart="2" format="44" series="1">
      <pivotArea type="data" outline="0" fieldPosition="0">
        <references count="2">
          <reference field="4294967294" count="1" selected="0">
            <x v="0"/>
          </reference>
          <reference field="4" count="1" selected="0">
            <x v="24"/>
          </reference>
        </references>
      </pivotArea>
    </chartFormat>
    <chartFormat chart="2" format="45" series="1">
      <pivotArea type="data" outline="0" fieldPosition="0">
        <references count="2">
          <reference field="4294967294" count="1" selected="0">
            <x v="0"/>
          </reference>
          <reference field="4" count="1" selected="0">
            <x v="19"/>
          </reference>
        </references>
      </pivotArea>
    </chartFormat>
    <chartFormat chart="2" format="46" series="1">
      <pivotArea type="data" outline="0" fieldPosition="0">
        <references count="2">
          <reference field="4294967294" count="1" selected="0">
            <x v="0"/>
          </reference>
          <reference field="4" count="1" selected="0">
            <x v="81"/>
          </reference>
        </references>
      </pivotArea>
    </chartFormat>
    <chartFormat chart="2" format="47" series="1">
      <pivotArea type="data" outline="0" fieldPosition="0">
        <references count="2">
          <reference field="4294967294" count="1" selected="0">
            <x v="0"/>
          </reference>
          <reference field="4" count="1" selected="0">
            <x v="52"/>
          </reference>
        </references>
      </pivotArea>
    </chartFormat>
    <chartFormat chart="2" format="48" series="1">
      <pivotArea type="data" outline="0" fieldPosition="0">
        <references count="2">
          <reference field="4294967294" count="1" selected="0">
            <x v="0"/>
          </reference>
          <reference field="4" count="1" selected="0">
            <x v="65"/>
          </reference>
        </references>
      </pivotArea>
    </chartFormat>
    <chartFormat chart="2" format="49" series="1">
      <pivotArea type="data" outline="0" fieldPosition="0">
        <references count="2">
          <reference field="4294967294" count="1" selected="0">
            <x v="0"/>
          </reference>
          <reference field="4" count="1" selected="0">
            <x v="3"/>
          </reference>
        </references>
      </pivotArea>
    </chartFormat>
    <chartFormat chart="2" format="50" series="1">
      <pivotArea type="data" outline="0" fieldPosition="0">
        <references count="2">
          <reference field="4294967294" count="1" selected="0">
            <x v="0"/>
          </reference>
          <reference field="4" count="1" selected="0">
            <x v="18"/>
          </reference>
        </references>
      </pivotArea>
    </chartFormat>
    <chartFormat chart="2" format="51" series="1">
      <pivotArea type="data" outline="0" fieldPosition="0">
        <references count="2">
          <reference field="4294967294" count="1" selected="0">
            <x v="0"/>
          </reference>
          <reference field="4" count="1" selected="0">
            <x v="35"/>
          </reference>
        </references>
      </pivotArea>
    </chartFormat>
    <chartFormat chart="2" format="52" series="1">
      <pivotArea type="data" outline="0" fieldPosition="0">
        <references count="2">
          <reference field="4294967294" count="1" selected="0">
            <x v="0"/>
          </reference>
          <reference field="4" count="1" selected="0">
            <x v="48"/>
          </reference>
        </references>
      </pivotArea>
    </chartFormat>
    <chartFormat chart="2" format="53" series="1">
      <pivotArea type="data" outline="0" fieldPosition="0">
        <references count="2">
          <reference field="4294967294" count="1" selected="0">
            <x v="0"/>
          </reference>
          <reference field="4" count="1" selected="0">
            <x v="9"/>
          </reference>
        </references>
      </pivotArea>
    </chartFormat>
    <chartFormat chart="2" format="54" series="1">
      <pivotArea type="data" outline="0" fieldPosition="0">
        <references count="2">
          <reference field="4294967294" count="1" selected="0">
            <x v="0"/>
          </reference>
          <reference field="4" count="1" selected="0">
            <x v="6"/>
          </reference>
        </references>
      </pivotArea>
    </chartFormat>
    <chartFormat chart="2" format="55" series="1">
      <pivotArea type="data" outline="0" fieldPosition="0">
        <references count="2">
          <reference field="4294967294" count="1" selected="0">
            <x v="0"/>
          </reference>
          <reference field="4" count="1" selected="0">
            <x v="10"/>
          </reference>
        </references>
      </pivotArea>
    </chartFormat>
    <chartFormat chart="2" format="56" series="1">
      <pivotArea type="data" outline="0" fieldPosition="0">
        <references count="2">
          <reference field="4294967294" count="1" selected="0">
            <x v="0"/>
          </reference>
          <reference field="4" count="1" selected="0">
            <x v="83"/>
          </reference>
        </references>
      </pivotArea>
    </chartFormat>
    <chartFormat chart="2" format="57" series="1">
      <pivotArea type="data" outline="0" fieldPosition="0">
        <references count="2">
          <reference field="4294967294" count="1" selected="0">
            <x v="0"/>
          </reference>
          <reference field="4" count="1" selected="0">
            <x v="75"/>
          </reference>
        </references>
      </pivotArea>
    </chartFormat>
    <chartFormat chart="2" format="58" series="1">
      <pivotArea type="data" outline="0" fieldPosition="0">
        <references count="2">
          <reference field="4294967294" count="1" selected="0">
            <x v="0"/>
          </reference>
          <reference field="4" count="1" selected="0">
            <x v="16"/>
          </reference>
        </references>
      </pivotArea>
    </chartFormat>
    <chartFormat chart="2" format="59" series="1">
      <pivotArea type="data" outline="0" fieldPosition="0">
        <references count="2">
          <reference field="4294967294" count="1" selected="0">
            <x v="0"/>
          </reference>
          <reference field="4" count="1" selected="0">
            <x v="33"/>
          </reference>
        </references>
      </pivotArea>
    </chartFormat>
    <chartFormat chart="2" format="60" series="1">
      <pivotArea type="data" outline="0" fieldPosition="0">
        <references count="2">
          <reference field="4294967294" count="1" selected="0">
            <x v="0"/>
          </reference>
          <reference field="4" count="1" selected="0">
            <x v="67"/>
          </reference>
        </references>
      </pivotArea>
    </chartFormat>
    <chartFormat chart="2" format="61" series="1">
      <pivotArea type="data" outline="0" fieldPosition="0">
        <references count="2">
          <reference field="4294967294" count="1" selected="0">
            <x v="0"/>
          </reference>
          <reference field="4" count="1" selected="0">
            <x v="4"/>
          </reference>
        </references>
      </pivotArea>
    </chartFormat>
    <chartFormat chart="2" format="62" series="1">
      <pivotArea type="data" outline="0" fieldPosition="0">
        <references count="2">
          <reference field="4294967294" count="1" selected="0">
            <x v="0"/>
          </reference>
          <reference field="4" count="1" selected="0">
            <x v="1"/>
          </reference>
        </references>
      </pivotArea>
    </chartFormat>
    <chartFormat chart="2" format="63" series="1">
      <pivotArea type="data" outline="0" fieldPosition="0">
        <references count="2">
          <reference field="4294967294" count="1" selected="0">
            <x v="0"/>
          </reference>
          <reference field="4" count="1" selected="0">
            <x v="0"/>
          </reference>
        </references>
      </pivotArea>
    </chartFormat>
    <chartFormat chart="2" format="64" series="1">
      <pivotArea type="data" outline="0" fieldPosition="0">
        <references count="2">
          <reference field="4294967294" count="1" selected="0">
            <x v="0"/>
          </reference>
          <reference field="4" count="1" selected="0">
            <x v="43"/>
          </reference>
        </references>
      </pivotArea>
    </chartFormat>
    <chartFormat chart="2" format="65" series="1">
      <pivotArea type="data" outline="0" fieldPosition="0">
        <references count="2">
          <reference field="4294967294" count="1" selected="0">
            <x v="0"/>
          </reference>
          <reference field="4" count="1" selected="0">
            <x v="17"/>
          </reference>
        </references>
      </pivotArea>
    </chartFormat>
    <chartFormat chart="2" format="66" series="1">
      <pivotArea type="data" outline="0" fieldPosition="0">
        <references count="2">
          <reference field="4294967294" count="1" selected="0">
            <x v="0"/>
          </reference>
          <reference field="4" count="1" selected="0">
            <x v="57"/>
          </reference>
        </references>
      </pivotArea>
    </chartFormat>
    <chartFormat chart="2" format="67" series="1">
      <pivotArea type="data" outline="0" fieldPosition="0">
        <references count="2">
          <reference field="4294967294" count="1" selected="0">
            <x v="0"/>
          </reference>
          <reference field="4" count="1" selected="0">
            <x v="80"/>
          </reference>
        </references>
      </pivotArea>
    </chartFormat>
    <chartFormat chart="2" format="68" series="1">
      <pivotArea type="data" outline="0" fieldPosition="0">
        <references count="2">
          <reference field="4294967294" count="1" selected="0">
            <x v="0"/>
          </reference>
          <reference field="4" count="1" selected="0">
            <x v="62"/>
          </reference>
        </references>
      </pivotArea>
    </chartFormat>
    <chartFormat chart="2" format="69" series="1">
      <pivotArea type="data" outline="0" fieldPosition="0">
        <references count="2">
          <reference field="4294967294" count="1" selected="0">
            <x v="0"/>
          </reference>
          <reference field="4" count="1" selected="0">
            <x v="68"/>
          </reference>
        </references>
      </pivotArea>
    </chartFormat>
    <chartFormat chart="2" format="70" series="1">
      <pivotArea type="data" outline="0" fieldPosition="0">
        <references count="2">
          <reference field="4294967294" count="1" selected="0">
            <x v="0"/>
          </reference>
          <reference field="4" count="1" selected="0">
            <x v="11"/>
          </reference>
        </references>
      </pivotArea>
    </chartFormat>
    <chartFormat chart="2" format="71" series="1">
      <pivotArea type="data" outline="0" fieldPosition="0">
        <references count="2">
          <reference field="4294967294" count="1" selected="0">
            <x v="0"/>
          </reference>
          <reference field="4" count="1" selected="0">
            <x v="7"/>
          </reference>
        </references>
      </pivotArea>
    </chartFormat>
    <chartFormat chart="2" format="72" series="1">
      <pivotArea type="data" outline="0" fieldPosition="0">
        <references count="2">
          <reference field="4294967294" count="1" selected="0">
            <x v="0"/>
          </reference>
          <reference field="4" count="1" selected="0">
            <x v="72"/>
          </reference>
        </references>
      </pivotArea>
    </chartFormat>
    <chartFormat chart="2" format="73" series="1">
      <pivotArea type="data" outline="0" fieldPosition="0">
        <references count="2">
          <reference field="4294967294" count="1" selected="0">
            <x v="0"/>
          </reference>
          <reference field="4" count="1" selected="0">
            <x v="20"/>
          </reference>
        </references>
      </pivotArea>
    </chartFormat>
    <chartFormat chart="2" format="74" series="1">
      <pivotArea type="data" outline="0" fieldPosition="0">
        <references count="2">
          <reference field="4294967294" count="1" selected="0">
            <x v="0"/>
          </reference>
          <reference field="4" count="1" selected="0">
            <x v="59"/>
          </reference>
        </references>
      </pivotArea>
    </chartFormat>
    <chartFormat chart="2" format="75" series="1">
      <pivotArea type="data" outline="0" fieldPosition="0">
        <references count="2">
          <reference field="4294967294" count="1" selected="0">
            <x v="0"/>
          </reference>
          <reference field="4" count="1" selected="0">
            <x v="32"/>
          </reference>
        </references>
      </pivotArea>
    </chartFormat>
    <chartFormat chart="2" format="76" series="1">
      <pivotArea type="data" outline="0" fieldPosition="0">
        <references count="2">
          <reference field="4294967294" count="1" selected="0">
            <x v="0"/>
          </reference>
          <reference field="4" count="1" selected="0">
            <x v="38"/>
          </reference>
        </references>
      </pivotArea>
    </chartFormat>
    <chartFormat chart="2" format="77" series="1">
      <pivotArea type="data" outline="0" fieldPosition="0">
        <references count="2">
          <reference field="4294967294" count="1" selected="0">
            <x v="0"/>
          </reference>
          <reference field="4" count="1" selected="0">
            <x v="26"/>
          </reference>
        </references>
      </pivotArea>
    </chartFormat>
    <chartFormat chart="2" format="78" series="1">
      <pivotArea type="data" outline="0" fieldPosition="0">
        <references count="2">
          <reference field="4294967294" count="1" selected="0">
            <x v="0"/>
          </reference>
          <reference field="4" count="1" selected="0">
            <x v="21"/>
          </reference>
        </references>
      </pivotArea>
    </chartFormat>
    <chartFormat chart="2" format="79" series="1">
      <pivotArea type="data" outline="0" fieldPosition="0">
        <references count="2">
          <reference field="4294967294" count="1" selected="0">
            <x v="0"/>
          </reference>
          <reference field="4" count="1" selected="0">
            <x v="36"/>
          </reference>
        </references>
      </pivotArea>
    </chartFormat>
    <chartFormat chart="2" format="80" series="1">
      <pivotArea type="data" outline="0" fieldPosition="0">
        <references count="2">
          <reference field="4294967294" count="1" selected="0">
            <x v="0"/>
          </reference>
          <reference field="4" count="1" selected="0">
            <x v="46"/>
          </reference>
        </references>
      </pivotArea>
    </chartFormat>
    <chartFormat chart="2" format="81" series="1">
      <pivotArea type="data" outline="0" fieldPosition="0">
        <references count="2">
          <reference field="4294967294" count="1" selected="0">
            <x v="0"/>
          </reference>
          <reference field="4" count="1" selected="0">
            <x v="50"/>
          </reference>
        </references>
      </pivotArea>
    </chartFormat>
    <chartFormat chart="3" format="82" series="1">
      <pivotArea type="data" outline="0" fieldPosition="0">
        <references count="2">
          <reference field="4294967294" count="1" selected="0">
            <x v="0"/>
          </reference>
          <reference field="4" count="1" selected="0">
            <x v="42"/>
          </reference>
        </references>
      </pivotArea>
    </chartFormat>
    <chartFormat chart="3" format="83" series="1">
      <pivotArea type="data" outline="0" fieldPosition="0">
        <references count="2">
          <reference field="4294967294" count="1" selected="0">
            <x v="0"/>
          </reference>
          <reference field="4" count="1" selected="0">
            <x v="13"/>
          </reference>
        </references>
      </pivotArea>
    </chartFormat>
    <chartFormat chart="3" format="84" series="1">
      <pivotArea type="data" outline="0" fieldPosition="0">
        <references count="2">
          <reference field="4294967294" count="1" selected="0">
            <x v="0"/>
          </reference>
          <reference field="4" count="1" selected="0">
            <x v="15"/>
          </reference>
        </references>
      </pivotArea>
    </chartFormat>
    <chartFormat chart="3" format="85" series="1">
      <pivotArea type="data" outline="0" fieldPosition="0">
        <references count="2">
          <reference field="4294967294" count="1" selected="0">
            <x v="0"/>
          </reference>
          <reference field="4" count="1" selected="0">
            <x v="46"/>
          </reference>
        </references>
      </pivotArea>
    </chartFormat>
    <chartFormat chart="3" format="86" series="1">
      <pivotArea type="data" outline="0" fieldPosition="0">
        <references count="2">
          <reference field="4294967294" count="1" selected="0">
            <x v="0"/>
          </reference>
          <reference field="4" count="1" selected="0">
            <x v="50"/>
          </reference>
        </references>
      </pivotArea>
    </chartFormat>
    <chartFormat chart="3" format="87" series="1">
      <pivotArea type="data" outline="0" fieldPosition="0">
        <references count="2">
          <reference field="4294967294" count="1" selected="0">
            <x v="0"/>
          </reference>
          <reference field="4" count="1" selected="0">
            <x v="79"/>
          </reference>
        </references>
      </pivotArea>
    </chartFormat>
    <chartFormat chart="3" format="88" series="1">
      <pivotArea type="data" outline="0" fieldPosition="0">
        <references count="2">
          <reference field="4294967294" count="1" selected="0">
            <x v="0"/>
          </reference>
          <reference field="4" count="1" selected="0">
            <x v="61"/>
          </reference>
        </references>
      </pivotArea>
    </chartFormat>
    <chartFormat chart="3" format="89" series="1">
      <pivotArea type="data" outline="0" fieldPosition="0">
        <references count="2">
          <reference field="4294967294" count="1" selected="0">
            <x v="0"/>
          </reference>
          <reference field="4" count="1" selected="0">
            <x v="51"/>
          </reference>
        </references>
      </pivotArea>
    </chartFormat>
    <chartFormat chart="3" format="92" series="1">
      <pivotArea type="data" outline="0" fieldPosition="0">
        <references count="3">
          <reference field="4294967294" count="1" selected="0">
            <x v="0"/>
          </reference>
          <reference field="0" count="1" selected="0">
            <x v="0"/>
          </reference>
          <reference field="4" count="1" selected="0">
            <x v="42"/>
          </reference>
        </references>
      </pivotArea>
    </chartFormat>
    <chartFormat chart="3" format="93" series="1">
      <pivotArea type="data" outline="0" fieldPosition="0">
        <references count="3">
          <reference field="4294967294" count="1" selected="0">
            <x v="0"/>
          </reference>
          <reference field="0" count="1" selected="0">
            <x v="2"/>
          </reference>
          <reference field="4" count="1" selected="0">
            <x v="42"/>
          </reference>
        </references>
      </pivotArea>
    </chartFormat>
    <chartFormat chart="3" format="94" series="1">
      <pivotArea type="data" outline="0" fieldPosition="0">
        <references count="3">
          <reference field="4294967294" count="1" selected="0">
            <x v="0"/>
          </reference>
          <reference field="0" count="1" selected="0">
            <x v="5"/>
          </reference>
          <reference field="4" count="1" selected="0">
            <x v="42"/>
          </reference>
        </references>
      </pivotArea>
    </chartFormat>
    <chartFormat chart="3" format="95" series="1">
      <pivotArea type="data" outline="0" fieldPosition="0">
        <references count="3">
          <reference field="4294967294" count="1" selected="0">
            <x v="0"/>
          </reference>
          <reference field="0" count="1" selected="0">
            <x v="4"/>
          </reference>
          <reference field="4" count="1" selected="0">
            <x v="42"/>
          </reference>
        </references>
      </pivotArea>
    </chartFormat>
    <chartFormat chart="3" format="96" series="1">
      <pivotArea type="data" outline="0" fieldPosition="0">
        <references count="3">
          <reference field="4294967294" count="1" selected="0">
            <x v="0"/>
          </reference>
          <reference field="0" count="1" selected="0">
            <x v="6"/>
          </reference>
          <reference field="4" count="1" selected="0">
            <x v="42"/>
          </reference>
        </references>
      </pivotArea>
    </chartFormat>
    <chartFormat chart="3" format="97" series="1">
      <pivotArea type="data" outline="0" fieldPosition="0">
        <references count="3">
          <reference field="4294967294" count="1" selected="0">
            <x v="0"/>
          </reference>
          <reference field="0" count="1" selected="0">
            <x v="7"/>
          </reference>
          <reference field="4" count="1" selected="0">
            <x v="42"/>
          </reference>
        </references>
      </pivotArea>
    </chartFormat>
    <chartFormat chart="3" format="98" series="1">
      <pivotArea type="data" outline="0" fieldPosition="0">
        <references count="3">
          <reference field="4294967294" count="1" selected="0">
            <x v="0"/>
          </reference>
          <reference field="0" count="1" selected="0">
            <x v="3"/>
          </reference>
          <reference field="4" count="1" selected="0">
            <x v="42"/>
          </reference>
        </references>
      </pivotArea>
    </chartFormat>
    <chartFormat chart="3" format="109" series="1">
      <pivotArea type="data" outline="0" fieldPosition="0">
        <references count="3">
          <reference field="4294967294" count="1" selected="0">
            <x v="0"/>
          </reference>
          <reference field="0" count="1" selected="0">
            <x v="0"/>
          </reference>
          <reference field="4" count="1" selected="0">
            <x v="13"/>
          </reference>
        </references>
      </pivotArea>
    </chartFormat>
    <chartFormat chart="3" format="110" series="1">
      <pivotArea type="data" outline="0" fieldPosition="0">
        <references count="3">
          <reference field="4294967294" count="1" selected="0">
            <x v="0"/>
          </reference>
          <reference field="0" count="1" selected="0">
            <x v="2"/>
          </reference>
          <reference field="4" count="1" selected="0">
            <x v="13"/>
          </reference>
        </references>
      </pivotArea>
    </chartFormat>
    <chartFormat chart="3" format="111" series="1">
      <pivotArea type="data" outline="0" fieldPosition="0">
        <references count="3">
          <reference field="4294967294" count="1" selected="0">
            <x v="0"/>
          </reference>
          <reference field="0" count="1" selected="0">
            <x v="5"/>
          </reference>
          <reference field="4" count="1" selected="0">
            <x v="13"/>
          </reference>
        </references>
      </pivotArea>
    </chartFormat>
    <chartFormat chart="3" format="112" series="1">
      <pivotArea type="data" outline="0" fieldPosition="0">
        <references count="3">
          <reference field="4294967294" count="1" selected="0">
            <x v="0"/>
          </reference>
          <reference field="0" count="1" selected="0">
            <x v="4"/>
          </reference>
          <reference field="4" count="1" selected="0">
            <x v="13"/>
          </reference>
        </references>
      </pivotArea>
    </chartFormat>
    <chartFormat chart="3" format="113" series="1">
      <pivotArea type="data" outline="0" fieldPosition="0">
        <references count="3">
          <reference field="4294967294" count="1" selected="0">
            <x v="0"/>
          </reference>
          <reference field="0" count="1" selected="0">
            <x v="6"/>
          </reference>
          <reference field="4" count="1" selected="0">
            <x v="13"/>
          </reference>
        </references>
      </pivotArea>
    </chartFormat>
    <chartFormat chart="3" format="114" series="1">
      <pivotArea type="data" outline="0" fieldPosition="0">
        <references count="3">
          <reference field="4294967294" count="1" selected="0">
            <x v="0"/>
          </reference>
          <reference field="0" count="1" selected="0">
            <x v="7"/>
          </reference>
          <reference field="4" count="1" selected="0">
            <x v="13"/>
          </reference>
        </references>
      </pivotArea>
    </chartFormat>
    <chartFormat chart="3" format="115" series="1">
      <pivotArea type="data" outline="0" fieldPosition="0">
        <references count="3">
          <reference field="4294967294" count="1" selected="0">
            <x v="0"/>
          </reference>
          <reference field="0" count="1" selected="0">
            <x v="3"/>
          </reference>
          <reference field="4" count="1" selected="0">
            <x v="13"/>
          </reference>
        </references>
      </pivotArea>
    </chartFormat>
    <chartFormat chart="3" format="126" series="1">
      <pivotArea type="data" outline="0" fieldPosition="0">
        <references count="3">
          <reference field="4294967294" count="1" selected="0">
            <x v="0"/>
          </reference>
          <reference field="0" count="1" selected="0">
            <x v="0"/>
          </reference>
          <reference field="4" count="1" selected="0">
            <x v="15"/>
          </reference>
        </references>
      </pivotArea>
    </chartFormat>
    <chartFormat chart="3" format="127" series="1">
      <pivotArea type="data" outline="0" fieldPosition="0">
        <references count="3">
          <reference field="4294967294" count="1" selected="0">
            <x v="0"/>
          </reference>
          <reference field="0" count="1" selected="0">
            <x v="2"/>
          </reference>
          <reference field="4" count="1" selected="0">
            <x v="15"/>
          </reference>
        </references>
      </pivotArea>
    </chartFormat>
    <chartFormat chart="3" format="128" series="1">
      <pivotArea type="data" outline="0" fieldPosition="0">
        <references count="3">
          <reference field="4294967294" count="1" selected="0">
            <x v="0"/>
          </reference>
          <reference field="0" count="1" selected="0">
            <x v="5"/>
          </reference>
          <reference field="4" count="1" selected="0">
            <x v="15"/>
          </reference>
        </references>
      </pivotArea>
    </chartFormat>
    <chartFormat chart="3" format="129" series="1">
      <pivotArea type="data" outline="0" fieldPosition="0">
        <references count="3">
          <reference field="4294967294" count="1" selected="0">
            <x v="0"/>
          </reference>
          <reference field="0" count="1" selected="0">
            <x v="4"/>
          </reference>
          <reference field="4" count="1" selected="0">
            <x v="15"/>
          </reference>
        </references>
      </pivotArea>
    </chartFormat>
    <chartFormat chart="3" format="140" series="1">
      <pivotArea type="data" outline="0" fieldPosition="0">
        <references count="3">
          <reference field="4294967294" count="1" selected="0">
            <x v="0"/>
          </reference>
          <reference field="0" count="1" selected="0">
            <x v="0"/>
          </reference>
          <reference field="4" count="1" selected="0">
            <x v="46"/>
          </reference>
        </references>
      </pivotArea>
    </chartFormat>
    <chartFormat chart="3" format="141" series="1">
      <pivotArea type="data" outline="0" fieldPosition="0">
        <references count="3">
          <reference field="4294967294" count="1" selected="0">
            <x v="0"/>
          </reference>
          <reference field="0" count="1" selected="0">
            <x v="5"/>
          </reference>
          <reference field="4" count="1" selected="0">
            <x v="46"/>
          </reference>
        </references>
      </pivotArea>
    </chartFormat>
    <chartFormat chart="3" format="142" series="1">
      <pivotArea type="data" outline="0" fieldPosition="0">
        <references count="3">
          <reference field="4294967294" count="1" selected="0">
            <x v="0"/>
          </reference>
          <reference field="0" count="1" selected="0">
            <x v="4"/>
          </reference>
          <reference field="4" count="1" selected="0">
            <x v="46"/>
          </reference>
        </references>
      </pivotArea>
    </chartFormat>
    <chartFormat chart="3" format="143" series="1">
      <pivotArea type="data" outline="0" fieldPosition="0">
        <references count="3">
          <reference field="4294967294" count="1" selected="0">
            <x v="0"/>
          </reference>
          <reference field="0" count="1" selected="0">
            <x v="6"/>
          </reference>
          <reference field="4" count="1" selected="0">
            <x v="46"/>
          </reference>
        </references>
      </pivotArea>
    </chartFormat>
    <chartFormat chart="3" format="144" series="1">
      <pivotArea type="data" outline="0" fieldPosition="0">
        <references count="3">
          <reference field="4294967294" count="1" selected="0">
            <x v="0"/>
          </reference>
          <reference field="0" count="1" selected="0">
            <x v="3"/>
          </reference>
          <reference field="4" count="1" selected="0">
            <x v="46"/>
          </reference>
        </references>
      </pivotArea>
    </chartFormat>
    <chartFormat chart="3" format="155" series="1">
      <pivotArea type="data" outline="0" fieldPosition="0">
        <references count="3">
          <reference field="4294967294" count="1" selected="0">
            <x v="0"/>
          </reference>
          <reference field="0" count="1" selected="0">
            <x v="0"/>
          </reference>
          <reference field="4" count="1" selected="0">
            <x v="50"/>
          </reference>
        </references>
      </pivotArea>
    </chartFormat>
    <chartFormat chart="3" format="156" series="1">
      <pivotArea type="data" outline="0" fieldPosition="0">
        <references count="3">
          <reference field="4294967294" count="1" selected="0">
            <x v="0"/>
          </reference>
          <reference field="0" count="1" selected="0">
            <x v="2"/>
          </reference>
          <reference field="4" count="1" selected="0">
            <x v="50"/>
          </reference>
        </references>
      </pivotArea>
    </chartFormat>
    <chartFormat chart="3" format="157" series="1">
      <pivotArea type="data" outline="0" fieldPosition="0">
        <references count="3">
          <reference field="4294967294" count="1" selected="0">
            <x v="0"/>
          </reference>
          <reference field="0" count="1" selected="0">
            <x v="5"/>
          </reference>
          <reference field="4" count="1" selected="0">
            <x v="50"/>
          </reference>
        </references>
      </pivotArea>
    </chartFormat>
    <chartFormat chart="3" format="158" series="1">
      <pivotArea type="data" outline="0" fieldPosition="0">
        <references count="3">
          <reference field="4294967294" count="1" selected="0">
            <x v="0"/>
          </reference>
          <reference field="0" count="1" selected="0">
            <x v="4"/>
          </reference>
          <reference field="4" count="1" selected="0">
            <x v="50"/>
          </reference>
        </references>
      </pivotArea>
    </chartFormat>
    <chartFormat chart="3" format="169" series="1">
      <pivotArea type="data" outline="0" fieldPosition="0">
        <references count="3">
          <reference field="4294967294" count="1" selected="0">
            <x v="0"/>
          </reference>
          <reference field="0" count="1" selected="0">
            <x v="0"/>
          </reference>
          <reference field="4" count="1" selected="0">
            <x v="79"/>
          </reference>
        </references>
      </pivotArea>
    </chartFormat>
    <chartFormat chart="3" format="170" series="1">
      <pivotArea type="data" outline="0" fieldPosition="0">
        <references count="3">
          <reference field="4294967294" count="1" selected="0">
            <x v="0"/>
          </reference>
          <reference field="0" count="1" selected="0">
            <x v="2"/>
          </reference>
          <reference field="4" count="1" selected="0">
            <x v="79"/>
          </reference>
        </references>
      </pivotArea>
    </chartFormat>
    <chartFormat chart="3" format="171" series="1">
      <pivotArea type="data" outline="0" fieldPosition="0">
        <references count="3">
          <reference field="4294967294" count="1" selected="0">
            <x v="0"/>
          </reference>
          <reference field="0" count="1" selected="0">
            <x v="5"/>
          </reference>
          <reference field="4" count="1" selected="0">
            <x v="79"/>
          </reference>
        </references>
      </pivotArea>
    </chartFormat>
    <chartFormat chart="3" format="172" series="1">
      <pivotArea type="data" outline="0" fieldPosition="0">
        <references count="3">
          <reference field="4294967294" count="1" selected="0">
            <x v="0"/>
          </reference>
          <reference field="0" count="1" selected="0">
            <x v="4"/>
          </reference>
          <reference field="4" count="1" selected="0">
            <x v="79"/>
          </reference>
        </references>
      </pivotArea>
    </chartFormat>
    <chartFormat chart="3" format="173" series="1">
      <pivotArea type="data" outline="0" fieldPosition="0">
        <references count="3">
          <reference field="4294967294" count="1" selected="0">
            <x v="0"/>
          </reference>
          <reference field="0" count="1" selected="0">
            <x v="6"/>
          </reference>
          <reference field="4" count="1" selected="0">
            <x v="79"/>
          </reference>
        </references>
      </pivotArea>
    </chartFormat>
    <chartFormat chart="3" format="174" series="1">
      <pivotArea type="data" outline="0" fieldPosition="0">
        <references count="3">
          <reference field="4294967294" count="1" selected="0">
            <x v="0"/>
          </reference>
          <reference field="0" count="1" selected="0">
            <x v="7"/>
          </reference>
          <reference field="4" count="1" selected="0">
            <x v="79"/>
          </reference>
        </references>
      </pivotArea>
    </chartFormat>
    <chartFormat chart="3" format="175" series="1">
      <pivotArea type="data" outline="0" fieldPosition="0">
        <references count="3">
          <reference field="4294967294" count="1" selected="0">
            <x v="0"/>
          </reference>
          <reference field="0" count="1" selected="0">
            <x v="3"/>
          </reference>
          <reference field="4" count="1" selected="0">
            <x v="79"/>
          </reference>
        </references>
      </pivotArea>
    </chartFormat>
    <chartFormat chart="3" format="186" series="1">
      <pivotArea type="data" outline="0" fieldPosition="0">
        <references count="3">
          <reference field="4294967294" count="1" selected="0">
            <x v="0"/>
          </reference>
          <reference field="0" count="1" selected="0">
            <x v="0"/>
          </reference>
          <reference field="4" count="1" selected="0">
            <x v="61"/>
          </reference>
        </references>
      </pivotArea>
    </chartFormat>
    <chartFormat chart="3" format="187" series="1">
      <pivotArea type="data" outline="0" fieldPosition="0">
        <references count="3">
          <reference field="4294967294" count="1" selected="0">
            <x v="0"/>
          </reference>
          <reference field="0" count="1" selected="0">
            <x v="2"/>
          </reference>
          <reference field="4" count="1" selected="0">
            <x v="61"/>
          </reference>
        </references>
      </pivotArea>
    </chartFormat>
    <chartFormat chart="3" format="188" series="1">
      <pivotArea type="data" outline="0" fieldPosition="0">
        <references count="3">
          <reference field="4294967294" count="1" selected="0">
            <x v="0"/>
          </reference>
          <reference field="0" count="1" selected="0">
            <x v="5"/>
          </reference>
          <reference field="4" count="1" selected="0">
            <x v="61"/>
          </reference>
        </references>
      </pivotArea>
    </chartFormat>
    <chartFormat chart="3" format="189" series="1">
      <pivotArea type="data" outline="0" fieldPosition="0">
        <references count="3">
          <reference field="4294967294" count="1" selected="0">
            <x v="0"/>
          </reference>
          <reference field="0" count="1" selected="0">
            <x v="4"/>
          </reference>
          <reference field="4" count="1" selected="0">
            <x v="61"/>
          </reference>
        </references>
      </pivotArea>
    </chartFormat>
    <chartFormat chart="3" format="190" series="1">
      <pivotArea type="data" outline="0" fieldPosition="0">
        <references count="3">
          <reference field="4294967294" count="1" selected="0">
            <x v="0"/>
          </reference>
          <reference field="0" count="1" selected="0">
            <x v="6"/>
          </reference>
          <reference field="4" count="1" selected="0">
            <x v="61"/>
          </reference>
        </references>
      </pivotArea>
    </chartFormat>
    <chartFormat chart="3" format="191" series="1">
      <pivotArea type="data" outline="0" fieldPosition="0">
        <references count="3">
          <reference field="4294967294" count="1" selected="0">
            <x v="0"/>
          </reference>
          <reference field="0" count="1" selected="0">
            <x v="7"/>
          </reference>
          <reference field="4" count="1" selected="0">
            <x v="61"/>
          </reference>
        </references>
      </pivotArea>
    </chartFormat>
    <chartFormat chart="3" format="192" series="1">
      <pivotArea type="data" outline="0" fieldPosition="0">
        <references count="3">
          <reference field="4294967294" count="1" selected="0">
            <x v="0"/>
          </reference>
          <reference field="0" count="1" selected="0">
            <x v="3"/>
          </reference>
          <reference field="4" count="1" selected="0">
            <x v="61"/>
          </reference>
        </references>
      </pivotArea>
    </chartFormat>
    <chartFormat chart="3" format="203" series="1">
      <pivotArea type="data" outline="0" fieldPosition="0">
        <references count="3">
          <reference field="4294967294" count="1" selected="0">
            <x v="0"/>
          </reference>
          <reference field="0" count="1" selected="0">
            <x v="0"/>
          </reference>
          <reference field="4" count="1" selected="0">
            <x v="51"/>
          </reference>
        </references>
      </pivotArea>
    </chartFormat>
    <chartFormat chart="3" format="204" series="1">
      <pivotArea type="data" outline="0" fieldPosition="0">
        <references count="3">
          <reference field="4294967294" count="1" selected="0">
            <x v="0"/>
          </reference>
          <reference field="0" count="1" selected="0">
            <x v="2"/>
          </reference>
          <reference field="4" count="1" selected="0">
            <x v="51"/>
          </reference>
        </references>
      </pivotArea>
    </chartFormat>
    <chartFormat chart="3" format="205" series="1">
      <pivotArea type="data" outline="0" fieldPosition="0">
        <references count="3">
          <reference field="4294967294" count="1" selected="0">
            <x v="0"/>
          </reference>
          <reference field="0" count="1" selected="0">
            <x v="5"/>
          </reference>
          <reference field="4" count="1" selected="0">
            <x v="51"/>
          </reference>
        </references>
      </pivotArea>
    </chartFormat>
    <chartFormat chart="3" format="206" series="1">
      <pivotArea type="data" outline="0" fieldPosition="0">
        <references count="3">
          <reference field="4294967294" count="1" selected="0">
            <x v="0"/>
          </reference>
          <reference field="0" count="1" selected="0">
            <x v="4"/>
          </reference>
          <reference field="4" count="1" selected="0">
            <x v="51"/>
          </reference>
        </references>
      </pivotArea>
    </chartFormat>
    <chartFormat chart="3" format="207" series="1">
      <pivotArea type="data" outline="0" fieldPosition="0">
        <references count="3">
          <reference field="4294967294" count="1" selected="0">
            <x v="0"/>
          </reference>
          <reference field="0" count="1" selected="0">
            <x v="6"/>
          </reference>
          <reference field="4" count="1" selected="0">
            <x v="51"/>
          </reference>
        </references>
      </pivotArea>
    </chartFormat>
    <chartFormat chart="3" format="208" series="1">
      <pivotArea type="data" outline="0" fieldPosition="0">
        <references count="3">
          <reference field="4294967294" count="1" selected="0">
            <x v="0"/>
          </reference>
          <reference field="0" count="1" selected="0">
            <x v="7"/>
          </reference>
          <reference field="4" count="1" selected="0">
            <x v="51"/>
          </reference>
        </references>
      </pivotArea>
    </chartFormat>
    <chartFormat chart="3" format="209" series="1">
      <pivotArea type="data" outline="0" fieldPosition="0">
        <references count="3">
          <reference field="4294967294" count="1" selected="0">
            <x v="0"/>
          </reference>
          <reference field="0" count="1" selected="0">
            <x v="3"/>
          </reference>
          <reference field="4" count="1" selected="0">
            <x v="51"/>
          </reference>
        </references>
      </pivotArea>
    </chartFormat>
    <chartFormat chart="3" format="220" series="1">
      <pivotArea type="data" outline="0" fieldPosition="0">
        <references count="2">
          <reference field="4294967294" count="1" selected="0">
            <x v="0"/>
          </reference>
          <reference field="0" count="1" selected="0">
            <x v="0"/>
          </reference>
        </references>
      </pivotArea>
    </chartFormat>
    <chartFormat chart="3" format="221" series="1">
      <pivotArea type="data" outline="0" fieldPosition="0">
        <references count="2">
          <reference field="4294967294" count="1" selected="0">
            <x v="0"/>
          </reference>
          <reference field="0" count="1" selected="0">
            <x v="2"/>
          </reference>
        </references>
      </pivotArea>
    </chartFormat>
    <chartFormat chart="3" format="222" series="1">
      <pivotArea type="data" outline="0" fieldPosition="0">
        <references count="2">
          <reference field="4294967294" count="1" selected="0">
            <x v="0"/>
          </reference>
          <reference field="0" count="1" selected="0">
            <x v="5"/>
          </reference>
        </references>
      </pivotArea>
    </chartFormat>
    <chartFormat chart="3" format="223" series="1">
      <pivotArea type="data" outline="0" fieldPosition="0">
        <references count="2">
          <reference field="4294967294" count="1" selected="0">
            <x v="0"/>
          </reference>
          <reference field="0" count="1" selected="0">
            <x v="4"/>
          </reference>
        </references>
      </pivotArea>
    </chartFormat>
    <chartFormat chart="3" format="224" series="1">
      <pivotArea type="data" outline="0" fieldPosition="0">
        <references count="2">
          <reference field="4294967294" count="1" selected="0">
            <x v="0"/>
          </reference>
          <reference field="0" count="1" selected="0">
            <x v="6"/>
          </reference>
        </references>
      </pivotArea>
    </chartFormat>
    <chartFormat chart="3" format="225" series="1">
      <pivotArea type="data" outline="0" fieldPosition="0">
        <references count="2">
          <reference field="4294967294" count="1" selected="0">
            <x v="0"/>
          </reference>
          <reference field="0" count="1" selected="0">
            <x v="7"/>
          </reference>
        </references>
      </pivotArea>
    </chartFormat>
    <chartFormat chart="3" format="226" series="1">
      <pivotArea type="data" outline="0" fieldPosition="0">
        <references count="2">
          <reference field="4294967294" count="1" selected="0">
            <x v="0"/>
          </reference>
          <reference field="0" count="1" selected="0">
            <x v="3"/>
          </reference>
        </references>
      </pivotArea>
    </chartFormat>
    <chartFormat chart="3" format="227" series="1">
      <pivotArea type="data" outline="0" fieldPosition="0">
        <references count="1">
          <reference field="4294967294" count="1" selected="0">
            <x v="0"/>
          </reference>
        </references>
      </pivotArea>
    </chartFormat>
    <chartFormat chart="4" format="1" series="1">
      <pivotArea type="data" outline="0" fieldPosition="0">
        <references count="2">
          <reference field="4294967294" count="1" selected="0">
            <x v="0"/>
          </reference>
          <reference field="0" count="1" selected="0">
            <x v="3"/>
          </reference>
        </references>
      </pivotArea>
    </chartFormat>
    <chartFormat chart="4" format="10" series="1">
      <pivotArea type="data" outline="0" fieldPosition="0">
        <references count="2">
          <reference field="4294967294" count="1" selected="0">
            <x v="0"/>
          </reference>
          <reference field="0" count="1" selected="0">
            <x v="0"/>
          </reference>
        </references>
      </pivotArea>
    </chartFormat>
    <chartFormat chart="4" format="11" series="1">
      <pivotArea type="data" outline="0" fieldPosition="0">
        <references count="2">
          <reference field="4294967294" count="1" selected="0">
            <x v="0"/>
          </reference>
          <reference field="0" count="1" selected="0">
            <x v="2"/>
          </reference>
        </references>
      </pivotArea>
    </chartFormat>
    <chartFormat chart="4" format="12" series="1">
      <pivotArea type="data" outline="0" fieldPosition="0">
        <references count="2">
          <reference field="4294967294" count="1" selected="0">
            <x v="0"/>
          </reference>
          <reference field="0" count="1" selected="0">
            <x v="5"/>
          </reference>
        </references>
      </pivotArea>
    </chartFormat>
    <chartFormat chart="4" format="13" series="1">
      <pivotArea type="data" outline="0" fieldPosition="0">
        <references count="2">
          <reference field="4294967294" count="1" selected="0">
            <x v="0"/>
          </reference>
          <reference field="0" count="1" selected="0">
            <x v="4"/>
          </reference>
        </references>
      </pivotArea>
    </chartFormat>
    <chartFormat chart="4" format="14" series="1">
      <pivotArea type="data" outline="0" fieldPosition="0">
        <references count="2">
          <reference field="4294967294" count="1" selected="0">
            <x v="0"/>
          </reference>
          <reference field="0" count="1" selected="0">
            <x v="6"/>
          </reference>
        </references>
      </pivotArea>
    </chartFormat>
    <chartFormat chart="4" format="15" series="1">
      <pivotArea type="data" outline="0" fieldPosition="0">
        <references count="2">
          <reference field="4294967294" count="1" selected="0">
            <x v="0"/>
          </reference>
          <reference field="0" count="1" selected="0">
            <x v="7"/>
          </reference>
        </references>
      </pivotArea>
    </chartFormat>
    <chartFormat chart="7" format="72" series="1">
      <pivotArea type="data" outline="0" fieldPosition="0">
        <references count="2">
          <reference field="4294967294" count="1" selected="0">
            <x v="0"/>
          </reference>
          <reference field="0" count="1" selected="0">
            <x v="3"/>
          </reference>
        </references>
      </pivotArea>
    </chartFormat>
    <chartFormat chart="9" format="72" series="1">
      <pivotArea type="data" outline="0" fieldPosition="0">
        <references count="2">
          <reference field="4294967294" count="1" selected="0">
            <x v="0"/>
          </reference>
          <reference field="0" count="1" selected="0">
            <x v="3"/>
          </reference>
        </references>
      </pivotArea>
    </chartFormat>
    <chartFormat chart="7" format="73" series="1">
      <pivotArea type="data" outline="0" fieldPosition="0">
        <references count="2">
          <reference field="4294967294" count="1" selected="0">
            <x v="0"/>
          </reference>
          <reference field="0" count="1" selected="0">
            <x v="5"/>
          </reference>
        </references>
      </pivotArea>
    </chartFormat>
    <chartFormat chart="9" format="73" series="1">
      <pivotArea type="data" outline="0" fieldPosition="0">
        <references count="2">
          <reference field="4294967294" count="1" selected="0">
            <x v="0"/>
          </reference>
          <reference field="0" count="1" selected="0">
            <x v="5"/>
          </reference>
        </references>
      </pivotArea>
    </chartFormat>
    <chartFormat chart="7" format="74" series="1">
      <pivotArea type="data" outline="0" fieldPosition="0">
        <references count="1">
          <reference field="4294967294" count="1" selected="0">
            <x v="0"/>
          </reference>
        </references>
      </pivotArea>
    </chartFormat>
    <chartFormat chart="9" format="74" series="1">
      <pivotArea type="data" outline="0" fieldPosition="0">
        <references count="1">
          <reference field="4294967294" count="1" selected="0">
            <x v="0"/>
          </reference>
        </references>
      </pivotArea>
    </chartFormat>
    <chartFormat chart="9" format="75" series="1">
      <pivotArea type="data" outline="0" fieldPosition="0">
        <references count="2">
          <reference field="4294967294" count="1" selected="0">
            <x v="0"/>
          </reference>
          <reference field="0" count="1" selected="0">
            <x v="0"/>
          </reference>
        </references>
      </pivotArea>
    </chartFormat>
    <chartFormat chart="7" format="76" series="1">
      <pivotArea type="data" outline="0" fieldPosition="0">
        <references count="2">
          <reference field="4294967294" count="1" selected="0">
            <x v="0"/>
          </reference>
          <reference field="0" count="1" selected="0">
            <x v="0"/>
          </reference>
        </references>
      </pivotArea>
    </chartFormat>
    <chartFormat chart="17" format="76" series="1">
      <pivotArea type="data" outline="0" fieldPosition="0">
        <references count="2">
          <reference field="4294967294" count="1" selected="0">
            <x v="0"/>
          </reference>
          <reference field="0" count="1" selected="0">
            <x v="0"/>
          </reference>
        </references>
      </pivotArea>
    </chartFormat>
    <chartFormat chart="17" format="77" series="1">
      <pivotArea type="data" outline="0" fieldPosition="0">
        <references count="2">
          <reference field="4294967294" count="1" selected="0">
            <x v="0"/>
          </reference>
          <reference field="0" count="1" selected="0">
            <x v="3"/>
          </reference>
        </references>
      </pivotArea>
    </chartFormat>
    <chartFormat chart="18" format="78" series="1">
      <pivotArea type="data" outline="0" fieldPosition="0">
        <references count="2">
          <reference field="4294967294" count="1" selected="0">
            <x v="0"/>
          </reference>
          <reference field="0" count="1" selected="0">
            <x v="0"/>
          </reference>
        </references>
      </pivotArea>
    </chartFormat>
    <chartFormat chart="18" format="79" series="1">
      <pivotArea type="data" outline="0" fieldPosition="0">
        <references count="2">
          <reference field="4294967294" count="1" selected="0">
            <x v="0"/>
          </reference>
          <reference field="0" count="1" selected="0">
            <x v="3"/>
          </reference>
        </references>
      </pivotArea>
    </chartFormat>
    <chartFormat chart="7" format="77" series="1">
      <pivotArea type="data" outline="0" fieldPosition="0">
        <references count="2">
          <reference field="4294967294" count="1" selected="0">
            <x v="0"/>
          </reference>
          <reference field="0" count="1" selected="0">
            <x v="1"/>
          </reference>
        </references>
      </pivotArea>
    </chartFormat>
    <chartFormat chart="9" format="76" series="1">
      <pivotArea type="data" outline="0" fieldPosition="0">
        <references count="2">
          <reference field="4294967294" count="1" selected="0">
            <x v="0"/>
          </reference>
          <reference field="0" count="1" selected="0">
            <x v="1"/>
          </reference>
        </references>
      </pivotArea>
    </chartFormat>
  </chartFormats>
  <pivotHierarchies count="35">
    <pivotHierarchy multipleItemSelectionAllowed="1" dragToData="1"/>
    <pivotHierarchy dragToData="1"/>
    <pivotHierarchy dragToData="1"/>
    <pivotHierarchy multipleItemSelectionAllowed="1"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Ve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21335449-9536-4C36-BD40-EC80569B587F}" name="Pivottabell3" cacheId="248" applyNumberFormats="0" applyBorderFormats="0" applyFontFormats="0" applyPatternFormats="0" applyAlignmentFormats="0" applyWidthHeightFormats="1" dataCaption="Verdier" tag="952f6b97-4343-46fb-96ee-0b12f0c0d631" updatedVersion="8" minRefreshableVersion="3" subtotalHiddenItems="1" rowGrandTotals="0" colGrandTotals="0" itemPrintTitles="1" createdVersion="7" indent="0" outline="1" outlineData="1" multipleFieldFilters="0" chartFormat="6">
  <location ref="G45:I50" firstHeaderRow="1" firstDataRow="2" firstDataCol="1" rowPageCount="2" colPageCount="1"/>
  <pivotFields count="4">
    <pivotField axis="axisPage" allDrilled="1" subtotalTop="0" showAll="0" dataSourceSort="1" defaultSubtotal="0" defaultAttributeDrillState="1"/>
    <pivotField axis="axisRow"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2">
        <item s="1" x="0"/>
        <item s="1" x="1"/>
      </items>
    </pivotField>
    <pivotField axis="axisPage" allDrilled="1" subtotalTop="0" showAll="0" dataSourceSort="1" defaultSubtotal="0" defaultAttributeDrillState="1"/>
  </pivotFields>
  <rowFields count="1">
    <field x="1"/>
  </rowFields>
  <rowItems count="4">
    <i>
      <x/>
    </i>
    <i>
      <x v="1"/>
    </i>
    <i>
      <x v="2"/>
    </i>
    <i>
      <x v="3"/>
    </i>
  </rowItems>
  <colFields count="1">
    <field x="2"/>
  </colFields>
  <colItems count="2">
    <i>
      <x/>
    </i>
    <i>
      <x v="1"/>
    </i>
  </colItems>
  <pageFields count="2">
    <pageField fld="3" hier="14" name="[T_kommune].[fylke].&amp;[Trøndelag]" cap="Trøndelag"/>
    <pageField fld="0" hier="13" name="[T_kommune].[kommune].&amp;[Inderøy]" cap="Inderøy"/>
  </pageFields>
  <formats count="16">
    <format dxfId="33">
      <pivotArea type="all" dataOnly="0" outline="0" fieldPosition="0"/>
    </format>
    <format dxfId="32">
      <pivotArea outline="0" collapsedLevelsAreSubtotals="1" fieldPosition="0"/>
    </format>
    <format dxfId="31">
      <pivotArea type="origin" dataOnly="0" labelOnly="1" outline="0" fieldPosition="0"/>
    </format>
    <format dxfId="30">
      <pivotArea field="2" type="button" dataOnly="0" labelOnly="1" outline="0" axis="axisCol" fieldPosition="0"/>
    </format>
    <format dxfId="29">
      <pivotArea type="topRight" dataOnly="0" labelOnly="1" outline="0" fieldPosition="0"/>
    </format>
    <format dxfId="28">
      <pivotArea field="1" type="button" dataOnly="0" labelOnly="1" outline="0" axis="axisRow" fieldPosition="0"/>
    </format>
    <format dxfId="27">
      <pivotArea dataOnly="0" labelOnly="1" fieldPosition="0">
        <references count="1">
          <reference field="1" count="0"/>
        </references>
      </pivotArea>
    </format>
    <format dxfId="26">
      <pivotArea dataOnly="0" labelOnly="1" fieldPosition="0">
        <references count="1">
          <reference field="2" count="0"/>
        </references>
      </pivotArea>
    </format>
    <format dxfId="25">
      <pivotArea type="all" dataOnly="0" outline="0" fieldPosition="0"/>
    </format>
    <format dxfId="24">
      <pivotArea outline="0" collapsedLevelsAreSubtotals="1" fieldPosition="0"/>
    </format>
    <format dxfId="23">
      <pivotArea type="origin" dataOnly="0" labelOnly="1" outline="0" fieldPosition="0"/>
    </format>
    <format dxfId="22">
      <pivotArea field="2" type="button" dataOnly="0" labelOnly="1" outline="0" axis="axisCol" fieldPosition="0"/>
    </format>
    <format dxfId="21">
      <pivotArea type="topRight" dataOnly="0" labelOnly="1" outline="0" fieldPosition="0"/>
    </format>
    <format dxfId="20">
      <pivotArea field="1" type="button" dataOnly="0" labelOnly="1" outline="0" axis="axisRow" fieldPosition="0"/>
    </format>
    <format dxfId="19">
      <pivotArea dataOnly="0" labelOnly="1" fieldPosition="0">
        <references count="1">
          <reference field="1" count="0"/>
        </references>
      </pivotArea>
    </format>
    <format dxfId="18">
      <pivotArea dataOnly="0" labelOnly="1" fieldPosition="0">
        <references count="1">
          <reference field="2" count="0"/>
        </references>
      </pivotArea>
    </format>
  </formats>
  <pivotHierarchies count="35">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kommune].&amp;[Inderøy]"/>
      </members>
    </pivotHierarchy>
    <pivotHierarchy multipleItemSelectionAllowed="1" dragToData="1">
      <members count="1" level="1">
        <member name="[T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 showRowHeaders="1" showColHeaders="1" showRowStripes="0" showColStripes="0" showLastColumn="1"/>
  <rowHierarchiesUsage count="1">
    <rowHierarchyUsage hierarchyUsage="5"/>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mmune]"/>
        <x15:activeTabTopLevelEntity name="[T_kjøttkoder]"/>
        <x15:activeTabTopLevelEntity name="[Kommunetall_CSV]"/>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D93112C5-B915-46F6-B658-4869BE44E2CB}" name="Pivottabell7" cacheId="213" applyNumberFormats="0" applyBorderFormats="0" applyFontFormats="0" applyPatternFormats="0" applyAlignmentFormats="0" applyWidthHeightFormats="1" dataCaption="Verdier" updatedVersion="8" minRefreshableVersion="3" subtotalHiddenItems="1" itemPrintTitles="1" createdVersion="8" indent="0" showEmptyRow="1" outline="1" outlineData="1" multipleFieldFilters="0">
  <location ref="V56:Y62" firstHeaderRow="1" firstDataRow="2" firstDataCol="1" rowPageCount="2" colPageCount="1"/>
  <pivotFields count="5">
    <pivotField axis="axisRow" allDrilled="1" subtotalTop="0" showAll="0" dataSourceSort="1" defaultSubtotal="0" defaultAttributeDrillState="1">
      <items count="4">
        <item x="0"/>
        <item x="1"/>
        <item x="2"/>
        <item x="3"/>
      </items>
    </pivotField>
    <pivotField dataField="1" subtotalTop="0" showAll="0" defaultSubtotal="0"/>
    <pivotField axis="axisCol" allDrilled="1" subtotalTop="0" showAll="0" dataSourceSort="1" defaultSubtotal="0" defaultAttributeDrillState="1">
      <items count="2">
        <item s="1" x="0"/>
        <item s="1" x="1"/>
      </items>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5">
    <i>
      <x/>
    </i>
    <i>
      <x v="1"/>
    </i>
    <i>
      <x v="2"/>
    </i>
    <i>
      <x v="3"/>
    </i>
    <i t="grand">
      <x/>
    </i>
  </rowItems>
  <colFields count="1">
    <field x="2"/>
  </colFields>
  <colItems count="3">
    <i>
      <x/>
    </i>
    <i>
      <x v="1"/>
    </i>
    <i t="grand">
      <x/>
    </i>
  </colItems>
  <pageFields count="2">
    <pageField fld="3" hier="14" name="[T_kommune].[fylke].[All]" cap="All"/>
    <pageField fld="4" hier="13" name="[T_kommune].[kommune].[All]" cap="All"/>
  </pageFields>
  <dataFields count="1">
    <dataField fld="1" subtotal="count" showDataAs="percentDiff" baseField="2" baseItem="0" numFmtId="10"/>
  </dataFields>
  <pivotHierarchies count="35">
    <pivotHierarchy multipleItemSelectionAllowed="1"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5"/>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jøttkoder]"/>
        <x15:activeTabTopLevelEntity name="[Kommunetall_CSV]"/>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2180C4D-9BA7-4742-832B-F4ED379A00DC}" name="Pivottabell3" cacheId="238" applyNumberFormats="0" applyBorderFormats="0" applyFontFormats="0" applyPatternFormats="0" applyAlignmentFormats="0" applyWidthHeightFormats="1" dataCaption="Verdier" tag="e876e12d-a084-415f-b600-433b40b1acc7" updatedVersion="8" minRefreshableVersion="3" subtotalHiddenItems="1" colGrandTotals="0" itemPrintTitles="1" createdVersion="7" indent="0" outline="1" outlineData="1" multipleFieldFilters="0" chartFormat="9">
  <location ref="B7:D15" firstHeaderRow="1" firstDataRow="2" firstDataCol="1" rowPageCount="3" colPageCount="1"/>
  <pivotFields count="6">
    <pivotField axis="axisCol" allDrilled="1" subtotalTop="0" showAll="0" dataSourceSort="1" defaultSubtotal="0" defaultAttributeDrillState="1">
      <items count="8">
        <item s="1" x="0"/>
        <item s="1" x="1"/>
        <item x="2"/>
        <item x="3"/>
        <item x="4"/>
        <item x="5"/>
        <item x="6"/>
        <item x="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ascending" defaultSubtotal="0" defaultAttributeDrillState="1">
      <items count="84">
        <item x="24"/>
        <item x="25"/>
        <item x="26"/>
        <item x="27"/>
        <item x="28"/>
        <item x="29"/>
        <item x="30"/>
        <item x="31"/>
        <item x="32"/>
        <item x="33"/>
        <item x="34"/>
        <item x="35"/>
        <item x="6"/>
        <item x="0"/>
        <item x="36"/>
        <item x="37"/>
        <item x="38"/>
        <item x="39"/>
        <item x="40"/>
        <item x="41"/>
        <item x="42"/>
        <item x="43"/>
        <item x="44"/>
        <item x="1"/>
        <item x="7"/>
        <item x="2"/>
        <item x="45"/>
        <item x="46"/>
        <item x="8"/>
        <item x="9"/>
        <item x="47"/>
        <item x="48"/>
        <item x="49"/>
        <item x="50"/>
        <item x="3"/>
        <item x="51"/>
        <item x="10"/>
        <item x="52"/>
        <item x="11"/>
        <item x="12"/>
        <item x="53"/>
        <item x="54"/>
        <item x="13"/>
        <item x="55"/>
        <item x="14"/>
        <item x="15"/>
        <item x="16"/>
        <item x="17"/>
        <item x="56"/>
        <item x="57"/>
        <item x="58"/>
        <item x="18"/>
        <item x="4"/>
        <item x="59"/>
        <item x="60"/>
        <item x="61"/>
        <item x="62"/>
        <item x="19"/>
        <item x="63"/>
        <item x="64"/>
        <item x="65"/>
        <item x="20"/>
        <item x="21"/>
        <item x="66"/>
        <item x="67"/>
        <item x="68"/>
        <item x="69"/>
        <item x="70"/>
        <item x="71"/>
        <item x="72"/>
        <item x="73"/>
        <item x="5"/>
        <item x="74"/>
        <item x="75"/>
        <item x="76"/>
        <item x="22"/>
        <item x="77"/>
        <item x="78"/>
        <item x="79"/>
        <item x="80"/>
        <item x="81"/>
        <item x="23"/>
        <item x="82"/>
        <item x="83"/>
      </items>
    </pivotField>
    <pivotField axis="axisPage" allDrilled="1" subtotalTop="0" showAll="0" dataSourceSort="1" defaultSubtotal="0" defaultAttributeDrillState="1"/>
  </pivotFields>
  <rowFields count="1">
    <field x="4"/>
  </rowFields>
  <rowItems count="7">
    <i>
      <x v="13"/>
    </i>
    <i>
      <x v="23"/>
    </i>
    <i>
      <x v="25"/>
    </i>
    <i>
      <x v="34"/>
    </i>
    <i>
      <x v="52"/>
    </i>
    <i>
      <x v="71"/>
    </i>
    <i t="grand">
      <x/>
    </i>
  </rowItems>
  <colFields count="1">
    <field x="0"/>
  </colFields>
  <colItems count="2">
    <i>
      <x/>
    </i>
    <i>
      <x v="1"/>
    </i>
  </colItems>
  <pageFields count="3">
    <pageField fld="3" hier="5" name="[T_kjøttkoder].[hovedgrupper].&amp;[gris]" cap="gris"/>
    <pageField fld="2" hier="14" name="[T_kommune].[fylke].&amp;[Vestfold]" cap="Vestfold"/>
    <pageField fld="5" hier="3" name="[T_kjøttkoder].[dyreslag].[All]" cap="All"/>
  </pageFields>
  <dataFields count="1">
    <dataField name="Sum av Verdi" fld="1" baseField="0" baseItem="1048828" numFmtId="164"/>
  </dataFields>
  <formats count="3">
    <format dxfId="153">
      <pivotArea outline="0" collapsedLevelsAreSubtotals="1" fieldPosition="0"/>
    </format>
    <format dxfId="152">
      <pivotArea outline="0" fieldPosition="0">
        <references count="1">
          <reference field="4294967294" count="1">
            <x v="0"/>
          </reference>
        </references>
      </pivotArea>
    </format>
    <format dxfId="151">
      <pivotArea outline="0" collapsedLevelsAreSubtotals="1" fieldPosition="0">
        <references count="1">
          <reference field="0" count="7" selected="0">
            <x v="0"/>
            <x v="2"/>
            <x v="3"/>
            <x v="4"/>
            <x v="5"/>
            <x v="6"/>
            <x v="7"/>
          </reference>
        </references>
      </pivotArea>
    </format>
  </formats>
  <chartFormats count="146">
    <chartFormat chart="2" format="0" series="1">
      <pivotArea type="data" outline="0" fieldPosition="0">
        <references count="2">
          <reference field="4294967294" count="1" selected="0">
            <x v="0"/>
          </reference>
          <reference field="4" count="1" selected="0">
            <x v="12"/>
          </reference>
        </references>
      </pivotArea>
    </chartFormat>
    <chartFormat chart="2" format="1" series="1">
      <pivotArea type="data" outline="0" fieldPosition="0">
        <references count="2">
          <reference field="4294967294" count="1" selected="0">
            <x v="0"/>
          </reference>
          <reference field="4" count="1" selected="0">
            <x v="46"/>
          </reference>
        </references>
      </pivotArea>
    </chartFormat>
    <chartFormat chart="2" format="2" series="1">
      <pivotArea type="data" outline="0" fieldPosition="0">
        <references count="2">
          <reference field="4294967294" count="1" selected="0">
            <x v="0"/>
          </reference>
          <reference field="4" count="1" selected="0">
            <x v="38"/>
          </reference>
        </references>
      </pivotArea>
    </chartFormat>
    <chartFormat chart="2" format="3" series="1">
      <pivotArea type="data" outline="0" fieldPosition="0">
        <references count="2">
          <reference field="4294967294" count="1" selected="0">
            <x v="0"/>
          </reference>
          <reference field="4" count="1" selected="0">
            <x v="28"/>
          </reference>
        </references>
      </pivotArea>
    </chartFormat>
    <chartFormat chart="2" format="4" series="1">
      <pivotArea type="data" outline="0" fieldPosition="0">
        <references count="2">
          <reference field="4294967294" count="1" selected="0">
            <x v="0"/>
          </reference>
          <reference field="4" count="1" selected="0">
            <x v="39"/>
          </reference>
        </references>
      </pivotArea>
    </chartFormat>
    <chartFormat chart="2" format="5" series="1">
      <pivotArea type="data" outline="0" fieldPosition="0">
        <references count="2">
          <reference field="4294967294" count="1" selected="0">
            <x v="0"/>
          </reference>
          <reference field="4" count="1" selected="0">
            <x v="75"/>
          </reference>
        </references>
      </pivotArea>
    </chartFormat>
    <chartFormat chart="2" format="6" series="1">
      <pivotArea type="data" outline="0" fieldPosition="0">
        <references count="2">
          <reference field="4294967294" count="1" selected="0">
            <x v="0"/>
          </reference>
          <reference field="4" count="1" selected="0">
            <x v="61"/>
          </reference>
        </references>
      </pivotArea>
    </chartFormat>
    <chartFormat chart="2" format="7" series="1">
      <pivotArea type="data" outline="0" fieldPosition="0">
        <references count="2">
          <reference field="4294967294" count="1" selected="0">
            <x v="0"/>
          </reference>
          <reference field="4" count="1" selected="0">
            <x v="36"/>
          </reference>
        </references>
      </pivotArea>
    </chartFormat>
    <chartFormat chart="2" format="8" series="1">
      <pivotArea type="data" outline="0" fieldPosition="0">
        <references count="2">
          <reference field="4294967294" count="1" selected="0">
            <x v="0"/>
          </reference>
          <reference field="4" count="1" selected="0">
            <x v="7"/>
          </reference>
        </references>
      </pivotArea>
    </chartFormat>
    <chartFormat chart="2" format="9" series="1">
      <pivotArea type="data" outline="0" fieldPosition="0">
        <references count="2">
          <reference field="4294967294" count="1" selected="0">
            <x v="0"/>
          </reference>
          <reference field="4" count="1" selected="0">
            <x v="58"/>
          </reference>
        </references>
      </pivotArea>
    </chartFormat>
    <chartFormat chart="2" format="10" series="1">
      <pivotArea type="data" outline="0" fieldPosition="0">
        <references count="2">
          <reference field="4294967294" count="1" selected="0">
            <x v="0"/>
          </reference>
          <reference field="4" count="1" selected="0">
            <x v="78"/>
          </reference>
        </references>
      </pivotArea>
    </chartFormat>
    <chartFormat chart="2" format="11" series="1">
      <pivotArea type="data" outline="0" fieldPosition="0">
        <references count="2">
          <reference field="4294967294" count="1" selected="0">
            <x v="0"/>
          </reference>
          <reference field="4" count="1" selected="0">
            <x v="53"/>
          </reference>
        </references>
      </pivotArea>
    </chartFormat>
    <chartFormat chart="2" format="12" series="1">
      <pivotArea type="data" outline="0" fieldPosition="0">
        <references count="2">
          <reference field="4294967294" count="1" selected="0">
            <x v="0"/>
          </reference>
          <reference field="4" count="1" selected="0">
            <x v="60"/>
          </reference>
        </references>
      </pivotArea>
    </chartFormat>
    <chartFormat chart="2" format="13" series="1">
      <pivotArea type="data" outline="0" fieldPosition="0">
        <references count="2">
          <reference field="4294967294" count="1" selected="0">
            <x v="0"/>
          </reference>
          <reference field="4" count="1" selected="0">
            <x v="69"/>
          </reference>
        </references>
      </pivotArea>
    </chartFormat>
    <chartFormat chart="2" format="14" series="1">
      <pivotArea type="data" outline="0" fieldPosition="0">
        <references count="2">
          <reference field="4294967294" count="1" selected="0">
            <x v="0"/>
          </reference>
          <reference field="4" count="1" selected="0">
            <x v="30"/>
          </reference>
        </references>
      </pivotArea>
    </chartFormat>
    <chartFormat chart="2" format="15" series="1">
      <pivotArea type="data" outline="0" fieldPosition="0">
        <references count="2">
          <reference field="4294967294" count="1" selected="0">
            <x v="0"/>
          </reference>
          <reference field="4" count="1" selected="0">
            <x v="27"/>
          </reference>
        </references>
      </pivotArea>
    </chartFormat>
    <chartFormat chart="2" format="16" series="1">
      <pivotArea type="data" outline="0" fieldPosition="0">
        <references count="2">
          <reference field="4294967294" count="1" selected="0">
            <x v="0"/>
          </reference>
          <reference field="4" count="1" selected="0">
            <x v="49"/>
          </reference>
        </references>
      </pivotArea>
    </chartFormat>
    <chartFormat chart="2" format="17" series="1">
      <pivotArea type="data" outline="0" fieldPosition="0">
        <references count="2">
          <reference field="4294967294" count="1" selected="0">
            <x v="0"/>
          </reference>
          <reference field="4" count="1" selected="0">
            <x v="17"/>
          </reference>
        </references>
      </pivotArea>
    </chartFormat>
    <chartFormat chart="2" format="18" series="1">
      <pivotArea type="data" outline="0" fieldPosition="0">
        <references count="2">
          <reference field="4294967294" count="1" selected="0">
            <x v="0"/>
          </reference>
          <reference field="4" count="1" selected="0">
            <x v="42"/>
          </reference>
        </references>
      </pivotArea>
    </chartFormat>
    <chartFormat chart="2" format="19" series="1">
      <pivotArea type="data" outline="0" fieldPosition="0">
        <references count="2">
          <reference field="4294967294" count="1" selected="0">
            <x v="0"/>
          </reference>
          <reference field="4" count="1" selected="0">
            <x v="29"/>
          </reference>
        </references>
      </pivotArea>
    </chartFormat>
    <chartFormat chart="2" format="20" series="1">
      <pivotArea type="data" outline="0" fieldPosition="0">
        <references count="2">
          <reference field="4294967294" count="1" selected="0">
            <x v="0"/>
          </reference>
          <reference field="4" count="1" selected="0">
            <x v="6"/>
          </reference>
        </references>
      </pivotArea>
    </chartFormat>
    <chartFormat chart="2" format="21" series="1">
      <pivotArea type="data" outline="0" fieldPosition="0">
        <references count="2">
          <reference field="4294967294" count="1" selected="0">
            <x v="0"/>
          </reference>
          <reference field="4" count="1" selected="0">
            <x v="9"/>
          </reference>
        </references>
      </pivotArea>
    </chartFormat>
    <chartFormat chart="2" format="22" series="1">
      <pivotArea type="data" outline="0" fieldPosition="0">
        <references count="2">
          <reference field="4294967294" count="1" selected="0">
            <x v="0"/>
          </reference>
          <reference field="4" count="1" selected="0">
            <x v="4"/>
          </reference>
        </references>
      </pivotArea>
    </chartFormat>
    <chartFormat chart="2" format="23" series="1">
      <pivotArea type="data" outline="0" fieldPosition="0">
        <references count="2">
          <reference field="4294967294" count="1" selected="0">
            <x v="0"/>
          </reference>
          <reference field="4" count="1" selected="0">
            <x v="14"/>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19"/>
          </reference>
        </references>
      </pivotArea>
    </chartFormat>
    <chartFormat chart="2" format="26" series="1">
      <pivotArea type="data" outline="0" fieldPosition="0">
        <references count="2">
          <reference field="4294967294" count="1" selected="0">
            <x v="0"/>
          </reference>
          <reference field="4" count="1" selected="0">
            <x v="5"/>
          </reference>
        </references>
      </pivotArea>
    </chartFormat>
    <chartFormat chart="2" format="27" series="1">
      <pivotArea type="data" outline="0" fieldPosition="0">
        <references count="2">
          <reference field="4294967294" count="1" selected="0">
            <x v="0"/>
          </reference>
          <reference field="4" count="1" selected="0">
            <x v="20"/>
          </reference>
        </references>
      </pivotArea>
    </chartFormat>
    <chartFormat chart="2" format="28" series="1">
      <pivotArea type="data" outline="0" fieldPosition="0">
        <references count="2">
          <reference field="4294967294" count="1" selected="0">
            <x v="0"/>
          </reference>
          <reference field="4" count="1" selected="0">
            <x v="70"/>
          </reference>
        </references>
      </pivotArea>
    </chartFormat>
    <chartFormat chart="2" format="29" series="1">
      <pivotArea type="data" outline="0" fieldPosition="0">
        <references count="2">
          <reference field="4294967294" count="1" selected="0">
            <x v="0"/>
          </reference>
          <reference field="4" count="1" selected="0">
            <x v="32"/>
          </reference>
        </references>
      </pivotArea>
    </chartFormat>
    <chartFormat chart="2" format="30" series="1">
      <pivotArea type="data" outline="0" fieldPosition="0">
        <references count="2">
          <reference field="4294967294" count="1" selected="0">
            <x v="0"/>
          </reference>
          <reference field="4" count="1" selected="0">
            <x v="22"/>
          </reference>
        </references>
      </pivotArea>
    </chartFormat>
    <chartFormat chart="2" format="31" series="1">
      <pivotArea type="data" outline="0" fieldPosition="0">
        <references count="2">
          <reference field="4294967294" count="1" selected="0">
            <x v="0"/>
          </reference>
          <reference field="4" count="1" selected="0">
            <x v="68"/>
          </reference>
        </references>
      </pivotArea>
    </chartFormat>
    <chartFormat chart="2" format="32" series="1">
      <pivotArea type="data" outline="0" fieldPosition="0">
        <references count="2">
          <reference field="4294967294" count="1" selected="0">
            <x v="0"/>
          </reference>
          <reference field="4" count="1" selected="0">
            <x v="41"/>
          </reference>
        </references>
      </pivotArea>
    </chartFormat>
    <chartFormat chart="2" format="33" series="1">
      <pivotArea type="data" outline="0" fieldPosition="0">
        <references count="2">
          <reference field="4294967294" count="1" selected="0">
            <x v="0"/>
          </reference>
          <reference field="4" count="1" selected="0">
            <x v="44"/>
          </reference>
        </references>
      </pivotArea>
    </chartFormat>
    <chartFormat chart="2" format="34" series="1">
      <pivotArea type="data" outline="0" fieldPosition="0">
        <references count="2">
          <reference field="4294967294" count="1" selected="0">
            <x v="0"/>
          </reference>
          <reference field="4" count="1" selected="0">
            <x v="81"/>
          </reference>
        </references>
      </pivotArea>
    </chartFormat>
    <chartFormat chart="2" format="35" series="1">
      <pivotArea type="data" outline="0" fieldPosition="0">
        <references count="2">
          <reference field="4294967294" count="1" selected="0">
            <x v="0"/>
          </reference>
          <reference field="4" count="1" selected="0">
            <x v="55"/>
          </reference>
        </references>
      </pivotArea>
    </chartFormat>
    <chartFormat chart="2" format="36" series="1">
      <pivotArea type="data" outline="0" fieldPosition="0">
        <references count="2">
          <reference field="4294967294" count="1" selected="0">
            <x v="0"/>
          </reference>
          <reference field="4" count="1" selected="0">
            <x v="43"/>
          </reference>
        </references>
      </pivotArea>
    </chartFormat>
    <chartFormat chart="2" format="37" series="1">
      <pivotArea type="data" outline="0" fieldPosition="0">
        <references count="2">
          <reference field="4294967294" count="1" selected="0">
            <x v="0"/>
          </reference>
          <reference field="4" count="1" selected="0">
            <x v="54"/>
          </reference>
        </references>
      </pivotArea>
    </chartFormat>
    <chartFormat chart="2" format="38" series="1">
      <pivotArea type="data" outline="0" fieldPosition="0">
        <references count="2">
          <reference field="4294967294" count="1" selected="0">
            <x v="0"/>
          </reference>
          <reference field="4" count="1" selected="0">
            <x v="23"/>
          </reference>
        </references>
      </pivotArea>
    </chartFormat>
    <chartFormat chart="2" format="39" series="1">
      <pivotArea type="data" outline="0" fieldPosition="0">
        <references count="2">
          <reference field="4294967294" count="1" selected="0">
            <x v="0"/>
          </reference>
          <reference field="4" count="1" selected="0">
            <x v="34"/>
          </reference>
        </references>
      </pivotArea>
    </chartFormat>
    <chartFormat chart="2" format="40" series="1">
      <pivotArea type="data" outline="0" fieldPosition="0">
        <references count="2">
          <reference field="4294967294" count="1" selected="0">
            <x v="0"/>
          </reference>
          <reference field="4" count="1" selected="0">
            <x v="56"/>
          </reference>
        </references>
      </pivotArea>
    </chartFormat>
    <chartFormat chart="2" format="41" series="1">
      <pivotArea type="data" outline="0" fieldPosition="0">
        <references count="2">
          <reference field="4294967294" count="1" selected="0">
            <x v="0"/>
          </reference>
          <reference field="4" count="1" selected="0">
            <x v="52"/>
          </reference>
        </references>
      </pivotArea>
    </chartFormat>
    <chartFormat chart="2" format="42" series="1">
      <pivotArea type="data" outline="0" fieldPosition="0">
        <references count="2">
          <reference field="4294967294" count="1" selected="0">
            <x v="0"/>
          </reference>
          <reference field="4" count="1" selected="0">
            <x v="71"/>
          </reference>
        </references>
      </pivotArea>
    </chartFormat>
    <chartFormat chart="2" format="43" series="1">
      <pivotArea type="data" outline="0" fieldPosition="0">
        <references count="2">
          <reference field="4294967294" count="1" selected="0">
            <x v="0"/>
          </reference>
          <reference field="4" count="1" selected="0">
            <x v="10"/>
          </reference>
        </references>
      </pivotArea>
    </chartFormat>
    <chartFormat chart="2" format="44" series="1">
      <pivotArea type="data" outline="0" fieldPosition="0">
        <references count="2">
          <reference field="4294967294" count="1" selected="0">
            <x v="0"/>
          </reference>
          <reference field="4" count="1" selected="0">
            <x v="59"/>
          </reference>
        </references>
      </pivotArea>
    </chartFormat>
    <chartFormat chart="2" format="45" series="1">
      <pivotArea type="data" outline="0" fieldPosition="0">
        <references count="2">
          <reference field="4294967294" count="1" selected="0">
            <x v="0"/>
          </reference>
          <reference field="4" count="1" selected="0">
            <x v="64"/>
          </reference>
        </references>
      </pivotArea>
    </chartFormat>
    <chartFormat chart="2" format="46" series="1">
      <pivotArea type="data" outline="0" fieldPosition="0">
        <references count="2">
          <reference field="4294967294" count="1" selected="0">
            <x v="0"/>
          </reference>
          <reference field="4" count="1" selected="0">
            <x v="2"/>
          </reference>
        </references>
      </pivotArea>
    </chartFormat>
    <chartFormat chart="2" format="47" series="1">
      <pivotArea type="data" outline="0" fieldPosition="0">
        <references count="2">
          <reference field="4294967294" count="1" selected="0">
            <x v="0"/>
          </reference>
          <reference field="4" count="1" selected="0">
            <x v="31"/>
          </reference>
        </references>
      </pivotArea>
    </chartFormat>
    <chartFormat chart="2" format="48" series="1">
      <pivotArea type="data" outline="0" fieldPosition="0">
        <references count="2">
          <reference field="4294967294" count="1" selected="0">
            <x v="0"/>
          </reference>
          <reference field="4" count="1" selected="0">
            <x v="18"/>
          </reference>
        </references>
      </pivotArea>
    </chartFormat>
    <chartFormat chart="2" format="49" series="1">
      <pivotArea type="data" outline="0" fieldPosition="0">
        <references count="2">
          <reference field="4294967294" count="1" selected="0">
            <x v="0"/>
          </reference>
          <reference field="4" count="1" selected="0">
            <x v="80"/>
          </reference>
        </references>
      </pivotArea>
    </chartFormat>
    <chartFormat chart="2" format="50" series="1">
      <pivotArea type="data" outline="0" fieldPosition="0">
        <references count="2">
          <reference field="4294967294" count="1" selected="0">
            <x v="0"/>
          </reference>
          <reference field="4" count="1" selected="0">
            <x v="65"/>
          </reference>
        </references>
      </pivotArea>
    </chartFormat>
    <chartFormat chart="2" format="51" series="1">
      <pivotArea type="data" outline="0" fieldPosition="0">
        <references count="2">
          <reference field="4294967294" count="1" selected="0">
            <x v="0"/>
          </reference>
          <reference field="4" count="1" selected="0">
            <x v="48"/>
          </reference>
        </references>
      </pivotArea>
    </chartFormat>
    <chartFormat chart="2" format="52" series="1">
      <pivotArea type="data" outline="0" fieldPosition="0">
        <references count="2">
          <reference field="4294967294" count="1" selected="0">
            <x v="0"/>
          </reference>
          <reference field="4" count="1" selected="0">
            <x v="35"/>
          </reference>
        </references>
      </pivotArea>
    </chartFormat>
    <chartFormat chart="2" format="53" series="1">
      <pivotArea type="data" outline="0" fieldPosition="0">
        <references count="2">
          <reference field="4294967294" count="1" selected="0">
            <x v="0"/>
          </reference>
          <reference field="4" count="1" selected="0">
            <x v="74"/>
          </reference>
        </references>
      </pivotArea>
    </chartFormat>
    <chartFormat chart="2" format="54" series="1">
      <pivotArea type="data" outline="0" fieldPosition="0">
        <references count="2">
          <reference field="4294967294" count="1" selected="0">
            <x v="0"/>
          </reference>
          <reference field="4" count="1" selected="0">
            <x v="77"/>
          </reference>
        </references>
      </pivotArea>
    </chartFormat>
    <chartFormat chart="2" format="55" series="1">
      <pivotArea type="data" outline="0" fieldPosition="0">
        <references count="2">
          <reference field="4294967294" count="1" selected="0">
            <x v="0"/>
          </reference>
          <reference field="4" count="1" selected="0">
            <x v="73"/>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8"/>
          </reference>
        </references>
      </pivotArea>
    </chartFormat>
    <chartFormat chart="2" format="58" series="1">
      <pivotArea type="data" outline="0" fieldPosition="0">
        <references count="2">
          <reference field="4294967294" count="1" selected="0">
            <x v="0"/>
          </reference>
          <reference field="4" count="1" selected="0">
            <x v="67"/>
          </reference>
        </references>
      </pivotArea>
    </chartFormat>
    <chartFormat chart="2" format="59" series="1">
      <pivotArea type="data" outline="0" fieldPosition="0">
        <references count="2">
          <reference field="4294967294" count="1" selected="0">
            <x v="0"/>
          </reference>
          <reference field="4" count="1" selected="0">
            <x v="50"/>
          </reference>
        </references>
      </pivotArea>
    </chartFormat>
    <chartFormat chart="2" format="60" series="1">
      <pivotArea type="data" outline="0" fieldPosition="0">
        <references count="2">
          <reference field="4294967294" count="1" selected="0">
            <x v="0"/>
          </reference>
          <reference field="4" count="1" selected="0">
            <x v="16"/>
          </reference>
        </references>
      </pivotArea>
    </chartFormat>
    <chartFormat chart="2" format="61" series="1">
      <pivotArea type="data" outline="0" fieldPosition="0">
        <references count="2">
          <reference field="4294967294" count="1" selected="0">
            <x v="0"/>
          </reference>
          <reference field="4" count="1" selected="0">
            <x v="79"/>
          </reference>
        </references>
      </pivotArea>
    </chartFormat>
    <chartFormat chart="2" format="62" series="1">
      <pivotArea type="data" outline="0" fieldPosition="0">
        <references count="2">
          <reference field="4294967294" count="1" selected="0">
            <x v="0"/>
          </reference>
          <reference field="4" count="1" selected="0">
            <x v="82"/>
          </reference>
        </references>
      </pivotArea>
    </chartFormat>
    <chartFormat chart="2" format="63" series="1">
      <pivotArea type="data" outline="0" fieldPosition="0">
        <references count="2">
          <reference field="4294967294" count="1" selected="0">
            <x v="0"/>
          </reference>
          <reference field="4" count="1" selected="0">
            <x v="83"/>
          </reference>
        </references>
      </pivotArea>
    </chartFormat>
    <chartFormat chart="2" format="64" series="1">
      <pivotArea type="data" outline="0" fieldPosition="0">
        <references count="2">
          <reference field="4294967294" count="1" selected="0">
            <x v="0"/>
          </reference>
          <reference field="4" count="1" selected="0">
            <x v="40"/>
          </reference>
        </references>
      </pivotArea>
    </chartFormat>
    <chartFormat chart="2" format="65" series="1">
      <pivotArea type="data" outline="0" fieldPosition="0">
        <references count="2">
          <reference field="4294967294" count="1" selected="0">
            <x v="0"/>
          </reference>
          <reference field="4" count="1" selected="0">
            <x v="66"/>
          </reference>
        </references>
      </pivotArea>
    </chartFormat>
    <chartFormat chart="2" format="66" series="1">
      <pivotArea type="data" outline="0" fieldPosition="0">
        <references count="2">
          <reference field="4294967294" count="1" selected="0">
            <x v="0"/>
          </reference>
          <reference field="4" count="1" selected="0">
            <x v="26"/>
          </reference>
        </references>
      </pivotArea>
    </chartFormat>
    <chartFormat chart="2" format="67" series="1">
      <pivotArea type="data" outline="0" fieldPosition="0">
        <references count="2">
          <reference field="4294967294" count="1" selected="0">
            <x v="0"/>
          </reference>
          <reference field="4" count="1" selected="0">
            <x v="3"/>
          </reference>
        </references>
      </pivotArea>
    </chartFormat>
    <chartFormat chart="2" format="68" series="1">
      <pivotArea type="data" outline="0" fieldPosition="0">
        <references count="2">
          <reference field="4294967294" count="1" selected="0">
            <x v="0"/>
          </reference>
          <reference field="4" count="1" selected="0">
            <x v="21"/>
          </reference>
        </references>
      </pivotArea>
    </chartFormat>
    <chartFormat chart="2" format="69" series="1">
      <pivotArea type="data" outline="0" fieldPosition="0">
        <references count="2">
          <reference field="4294967294" count="1" selected="0">
            <x v="0"/>
          </reference>
          <reference field="4" count="1" selected="0">
            <x v="15"/>
          </reference>
        </references>
      </pivotArea>
    </chartFormat>
    <chartFormat chart="2" format="70" series="1">
      <pivotArea type="data" outline="0" fieldPosition="0">
        <references count="2">
          <reference field="4294967294" count="1" selected="0">
            <x v="0"/>
          </reference>
          <reference field="4" count="1" selected="0">
            <x v="72"/>
          </reference>
        </references>
      </pivotArea>
    </chartFormat>
    <chartFormat chart="2" format="71" series="1">
      <pivotArea type="data" outline="0" fieldPosition="0">
        <references count="2">
          <reference field="4294967294" count="1" selected="0">
            <x v="0"/>
          </reference>
          <reference field="4" count="1" selected="0">
            <x v="76"/>
          </reference>
        </references>
      </pivotArea>
    </chartFormat>
    <chartFormat chart="2" format="72" series="1">
      <pivotArea type="data" outline="0" fieldPosition="0">
        <references count="2">
          <reference field="4294967294" count="1" selected="0">
            <x v="0"/>
          </reference>
          <reference field="4" count="1" selected="0">
            <x v="11"/>
          </reference>
        </references>
      </pivotArea>
    </chartFormat>
    <chartFormat chart="2" format="73" series="1">
      <pivotArea type="data" outline="0" fieldPosition="0">
        <references count="2">
          <reference field="4294967294" count="1" selected="0">
            <x v="0"/>
          </reference>
          <reference field="4" count="1" selected="0">
            <x v="63"/>
          </reference>
        </references>
      </pivotArea>
    </chartFormat>
    <chartFormat chart="2" format="74" series="1">
      <pivotArea type="data" outline="0" fieldPosition="0">
        <references count="2">
          <reference field="4294967294" count="1" selected="0">
            <x v="0"/>
          </reference>
          <reference field="4" count="1" selected="0">
            <x v="24"/>
          </reference>
        </references>
      </pivotArea>
    </chartFormat>
    <chartFormat chart="2" format="75" series="1">
      <pivotArea type="data" outline="0" fieldPosition="0">
        <references count="2">
          <reference field="4294967294" count="1" selected="0">
            <x v="0"/>
          </reference>
          <reference field="4" count="1" selected="0">
            <x v="51"/>
          </reference>
        </references>
      </pivotArea>
    </chartFormat>
    <chartFormat chart="2" format="76" series="1">
      <pivotArea type="data" outline="0" fieldPosition="0">
        <references count="2">
          <reference field="4294967294" count="1" selected="0">
            <x v="0"/>
          </reference>
          <reference field="4" count="1" selected="0">
            <x v="45"/>
          </reference>
        </references>
      </pivotArea>
    </chartFormat>
    <chartFormat chart="2" format="77" series="1">
      <pivotArea type="data" outline="0" fieldPosition="0">
        <references count="2">
          <reference field="4294967294" count="1" selected="0">
            <x v="0"/>
          </reference>
          <reference field="4" count="1" selected="0">
            <x v="57"/>
          </reference>
        </references>
      </pivotArea>
    </chartFormat>
    <chartFormat chart="2" format="78" series="1">
      <pivotArea type="data" outline="0" fieldPosition="0">
        <references count="2">
          <reference field="4294967294" count="1" selected="0">
            <x v="0"/>
          </reference>
          <reference field="4" count="1" selected="0">
            <x v="62"/>
          </reference>
        </references>
      </pivotArea>
    </chartFormat>
    <chartFormat chart="2" format="79" series="1">
      <pivotArea type="data" outline="0" fieldPosition="0">
        <references count="2">
          <reference field="4294967294" count="1" selected="0">
            <x v="0"/>
          </reference>
          <reference field="4" count="1" selected="0">
            <x v="47"/>
          </reference>
        </references>
      </pivotArea>
    </chartFormat>
    <chartFormat chart="2" format="80" series="1">
      <pivotArea type="data" outline="0" fieldPosition="0">
        <references count="2">
          <reference field="4294967294" count="1" selected="0">
            <x v="0"/>
          </reference>
          <reference field="4" count="1" selected="0">
            <x v="37"/>
          </reference>
        </references>
      </pivotArea>
    </chartFormat>
    <chartFormat chart="2" format="81" series="1">
      <pivotArea type="data" outline="0" fieldPosition="0">
        <references count="2">
          <reference field="4294967294" count="1" selected="0">
            <x v="0"/>
          </reference>
          <reference field="4" count="1" selected="0">
            <x v="33"/>
          </reference>
        </references>
      </pivotArea>
    </chartFormat>
    <chartFormat chart="3" format="82" series="1">
      <pivotArea type="data" outline="0" fieldPosition="0">
        <references count="2">
          <reference field="4294967294" count="1" selected="0">
            <x v="0"/>
          </reference>
          <reference field="4" count="1" selected="0">
            <x v="41"/>
          </reference>
        </references>
      </pivotArea>
    </chartFormat>
    <chartFormat chart="3" format="83" series="1">
      <pivotArea type="data" outline="0" fieldPosition="0">
        <references count="2">
          <reference field="4294967294" count="1" selected="0">
            <x v="0"/>
          </reference>
          <reference field="4" count="1" selected="0">
            <x v="70"/>
          </reference>
        </references>
      </pivotArea>
    </chartFormat>
    <chartFormat chart="3" format="84" series="1">
      <pivotArea type="data" outline="0" fieldPosition="0">
        <references count="2">
          <reference field="4294967294" count="1" selected="0">
            <x v="0"/>
          </reference>
          <reference field="4" count="1" selected="0">
            <x v="68"/>
          </reference>
        </references>
      </pivotArea>
    </chartFormat>
    <chartFormat chart="3" format="85" series="1">
      <pivotArea type="data" outline="0" fieldPosition="0">
        <references count="2">
          <reference field="4294967294" count="1" selected="0">
            <x v="0"/>
          </reference>
          <reference field="4" count="1" selected="0">
            <x v="37"/>
          </reference>
        </references>
      </pivotArea>
    </chartFormat>
    <chartFormat chart="3" format="86" series="1">
      <pivotArea type="data" outline="0" fieldPosition="0">
        <references count="2">
          <reference field="4294967294" count="1" selected="0">
            <x v="0"/>
          </reference>
          <reference field="4" count="1" selected="0">
            <x v="33"/>
          </reference>
        </references>
      </pivotArea>
    </chartFormat>
    <chartFormat chart="3" format="87" series="1">
      <pivotArea type="data" outline="0" fieldPosition="0">
        <references count="2">
          <reference field="4294967294" count="1" selected="0">
            <x v="0"/>
          </reference>
          <reference field="4" count="1" selected="0">
            <x v="4"/>
          </reference>
        </references>
      </pivotArea>
    </chartFormat>
    <chartFormat chart="3" format="88" series="1">
      <pivotArea type="data" outline="0" fieldPosition="0">
        <references count="2">
          <reference field="4294967294" count="1" selected="0">
            <x v="0"/>
          </reference>
          <reference field="4" count="1" selected="0">
            <x v="22"/>
          </reference>
        </references>
      </pivotArea>
    </chartFormat>
    <chartFormat chart="3" format="89" series="1">
      <pivotArea type="data" outline="0" fieldPosition="0">
        <references count="2">
          <reference field="4294967294" count="1" selected="0">
            <x v="0"/>
          </reference>
          <reference field="4" count="1" selected="0">
            <x v="32"/>
          </reference>
        </references>
      </pivotArea>
    </chartFormat>
    <chartFormat chart="3" format="92" series="1">
      <pivotArea type="data" outline="0" fieldPosition="0">
        <references count="3">
          <reference field="4294967294" count="1" selected="0">
            <x v="0"/>
          </reference>
          <reference field="0" count="1" selected="0">
            <x v="0"/>
          </reference>
          <reference field="4" count="1" selected="0">
            <x v="41"/>
          </reference>
        </references>
      </pivotArea>
    </chartFormat>
    <chartFormat chart="3" format="93" series="1">
      <pivotArea type="data" outline="0" fieldPosition="0">
        <references count="3">
          <reference field="4294967294" count="1" selected="0">
            <x v="0"/>
          </reference>
          <reference field="0" count="1" selected="0">
            <x v="2"/>
          </reference>
          <reference field="4" count="1" selected="0">
            <x v="41"/>
          </reference>
        </references>
      </pivotArea>
    </chartFormat>
    <chartFormat chart="3" format="94" series="1">
      <pivotArea type="data" outline="0" fieldPosition="0">
        <references count="3">
          <reference field="4294967294" count="1" selected="0">
            <x v="0"/>
          </reference>
          <reference field="0" count="1" selected="0">
            <x v="5"/>
          </reference>
          <reference field="4" count="1" selected="0">
            <x v="41"/>
          </reference>
        </references>
      </pivotArea>
    </chartFormat>
    <chartFormat chart="3" format="95" series="1">
      <pivotArea type="data" outline="0" fieldPosition="0">
        <references count="3">
          <reference field="4294967294" count="1" selected="0">
            <x v="0"/>
          </reference>
          <reference field="0" count="1" selected="0">
            <x v="4"/>
          </reference>
          <reference field="4" count="1" selected="0">
            <x v="41"/>
          </reference>
        </references>
      </pivotArea>
    </chartFormat>
    <chartFormat chart="3" format="96" series="1">
      <pivotArea type="data" outline="0" fieldPosition="0">
        <references count="3">
          <reference field="4294967294" count="1" selected="0">
            <x v="0"/>
          </reference>
          <reference field="0" count="1" selected="0">
            <x v="6"/>
          </reference>
          <reference field="4" count="1" selected="0">
            <x v="41"/>
          </reference>
        </references>
      </pivotArea>
    </chartFormat>
    <chartFormat chart="3" format="97" series="1">
      <pivotArea type="data" outline="0" fieldPosition="0">
        <references count="3">
          <reference field="4294967294" count="1" selected="0">
            <x v="0"/>
          </reference>
          <reference field="0" count="1" selected="0">
            <x v="7"/>
          </reference>
          <reference field="4" count="1" selected="0">
            <x v="41"/>
          </reference>
        </references>
      </pivotArea>
    </chartFormat>
    <chartFormat chart="3" format="98" series="1">
      <pivotArea type="data" outline="0" fieldPosition="0">
        <references count="3">
          <reference field="4294967294" count="1" selected="0">
            <x v="0"/>
          </reference>
          <reference field="0" count="1" selected="0">
            <x v="3"/>
          </reference>
          <reference field="4" count="1" selected="0">
            <x v="41"/>
          </reference>
        </references>
      </pivotArea>
    </chartFormat>
    <chartFormat chart="3" format="109" series="1">
      <pivotArea type="data" outline="0" fieldPosition="0">
        <references count="3">
          <reference field="4294967294" count="1" selected="0">
            <x v="0"/>
          </reference>
          <reference field="0" count="1" selected="0">
            <x v="0"/>
          </reference>
          <reference field="4" count="1" selected="0">
            <x v="70"/>
          </reference>
        </references>
      </pivotArea>
    </chartFormat>
    <chartFormat chart="3" format="110" series="1">
      <pivotArea type="data" outline="0" fieldPosition="0">
        <references count="3">
          <reference field="4294967294" count="1" selected="0">
            <x v="0"/>
          </reference>
          <reference field="0" count="1" selected="0">
            <x v="2"/>
          </reference>
          <reference field="4" count="1" selected="0">
            <x v="70"/>
          </reference>
        </references>
      </pivotArea>
    </chartFormat>
    <chartFormat chart="3" format="111" series="1">
      <pivotArea type="data" outline="0" fieldPosition="0">
        <references count="3">
          <reference field="4294967294" count="1" selected="0">
            <x v="0"/>
          </reference>
          <reference field="0" count="1" selected="0">
            <x v="5"/>
          </reference>
          <reference field="4" count="1" selected="0">
            <x v="70"/>
          </reference>
        </references>
      </pivotArea>
    </chartFormat>
    <chartFormat chart="3" format="112" series="1">
      <pivotArea type="data" outline="0" fieldPosition="0">
        <references count="3">
          <reference field="4294967294" count="1" selected="0">
            <x v="0"/>
          </reference>
          <reference field="0" count="1" selected="0">
            <x v="4"/>
          </reference>
          <reference field="4" count="1" selected="0">
            <x v="70"/>
          </reference>
        </references>
      </pivotArea>
    </chartFormat>
    <chartFormat chart="3" format="113" series="1">
      <pivotArea type="data" outline="0" fieldPosition="0">
        <references count="3">
          <reference field="4294967294" count="1" selected="0">
            <x v="0"/>
          </reference>
          <reference field="0" count="1" selected="0">
            <x v="6"/>
          </reference>
          <reference field="4" count="1" selected="0">
            <x v="70"/>
          </reference>
        </references>
      </pivotArea>
    </chartFormat>
    <chartFormat chart="3" format="114" series="1">
      <pivotArea type="data" outline="0" fieldPosition="0">
        <references count="3">
          <reference field="4294967294" count="1" selected="0">
            <x v="0"/>
          </reference>
          <reference field="0" count="1" selected="0">
            <x v="7"/>
          </reference>
          <reference field="4" count="1" selected="0">
            <x v="70"/>
          </reference>
        </references>
      </pivotArea>
    </chartFormat>
    <chartFormat chart="3" format="115" series="1">
      <pivotArea type="data" outline="0" fieldPosition="0">
        <references count="3">
          <reference field="4294967294" count="1" selected="0">
            <x v="0"/>
          </reference>
          <reference field="0" count="1" selected="0">
            <x v="3"/>
          </reference>
          <reference field="4" count="1" selected="0">
            <x v="70"/>
          </reference>
        </references>
      </pivotArea>
    </chartFormat>
    <chartFormat chart="3" format="126" series="1">
      <pivotArea type="data" outline="0" fieldPosition="0">
        <references count="3">
          <reference field="4294967294" count="1" selected="0">
            <x v="0"/>
          </reference>
          <reference field="0" count="1" selected="0">
            <x v="0"/>
          </reference>
          <reference field="4" count="1" selected="0">
            <x v="68"/>
          </reference>
        </references>
      </pivotArea>
    </chartFormat>
    <chartFormat chart="3" format="127" series="1">
      <pivotArea type="data" outline="0" fieldPosition="0">
        <references count="3">
          <reference field="4294967294" count="1" selected="0">
            <x v="0"/>
          </reference>
          <reference field="0" count="1" selected="0">
            <x v="2"/>
          </reference>
          <reference field="4" count="1" selected="0">
            <x v="68"/>
          </reference>
        </references>
      </pivotArea>
    </chartFormat>
    <chartFormat chart="3" format="128" series="1">
      <pivotArea type="data" outline="0" fieldPosition="0">
        <references count="3">
          <reference field="4294967294" count="1" selected="0">
            <x v="0"/>
          </reference>
          <reference field="0" count="1" selected="0">
            <x v="5"/>
          </reference>
          <reference field="4" count="1" selected="0">
            <x v="68"/>
          </reference>
        </references>
      </pivotArea>
    </chartFormat>
    <chartFormat chart="3" format="129" series="1">
      <pivotArea type="data" outline="0" fieldPosition="0">
        <references count="3">
          <reference field="4294967294" count="1" selected="0">
            <x v="0"/>
          </reference>
          <reference field="0" count="1" selected="0">
            <x v="4"/>
          </reference>
          <reference field="4" count="1" selected="0">
            <x v="68"/>
          </reference>
        </references>
      </pivotArea>
    </chartFormat>
    <chartFormat chart="3" format="140" series="1">
      <pivotArea type="data" outline="0" fieldPosition="0">
        <references count="3">
          <reference field="4294967294" count="1" selected="0">
            <x v="0"/>
          </reference>
          <reference field="0" count="1" selected="0">
            <x v="0"/>
          </reference>
          <reference field="4" count="1" selected="0">
            <x v="37"/>
          </reference>
        </references>
      </pivotArea>
    </chartFormat>
    <chartFormat chart="3" format="141" series="1">
      <pivotArea type="data" outline="0" fieldPosition="0">
        <references count="3">
          <reference field="4294967294" count="1" selected="0">
            <x v="0"/>
          </reference>
          <reference field="0" count="1" selected="0">
            <x v="5"/>
          </reference>
          <reference field="4" count="1" selected="0">
            <x v="37"/>
          </reference>
        </references>
      </pivotArea>
    </chartFormat>
    <chartFormat chart="3" format="142" series="1">
      <pivotArea type="data" outline="0" fieldPosition="0">
        <references count="3">
          <reference field="4294967294" count="1" selected="0">
            <x v="0"/>
          </reference>
          <reference field="0" count="1" selected="0">
            <x v="4"/>
          </reference>
          <reference field="4" count="1" selected="0">
            <x v="37"/>
          </reference>
        </references>
      </pivotArea>
    </chartFormat>
    <chartFormat chart="3" format="143" series="1">
      <pivotArea type="data" outline="0" fieldPosition="0">
        <references count="3">
          <reference field="4294967294" count="1" selected="0">
            <x v="0"/>
          </reference>
          <reference field="0" count="1" selected="0">
            <x v="6"/>
          </reference>
          <reference field="4" count="1" selected="0">
            <x v="37"/>
          </reference>
        </references>
      </pivotArea>
    </chartFormat>
    <chartFormat chart="3" format="144" series="1">
      <pivotArea type="data" outline="0" fieldPosition="0">
        <references count="3">
          <reference field="4294967294" count="1" selected="0">
            <x v="0"/>
          </reference>
          <reference field="0" count="1" selected="0">
            <x v="3"/>
          </reference>
          <reference field="4" count="1" selected="0">
            <x v="37"/>
          </reference>
        </references>
      </pivotArea>
    </chartFormat>
    <chartFormat chart="3" format="155" series="1">
      <pivotArea type="data" outline="0" fieldPosition="0">
        <references count="3">
          <reference field="4294967294" count="1" selected="0">
            <x v="0"/>
          </reference>
          <reference field="0" count="1" selected="0">
            <x v="0"/>
          </reference>
          <reference field="4" count="1" selected="0">
            <x v="33"/>
          </reference>
        </references>
      </pivotArea>
    </chartFormat>
    <chartFormat chart="3" format="156" series="1">
      <pivotArea type="data" outline="0" fieldPosition="0">
        <references count="3">
          <reference field="4294967294" count="1" selected="0">
            <x v="0"/>
          </reference>
          <reference field="0" count="1" selected="0">
            <x v="2"/>
          </reference>
          <reference field="4" count="1" selected="0">
            <x v="33"/>
          </reference>
        </references>
      </pivotArea>
    </chartFormat>
    <chartFormat chart="3" format="157" series="1">
      <pivotArea type="data" outline="0" fieldPosition="0">
        <references count="3">
          <reference field="4294967294" count="1" selected="0">
            <x v="0"/>
          </reference>
          <reference field="0" count="1" selected="0">
            <x v="5"/>
          </reference>
          <reference field="4" count="1" selected="0">
            <x v="33"/>
          </reference>
        </references>
      </pivotArea>
    </chartFormat>
    <chartFormat chart="3" format="158" series="1">
      <pivotArea type="data" outline="0" fieldPosition="0">
        <references count="3">
          <reference field="4294967294" count="1" selected="0">
            <x v="0"/>
          </reference>
          <reference field="0" count="1" selected="0">
            <x v="4"/>
          </reference>
          <reference field="4" count="1" selected="0">
            <x v="33"/>
          </reference>
        </references>
      </pivotArea>
    </chartFormat>
    <chartFormat chart="3" format="169" series="1">
      <pivotArea type="data" outline="0" fieldPosition="0">
        <references count="3">
          <reference field="4294967294" count="1" selected="0">
            <x v="0"/>
          </reference>
          <reference field="0" count="1" selected="0">
            <x v="0"/>
          </reference>
          <reference field="4" count="1" selected="0">
            <x v="4"/>
          </reference>
        </references>
      </pivotArea>
    </chartFormat>
    <chartFormat chart="3" format="170" series="1">
      <pivotArea type="data" outline="0" fieldPosition="0">
        <references count="3">
          <reference field="4294967294" count="1" selected="0">
            <x v="0"/>
          </reference>
          <reference field="0" count="1" selected="0">
            <x v="2"/>
          </reference>
          <reference field="4" count="1" selected="0">
            <x v="4"/>
          </reference>
        </references>
      </pivotArea>
    </chartFormat>
    <chartFormat chart="3" format="171" series="1">
      <pivotArea type="data" outline="0" fieldPosition="0">
        <references count="3">
          <reference field="4294967294" count="1" selected="0">
            <x v="0"/>
          </reference>
          <reference field="0" count="1" selected="0">
            <x v="5"/>
          </reference>
          <reference field="4" count="1" selected="0">
            <x v="4"/>
          </reference>
        </references>
      </pivotArea>
    </chartFormat>
    <chartFormat chart="3" format="172" series="1">
      <pivotArea type="data" outline="0" fieldPosition="0">
        <references count="3">
          <reference field="4294967294" count="1" selected="0">
            <x v="0"/>
          </reference>
          <reference field="0" count="1" selected="0">
            <x v="4"/>
          </reference>
          <reference field="4" count="1" selected="0">
            <x v="4"/>
          </reference>
        </references>
      </pivotArea>
    </chartFormat>
    <chartFormat chart="3" format="173" series="1">
      <pivotArea type="data" outline="0" fieldPosition="0">
        <references count="3">
          <reference field="4294967294" count="1" selected="0">
            <x v="0"/>
          </reference>
          <reference field="0" count="1" selected="0">
            <x v="6"/>
          </reference>
          <reference field="4" count="1" selected="0">
            <x v="4"/>
          </reference>
        </references>
      </pivotArea>
    </chartFormat>
    <chartFormat chart="3" format="174" series="1">
      <pivotArea type="data" outline="0" fieldPosition="0">
        <references count="3">
          <reference field="4294967294" count="1" selected="0">
            <x v="0"/>
          </reference>
          <reference field="0" count="1" selected="0">
            <x v="7"/>
          </reference>
          <reference field="4" count="1" selected="0">
            <x v="4"/>
          </reference>
        </references>
      </pivotArea>
    </chartFormat>
    <chartFormat chart="3" format="175" series="1">
      <pivotArea type="data" outline="0" fieldPosition="0">
        <references count="3">
          <reference field="4294967294" count="1" selected="0">
            <x v="0"/>
          </reference>
          <reference field="0" count="1" selected="0">
            <x v="3"/>
          </reference>
          <reference field="4" count="1" selected="0">
            <x v="4"/>
          </reference>
        </references>
      </pivotArea>
    </chartFormat>
    <chartFormat chart="3" format="186" series="1">
      <pivotArea type="data" outline="0" fieldPosition="0">
        <references count="3">
          <reference field="4294967294" count="1" selected="0">
            <x v="0"/>
          </reference>
          <reference field="0" count="1" selected="0">
            <x v="0"/>
          </reference>
          <reference field="4" count="1" selected="0">
            <x v="22"/>
          </reference>
        </references>
      </pivotArea>
    </chartFormat>
    <chartFormat chart="3" format="187" series="1">
      <pivotArea type="data" outline="0" fieldPosition="0">
        <references count="3">
          <reference field="4294967294" count="1" selected="0">
            <x v="0"/>
          </reference>
          <reference field="0" count="1" selected="0">
            <x v="2"/>
          </reference>
          <reference field="4" count="1" selected="0">
            <x v="22"/>
          </reference>
        </references>
      </pivotArea>
    </chartFormat>
    <chartFormat chart="3" format="188" series="1">
      <pivotArea type="data" outline="0" fieldPosition="0">
        <references count="3">
          <reference field="4294967294" count="1" selected="0">
            <x v="0"/>
          </reference>
          <reference field="0" count="1" selected="0">
            <x v="5"/>
          </reference>
          <reference field="4" count="1" selected="0">
            <x v="22"/>
          </reference>
        </references>
      </pivotArea>
    </chartFormat>
    <chartFormat chart="3" format="189" series="1">
      <pivotArea type="data" outline="0" fieldPosition="0">
        <references count="3">
          <reference field="4294967294" count="1" selected="0">
            <x v="0"/>
          </reference>
          <reference field="0" count="1" selected="0">
            <x v="4"/>
          </reference>
          <reference field="4" count="1" selected="0">
            <x v="22"/>
          </reference>
        </references>
      </pivotArea>
    </chartFormat>
    <chartFormat chart="3" format="190" series="1">
      <pivotArea type="data" outline="0" fieldPosition="0">
        <references count="3">
          <reference field="4294967294" count="1" selected="0">
            <x v="0"/>
          </reference>
          <reference field="0" count="1" selected="0">
            <x v="6"/>
          </reference>
          <reference field="4" count="1" selected="0">
            <x v="22"/>
          </reference>
        </references>
      </pivotArea>
    </chartFormat>
    <chartFormat chart="3" format="191" series="1">
      <pivotArea type="data" outline="0" fieldPosition="0">
        <references count="3">
          <reference field="4294967294" count="1" selected="0">
            <x v="0"/>
          </reference>
          <reference field="0" count="1" selected="0">
            <x v="7"/>
          </reference>
          <reference field="4" count="1" selected="0">
            <x v="22"/>
          </reference>
        </references>
      </pivotArea>
    </chartFormat>
    <chartFormat chart="3" format="192" series="1">
      <pivotArea type="data" outline="0" fieldPosition="0">
        <references count="3">
          <reference field="4294967294" count="1" selected="0">
            <x v="0"/>
          </reference>
          <reference field="0" count="1" selected="0">
            <x v="3"/>
          </reference>
          <reference field="4" count="1" selected="0">
            <x v="22"/>
          </reference>
        </references>
      </pivotArea>
    </chartFormat>
    <chartFormat chart="3" format="203" series="1">
      <pivotArea type="data" outline="0" fieldPosition="0">
        <references count="3">
          <reference field="4294967294" count="1" selected="0">
            <x v="0"/>
          </reference>
          <reference field="0" count="1" selected="0">
            <x v="0"/>
          </reference>
          <reference field="4" count="1" selected="0">
            <x v="32"/>
          </reference>
        </references>
      </pivotArea>
    </chartFormat>
    <chartFormat chart="3" format="204" series="1">
      <pivotArea type="data" outline="0" fieldPosition="0">
        <references count="3">
          <reference field="4294967294" count="1" selected="0">
            <x v="0"/>
          </reference>
          <reference field="0" count="1" selected="0">
            <x v="2"/>
          </reference>
          <reference field="4" count="1" selected="0">
            <x v="32"/>
          </reference>
        </references>
      </pivotArea>
    </chartFormat>
    <chartFormat chart="3" format="205" series="1">
      <pivotArea type="data" outline="0" fieldPosition="0">
        <references count="3">
          <reference field="4294967294" count="1" selected="0">
            <x v="0"/>
          </reference>
          <reference field="0" count="1" selected="0">
            <x v="5"/>
          </reference>
          <reference field="4" count="1" selected="0">
            <x v="32"/>
          </reference>
        </references>
      </pivotArea>
    </chartFormat>
    <chartFormat chart="3" format="206" series="1">
      <pivotArea type="data" outline="0" fieldPosition="0">
        <references count="3">
          <reference field="4294967294" count="1" selected="0">
            <x v="0"/>
          </reference>
          <reference field="0" count="1" selected="0">
            <x v="4"/>
          </reference>
          <reference field="4" count="1" selected="0">
            <x v="32"/>
          </reference>
        </references>
      </pivotArea>
    </chartFormat>
    <chartFormat chart="3" format="207" series="1">
      <pivotArea type="data" outline="0" fieldPosition="0">
        <references count="3">
          <reference field="4294967294" count="1" selected="0">
            <x v="0"/>
          </reference>
          <reference field="0" count="1" selected="0">
            <x v="6"/>
          </reference>
          <reference field="4" count="1" selected="0">
            <x v="32"/>
          </reference>
        </references>
      </pivotArea>
    </chartFormat>
    <chartFormat chart="3" format="208" series="1">
      <pivotArea type="data" outline="0" fieldPosition="0">
        <references count="3">
          <reference field="4294967294" count="1" selected="0">
            <x v="0"/>
          </reference>
          <reference field="0" count="1" selected="0">
            <x v="7"/>
          </reference>
          <reference field="4" count="1" selected="0">
            <x v="32"/>
          </reference>
        </references>
      </pivotArea>
    </chartFormat>
    <chartFormat chart="3" format="209" series="1">
      <pivotArea type="data" outline="0" fieldPosition="0">
        <references count="3">
          <reference field="4294967294" count="1" selected="0">
            <x v="0"/>
          </reference>
          <reference field="0" count="1" selected="0">
            <x v="3"/>
          </reference>
          <reference field="4" count="1" selected="0">
            <x v="32"/>
          </reference>
        </references>
      </pivotArea>
    </chartFormat>
    <chartFormat chart="3" format="220" series="1">
      <pivotArea type="data" outline="0" fieldPosition="0">
        <references count="2">
          <reference field="4294967294" count="1" selected="0">
            <x v="0"/>
          </reference>
          <reference field="0" count="1" selected="0">
            <x v="0"/>
          </reference>
        </references>
      </pivotArea>
    </chartFormat>
    <chartFormat chart="3" format="221" series="1">
      <pivotArea type="data" outline="0" fieldPosition="0">
        <references count="2">
          <reference field="4294967294" count="1" selected="0">
            <x v="0"/>
          </reference>
          <reference field="0" count="1" selected="0">
            <x v="2"/>
          </reference>
        </references>
      </pivotArea>
    </chartFormat>
    <chartFormat chart="3" format="222" series="1">
      <pivotArea type="data" outline="0" fieldPosition="0">
        <references count="2">
          <reference field="4294967294" count="1" selected="0">
            <x v="0"/>
          </reference>
          <reference field="0" count="1" selected="0">
            <x v="5"/>
          </reference>
        </references>
      </pivotArea>
    </chartFormat>
    <chartFormat chart="3" format="223" series="1">
      <pivotArea type="data" outline="0" fieldPosition="0">
        <references count="2">
          <reference field="4294967294" count="1" selected="0">
            <x v="0"/>
          </reference>
          <reference field="0" count="1" selected="0">
            <x v="4"/>
          </reference>
        </references>
      </pivotArea>
    </chartFormat>
    <chartFormat chart="3" format="224" series="1">
      <pivotArea type="data" outline="0" fieldPosition="0">
        <references count="2">
          <reference field="4294967294" count="1" selected="0">
            <x v="0"/>
          </reference>
          <reference field="0" count="1" selected="0">
            <x v="6"/>
          </reference>
        </references>
      </pivotArea>
    </chartFormat>
    <chartFormat chart="3" format="225" series="1">
      <pivotArea type="data" outline="0" fieldPosition="0">
        <references count="2">
          <reference field="4294967294" count="1" selected="0">
            <x v="0"/>
          </reference>
          <reference field="0" count="1" selected="0">
            <x v="7"/>
          </reference>
        </references>
      </pivotArea>
    </chartFormat>
    <chartFormat chart="3" format="226" series="1">
      <pivotArea type="data" outline="0" fieldPosition="0">
        <references count="2">
          <reference field="4294967294" count="1" selected="0">
            <x v="0"/>
          </reference>
          <reference field="0" count="1" selected="0">
            <x v="3"/>
          </reference>
        </references>
      </pivotArea>
    </chartFormat>
    <chartFormat chart="3" format="227" series="1">
      <pivotArea type="data" outline="0" fieldPosition="0">
        <references count="1">
          <reference field="4294967294" count="1" selected="0">
            <x v="0"/>
          </reference>
        </references>
      </pivotArea>
    </chartFormat>
  </chartFormats>
  <pivotHierarchies count="35">
    <pivotHierarchy multipleItemSelectionAllowed="1" dragToData="1"/>
    <pivotHierarchy dragToData="1"/>
    <pivotHierarchy dragToData="1"/>
    <pivotHierarchy multipleItemSelectionAllowed="1"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Ve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A22CD815-749E-4B47-8E6C-5B7B9D21489D}" name="Pivottabell1" cacheId="240" applyNumberFormats="0" applyBorderFormats="0" applyFontFormats="0" applyPatternFormats="0" applyAlignmentFormats="0" applyWidthHeightFormats="1" dataCaption="Verdier" tag="541b526b-aff2-4330-8cdf-5fa7cf997271" updatedVersion="8" minRefreshableVersion="3" subtotalHiddenItems="1" colGrandTotals="0" itemPrintTitles="1" createdVersion="7" indent="0" outline="1" outlineData="1" multipleFieldFilters="0" chartFormat="6">
  <location ref="H7:J15" firstHeaderRow="1" firstDataRow="2" firstDataCol="1" rowPageCount="3" colPageCount="1"/>
  <pivotFields count="6">
    <pivotField axis="axisCol" allDrilled="1" subtotalTop="0" showAll="0" dataSourceSort="1" defaultSubtotal="0" defaultAttributeDrillState="1">
      <items count="8">
        <item s="1" x="0"/>
        <item s="1" x="1"/>
        <item x="2"/>
        <item x="3"/>
        <item x="4"/>
        <item x="5"/>
        <item x="6"/>
        <item x="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ascending" defaultSubtotal="0" defaultAttributeDrillState="1">
      <items count="84">
        <item x="24"/>
        <item x="25"/>
        <item x="26"/>
        <item x="27"/>
        <item x="28"/>
        <item x="29"/>
        <item x="30"/>
        <item x="31"/>
        <item x="32"/>
        <item x="33"/>
        <item x="34"/>
        <item x="35"/>
        <item x="6"/>
        <item x="0"/>
        <item x="36"/>
        <item x="37"/>
        <item x="38"/>
        <item x="39"/>
        <item x="40"/>
        <item x="41"/>
        <item x="42"/>
        <item x="43"/>
        <item x="44"/>
        <item x="1"/>
        <item x="7"/>
        <item x="2"/>
        <item x="45"/>
        <item x="46"/>
        <item x="8"/>
        <item x="9"/>
        <item x="47"/>
        <item x="48"/>
        <item x="49"/>
        <item x="50"/>
        <item x="3"/>
        <item x="51"/>
        <item x="10"/>
        <item x="52"/>
        <item x="11"/>
        <item x="12"/>
        <item x="53"/>
        <item x="54"/>
        <item x="13"/>
        <item x="55"/>
        <item x="14"/>
        <item x="15"/>
        <item x="16"/>
        <item x="17"/>
        <item x="56"/>
        <item x="57"/>
        <item x="58"/>
        <item x="18"/>
        <item x="4"/>
        <item x="59"/>
        <item x="60"/>
        <item x="61"/>
        <item x="62"/>
        <item x="19"/>
        <item x="63"/>
        <item x="64"/>
        <item x="65"/>
        <item x="20"/>
        <item x="21"/>
        <item x="66"/>
        <item x="67"/>
        <item x="68"/>
        <item x="69"/>
        <item x="70"/>
        <item x="71"/>
        <item x="72"/>
        <item x="73"/>
        <item x="5"/>
        <item x="74"/>
        <item x="75"/>
        <item x="76"/>
        <item x="22"/>
        <item x="77"/>
        <item x="78"/>
        <item x="79"/>
        <item x="80"/>
        <item x="81"/>
        <item x="23"/>
        <item x="82"/>
        <item x="83"/>
      </items>
    </pivotField>
    <pivotField axis="axisPage" allDrilled="1" subtotalTop="0" showAll="0" dataSourceSort="1" defaultSubtotal="0" defaultAttributeDrillState="1"/>
  </pivotFields>
  <rowFields count="1">
    <field x="4"/>
  </rowFields>
  <rowItems count="7">
    <i>
      <x v="13"/>
    </i>
    <i>
      <x v="23"/>
    </i>
    <i>
      <x v="25"/>
    </i>
    <i>
      <x v="34"/>
    </i>
    <i>
      <x v="52"/>
    </i>
    <i>
      <x v="71"/>
    </i>
    <i t="grand">
      <x/>
    </i>
  </rowItems>
  <colFields count="1">
    <field x="0"/>
  </colFields>
  <colItems count="2">
    <i>
      <x/>
    </i>
    <i>
      <x v="1"/>
    </i>
  </colItems>
  <pageFields count="3">
    <pageField fld="3" hier="5" name="[T_kjøttkoder].[hovedgrupper].&amp;[gris]" cap="gris"/>
    <pageField fld="2" hier="14" name="[T_kommune].[fylke].&amp;[Vestfold]" cap="Vestfold"/>
    <pageField fld="5" hier="3" name="[T_kjøttkoder].[dyreslag].[All]" cap="All"/>
  </pageFields>
  <dataFields count="1">
    <dataField name="Sum av Verdi" fld="1" showDataAs="percentDiff" baseField="0" baseItem="1048828" numFmtId="10"/>
  </dataFields>
  <formats count="4">
    <format dxfId="157">
      <pivotArea outline="0" collapsedLevelsAreSubtotals="1" fieldPosition="0"/>
    </format>
    <format dxfId="156">
      <pivotArea outline="0" collapsedLevelsAreSubtotals="1" fieldPosition="0">
        <references count="1">
          <reference field="0" count="7" selected="0">
            <x v="0"/>
            <x v="2"/>
            <x v="3"/>
            <x v="4"/>
            <x v="5"/>
            <x v="6"/>
            <x v="7"/>
          </reference>
        </references>
      </pivotArea>
    </format>
    <format dxfId="155">
      <pivotArea outline="0" fieldPosition="0">
        <references count="1">
          <reference field="4294967294" count="1">
            <x v="0"/>
          </reference>
        </references>
      </pivotArea>
    </format>
    <format dxfId="154">
      <pivotArea outline="0" collapsedLevelsAreSubtotals="1" fieldPosition="0">
        <references count="1">
          <reference field="0" count="1" selected="0">
            <x v="3"/>
          </reference>
        </references>
      </pivotArea>
    </format>
  </formats>
  <chartFormats count="154">
    <chartFormat chart="2" format="0" series="1">
      <pivotArea type="data" outline="0" fieldPosition="0">
        <references count="2">
          <reference field="4294967294" count="1" selected="0">
            <x v="0"/>
          </reference>
          <reference field="4" count="1" selected="0">
            <x v="12"/>
          </reference>
        </references>
      </pivotArea>
    </chartFormat>
    <chartFormat chart="2" format="1" series="1">
      <pivotArea type="data" outline="0" fieldPosition="0">
        <references count="2">
          <reference field="4294967294" count="1" selected="0">
            <x v="0"/>
          </reference>
          <reference field="4" count="1" selected="0">
            <x v="46"/>
          </reference>
        </references>
      </pivotArea>
    </chartFormat>
    <chartFormat chart="2" format="2" series="1">
      <pivotArea type="data" outline="0" fieldPosition="0">
        <references count="2">
          <reference field="4294967294" count="1" selected="0">
            <x v="0"/>
          </reference>
          <reference field="4" count="1" selected="0">
            <x v="38"/>
          </reference>
        </references>
      </pivotArea>
    </chartFormat>
    <chartFormat chart="2" format="3" series="1">
      <pivotArea type="data" outline="0" fieldPosition="0">
        <references count="2">
          <reference field="4294967294" count="1" selected="0">
            <x v="0"/>
          </reference>
          <reference field="4" count="1" selected="0">
            <x v="28"/>
          </reference>
        </references>
      </pivotArea>
    </chartFormat>
    <chartFormat chart="2" format="4" series="1">
      <pivotArea type="data" outline="0" fieldPosition="0">
        <references count="2">
          <reference field="4294967294" count="1" selected="0">
            <x v="0"/>
          </reference>
          <reference field="4" count="1" selected="0">
            <x v="39"/>
          </reference>
        </references>
      </pivotArea>
    </chartFormat>
    <chartFormat chart="2" format="5" series="1">
      <pivotArea type="data" outline="0" fieldPosition="0">
        <references count="2">
          <reference field="4294967294" count="1" selected="0">
            <x v="0"/>
          </reference>
          <reference field="4" count="1" selected="0">
            <x v="75"/>
          </reference>
        </references>
      </pivotArea>
    </chartFormat>
    <chartFormat chart="2" format="6" series="1">
      <pivotArea type="data" outline="0" fieldPosition="0">
        <references count="2">
          <reference field="4294967294" count="1" selected="0">
            <x v="0"/>
          </reference>
          <reference field="4" count="1" selected="0">
            <x v="61"/>
          </reference>
        </references>
      </pivotArea>
    </chartFormat>
    <chartFormat chart="2" format="7" series="1">
      <pivotArea type="data" outline="0" fieldPosition="0">
        <references count="2">
          <reference field="4294967294" count="1" selected="0">
            <x v="0"/>
          </reference>
          <reference field="4" count="1" selected="0">
            <x v="36"/>
          </reference>
        </references>
      </pivotArea>
    </chartFormat>
    <chartFormat chart="2" format="8" series="1">
      <pivotArea type="data" outline="0" fieldPosition="0">
        <references count="2">
          <reference field="4294967294" count="1" selected="0">
            <x v="0"/>
          </reference>
          <reference field="4" count="1" selected="0">
            <x v="7"/>
          </reference>
        </references>
      </pivotArea>
    </chartFormat>
    <chartFormat chart="2" format="9" series="1">
      <pivotArea type="data" outline="0" fieldPosition="0">
        <references count="2">
          <reference field="4294967294" count="1" selected="0">
            <x v="0"/>
          </reference>
          <reference field="4" count="1" selected="0">
            <x v="58"/>
          </reference>
        </references>
      </pivotArea>
    </chartFormat>
    <chartFormat chart="2" format="10" series="1">
      <pivotArea type="data" outline="0" fieldPosition="0">
        <references count="2">
          <reference field="4294967294" count="1" selected="0">
            <x v="0"/>
          </reference>
          <reference field="4" count="1" selected="0">
            <x v="78"/>
          </reference>
        </references>
      </pivotArea>
    </chartFormat>
    <chartFormat chart="2" format="11" series="1">
      <pivotArea type="data" outline="0" fieldPosition="0">
        <references count="2">
          <reference field="4294967294" count="1" selected="0">
            <x v="0"/>
          </reference>
          <reference field="4" count="1" selected="0">
            <x v="53"/>
          </reference>
        </references>
      </pivotArea>
    </chartFormat>
    <chartFormat chart="2" format="12" series="1">
      <pivotArea type="data" outline="0" fieldPosition="0">
        <references count="2">
          <reference field="4294967294" count="1" selected="0">
            <x v="0"/>
          </reference>
          <reference field="4" count="1" selected="0">
            <x v="60"/>
          </reference>
        </references>
      </pivotArea>
    </chartFormat>
    <chartFormat chart="2" format="13" series="1">
      <pivotArea type="data" outline="0" fieldPosition="0">
        <references count="2">
          <reference field="4294967294" count="1" selected="0">
            <x v="0"/>
          </reference>
          <reference field="4" count="1" selected="0">
            <x v="69"/>
          </reference>
        </references>
      </pivotArea>
    </chartFormat>
    <chartFormat chart="2" format="14" series="1">
      <pivotArea type="data" outline="0" fieldPosition="0">
        <references count="2">
          <reference field="4294967294" count="1" selected="0">
            <x v="0"/>
          </reference>
          <reference field="4" count="1" selected="0">
            <x v="30"/>
          </reference>
        </references>
      </pivotArea>
    </chartFormat>
    <chartFormat chart="2" format="15" series="1">
      <pivotArea type="data" outline="0" fieldPosition="0">
        <references count="2">
          <reference field="4294967294" count="1" selected="0">
            <x v="0"/>
          </reference>
          <reference field="4" count="1" selected="0">
            <x v="27"/>
          </reference>
        </references>
      </pivotArea>
    </chartFormat>
    <chartFormat chart="2" format="16" series="1">
      <pivotArea type="data" outline="0" fieldPosition="0">
        <references count="2">
          <reference field="4294967294" count="1" selected="0">
            <x v="0"/>
          </reference>
          <reference field="4" count="1" selected="0">
            <x v="49"/>
          </reference>
        </references>
      </pivotArea>
    </chartFormat>
    <chartFormat chart="2" format="17" series="1">
      <pivotArea type="data" outline="0" fieldPosition="0">
        <references count="2">
          <reference field="4294967294" count="1" selected="0">
            <x v="0"/>
          </reference>
          <reference field="4" count="1" selected="0">
            <x v="17"/>
          </reference>
        </references>
      </pivotArea>
    </chartFormat>
    <chartFormat chart="2" format="18" series="1">
      <pivotArea type="data" outline="0" fieldPosition="0">
        <references count="2">
          <reference field="4294967294" count="1" selected="0">
            <x v="0"/>
          </reference>
          <reference field="4" count="1" selected="0">
            <x v="42"/>
          </reference>
        </references>
      </pivotArea>
    </chartFormat>
    <chartFormat chart="2" format="19" series="1">
      <pivotArea type="data" outline="0" fieldPosition="0">
        <references count="2">
          <reference field="4294967294" count="1" selected="0">
            <x v="0"/>
          </reference>
          <reference field="4" count="1" selected="0">
            <x v="29"/>
          </reference>
        </references>
      </pivotArea>
    </chartFormat>
    <chartFormat chart="2" format="20" series="1">
      <pivotArea type="data" outline="0" fieldPosition="0">
        <references count="2">
          <reference field="4294967294" count="1" selected="0">
            <x v="0"/>
          </reference>
          <reference field="4" count="1" selected="0">
            <x v="6"/>
          </reference>
        </references>
      </pivotArea>
    </chartFormat>
    <chartFormat chart="2" format="21" series="1">
      <pivotArea type="data" outline="0" fieldPosition="0">
        <references count="2">
          <reference field="4294967294" count="1" selected="0">
            <x v="0"/>
          </reference>
          <reference field="4" count="1" selected="0">
            <x v="9"/>
          </reference>
        </references>
      </pivotArea>
    </chartFormat>
    <chartFormat chart="2" format="22" series="1">
      <pivotArea type="data" outline="0" fieldPosition="0">
        <references count="2">
          <reference field="4294967294" count="1" selected="0">
            <x v="0"/>
          </reference>
          <reference field="4" count="1" selected="0">
            <x v="4"/>
          </reference>
        </references>
      </pivotArea>
    </chartFormat>
    <chartFormat chart="2" format="23" series="1">
      <pivotArea type="data" outline="0" fieldPosition="0">
        <references count="2">
          <reference field="4294967294" count="1" selected="0">
            <x v="0"/>
          </reference>
          <reference field="4" count="1" selected="0">
            <x v="14"/>
          </reference>
        </references>
      </pivotArea>
    </chartFormat>
    <chartFormat chart="2" format="24" series="1">
      <pivotArea type="data" outline="0" fieldPosition="0">
        <references count="2">
          <reference field="4294967294" count="1" selected="0">
            <x v="0"/>
          </reference>
          <reference field="4" count="1" selected="0">
            <x v="1"/>
          </reference>
        </references>
      </pivotArea>
    </chartFormat>
    <chartFormat chart="2" format="25" series="1">
      <pivotArea type="data" outline="0" fieldPosition="0">
        <references count="2">
          <reference field="4294967294" count="1" selected="0">
            <x v="0"/>
          </reference>
          <reference field="4" count="1" selected="0">
            <x v="19"/>
          </reference>
        </references>
      </pivotArea>
    </chartFormat>
    <chartFormat chart="2" format="26" series="1">
      <pivotArea type="data" outline="0" fieldPosition="0">
        <references count="2">
          <reference field="4294967294" count="1" selected="0">
            <x v="0"/>
          </reference>
          <reference field="4" count="1" selected="0">
            <x v="5"/>
          </reference>
        </references>
      </pivotArea>
    </chartFormat>
    <chartFormat chart="2" format="27" series="1">
      <pivotArea type="data" outline="0" fieldPosition="0">
        <references count="2">
          <reference field="4294967294" count="1" selected="0">
            <x v="0"/>
          </reference>
          <reference field="4" count="1" selected="0">
            <x v="20"/>
          </reference>
        </references>
      </pivotArea>
    </chartFormat>
    <chartFormat chart="2" format="28" series="1">
      <pivotArea type="data" outline="0" fieldPosition="0">
        <references count="2">
          <reference field="4294967294" count="1" selected="0">
            <x v="0"/>
          </reference>
          <reference field="4" count="1" selected="0">
            <x v="70"/>
          </reference>
        </references>
      </pivotArea>
    </chartFormat>
    <chartFormat chart="2" format="29" series="1">
      <pivotArea type="data" outline="0" fieldPosition="0">
        <references count="2">
          <reference field="4294967294" count="1" selected="0">
            <x v="0"/>
          </reference>
          <reference field="4" count="1" selected="0">
            <x v="32"/>
          </reference>
        </references>
      </pivotArea>
    </chartFormat>
    <chartFormat chart="2" format="30" series="1">
      <pivotArea type="data" outline="0" fieldPosition="0">
        <references count="2">
          <reference field="4294967294" count="1" selected="0">
            <x v="0"/>
          </reference>
          <reference field="4" count="1" selected="0">
            <x v="22"/>
          </reference>
        </references>
      </pivotArea>
    </chartFormat>
    <chartFormat chart="2" format="31" series="1">
      <pivotArea type="data" outline="0" fieldPosition="0">
        <references count="2">
          <reference field="4294967294" count="1" selected="0">
            <x v="0"/>
          </reference>
          <reference field="4" count="1" selected="0">
            <x v="68"/>
          </reference>
        </references>
      </pivotArea>
    </chartFormat>
    <chartFormat chart="2" format="32" series="1">
      <pivotArea type="data" outline="0" fieldPosition="0">
        <references count="2">
          <reference field="4294967294" count="1" selected="0">
            <x v="0"/>
          </reference>
          <reference field="4" count="1" selected="0">
            <x v="41"/>
          </reference>
        </references>
      </pivotArea>
    </chartFormat>
    <chartFormat chart="2" format="33" series="1">
      <pivotArea type="data" outline="0" fieldPosition="0">
        <references count="2">
          <reference field="4294967294" count="1" selected="0">
            <x v="0"/>
          </reference>
          <reference field="4" count="1" selected="0">
            <x v="44"/>
          </reference>
        </references>
      </pivotArea>
    </chartFormat>
    <chartFormat chart="2" format="34" series="1">
      <pivotArea type="data" outline="0" fieldPosition="0">
        <references count="2">
          <reference field="4294967294" count="1" selected="0">
            <x v="0"/>
          </reference>
          <reference field="4" count="1" selected="0">
            <x v="81"/>
          </reference>
        </references>
      </pivotArea>
    </chartFormat>
    <chartFormat chart="2" format="35" series="1">
      <pivotArea type="data" outline="0" fieldPosition="0">
        <references count="2">
          <reference field="4294967294" count="1" selected="0">
            <x v="0"/>
          </reference>
          <reference field="4" count="1" selected="0">
            <x v="55"/>
          </reference>
        </references>
      </pivotArea>
    </chartFormat>
    <chartFormat chart="2" format="36" series="1">
      <pivotArea type="data" outline="0" fieldPosition="0">
        <references count="2">
          <reference field="4294967294" count="1" selected="0">
            <x v="0"/>
          </reference>
          <reference field="4" count="1" selected="0">
            <x v="43"/>
          </reference>
        </references>
      </pivotArea>
    </chartFormat>
    <chartFormat chart="2" format="37" series="1">
      <pivotArea type="data" outline="0" fieldPosition="0">
        <references count="2">
          <reference field="4294967294" count="1" selected="0">
            <x v="0"/>
          </reference>
          <reference field="4" count="1" selected="0">
            <x v="54"/>
          </reference>
        </references>
      </pivotArea>
    </chartFormat>
    <chartFormat chart="2" format="38" series="1">
      <pivotArea type="data" outline="0" fieldPosition="0">
        <references count="2">
          <reference field="4294967294" count="1" selected="0">
            <x v="0"/>
          </reference>
          <reference field="4" count="1" selected="0">
            <x v="23"/>
          </reference>
        </references>
      </pivotArea>
    </chartFormat>
    <chartFormat chart="2" format="39" series="1">
      <pivotArea type="data" outline="0" fieldPosition="0">
        <references count="2">
          <reference field="4294967294" count="1" selected="0">
            <x v="0"/>
          </reference>
          <reference field="4" count="1" selected="0">
            <x v="34"/>
          </reference>
        </references>
      </pivotArea>
    </chartFormat>
    <chartFormat chart="2" format="40" series="1">
      <pivotArea type="data" outline="0" fieldPosition="0">
        <references count="2">
          <reference field="4294967294" count="1" selected="0">
            <x v="0"/>
          </reference>
          <reference field="4" count="1" selected="0">
            <x v="56"/>
          </reference>
        </references>
      </pivotArea>
    </chartFormat>
    <chartFormat chart="2" format="41" series="1">
      <pivotArea type="data" outline="0" fieldPosition="0">
        <references count="2">
          <reference field="4294967294" count="1" selected="0">
            <x v="0"/>
          </reference>
          <reference field="4" count="1" selected="0">
            <x v="52"/>
          </reference>
        </references>
      </pivotArea>
    </chartFormat>
    <chartFormat chart="2" format="42" series="1">
      <pivotArea type="data" outline="0" fieldPosition="0">
        <references count="2">
          <reference field="4294967294" count="1" selected="0">
            <x v="0"/>
          </reference>
          <reference field="4" count="1" selected="0">
            <x v="71"/>
          </reference>
        </references>
      </pivotArea>
    </chartFormat>
    <chartFormat chart="2" format="43" series="1">
      <pivotArea type="data" outline="0" fieldPosition="0">
        <references count="2">
          <reference field="4294967294" count="1" selected="0">
            <x v="0"/>
          </reference>
          <reference field="4" count="1" selected="0">
            <x v="10"/>
          </reference>
        </references>
      </pivotArea>
    </chartFormat>
    <chartFormat chart="2" format="44" series="1">
      <pivotArea type="data" outline="0" fieldPosition="0">
        <references count="2">
          <reference field="4294967294" count="1" selected="0">
            <x v="0"/>
          </reference>
          <reference field="4" count="1" selected="0">
            <x v="59"/>
          </reference>
        </references>
      </pivotArea>
    </chartFormat>
    <chartFormat chart="2" format="45" series="1">
      <pivotArea type="data" outline="0" fieldPosition="0">
        <references count="2">
          <reference field="4294967294" count="1" selected="0">
            <x v="0"/>
          </reference>
          <reference field="4" count="1" selected="0">
            <x v="64"/>
          </reference>
        </references>
      </pivotArea>
    </chartFormat>
    <chartFormat chart="2" format="46" series="1">
      <pivotArea type="data" outline="0" fieldPosition="0">
        <references count="2">
          <reference field="4294967294" count="1" selected="0">
            <x v="0"/>
          </reference>
          <reference field="4" count="1" selected="0">
            <x v="2"/>
          </reference>
        </references>
      </pivotArea>
    </chartFormat>
    <chartFormat chart="2" format="47" series="1">
      <pivotArea type="data" outline="0" fieldPosition="0">
        <references count="2">
          <reference field="4294967294" count="1" selected="0">
            <x v="0"/>
          </reference>
          <reference field="4" count="1" selected="0">
            <x v="31"/>
          </reference>
        </references>
      </pivotArea>
    </chartFormat>
    <chartFormat chart="2" format="48" series="1">
      <pivotArea type="data" outline="0" fieldPosition="0">
        <references count="2">
          <reference field="4294967294" count="1" selected="0">
            <x v="0"/>
          </reference>
          <reference field="4" count="1" selected="0">
            <x v="18"/>
          </reference>
        </references>
      </pivotArea>
    </chartFormat>
    <chartFormat chart="2" format="49" series="1">
      <pivotArea type="data" outline="0" fieldPosition="0">
        <references count="2">
          <reference field="4294967294" count="1" selected="0">
            <x v="0"/>
          </reference>
          <reference field="4" count="1" selected="0">
            <x v="80"/>
          </reference>
        </references>
      </pivotArea>
    </chartFormat>
    <chartFormat chart="2" format="50" series="1">
      <pivotArea type="data" outline="0" fieldPosition="0">
        <references count="2">
          <reference field="4294967294" count="1" selected="0">
            <x v="0"/>
          </reference>
          <reference field="4" count="1" selected="0">
            <x v="65"/>
          </reference>
        </references>
      </pivotArea>
    </chartFormat>
    <chartFormat chart="2" format="51" series="1">
      <pivotArea type="data" outline="0" fieldPosition="0">
        <references count="2">
          <reference field="4294967294" count="1" selected="0">
            <x v="0"/>
          </reference>
          <reference field="4" count="1" selected="0">
            <x v="48"/>
          </reference>
        </references>
      </pivotArea>
    </chartFormat>
    <chartFormat chart="2" format="52" series="1">
      <pivotArea type="data" outline="0" fieldPosition="0">
        <references count="2">
          <reference field="4294967294" count="1" selected="0">
            <x v="0"/>
          </reference>
          <reference field="4" count="1" selected="0">
            <x v="35"/>
          </reference>
        </references>
      </pivotArea>
    </chartFormat>
    <chartFormat chart="2" format="53" series="1">
      <pivotArea type="data" outline="0" fieldPosition="0">
        <references count="2">
          <reference field="4294967294" count="1" selected="0">
            <x v="0"/>
          </reference>
          <reference field="4" count="1" selected="0">
            <x v="74"/>
          </reference>
        </references>
      </pivotArea>
    </chartFormat>
    <chartFormat chart="2" format="54" series="1">
      <pivotArea type="data" outline="0" fieldPosition="0">
        <references count="2">
          <reference field="4294967294" count="1" selected="0">
            <x v="0"/>
          </reference>
          <reference field="4" count="1" selected="0">
            <x v="77"/>
          </reference>
        </references>
      </pivotArea>
    </chartFormat>
    <chartFormat chart="2" format="55" series="1">
      <pivotArea type="data" outline="0" fieldPosition="0">
        <references count="2">
          <reference field="4294967294" count="1" selected="0">
            <x v="0"/>
          </reference>
          <reference field="4" count="1" selected="0">
            <x v="73"/>
          </reference>
        </references>
      </pivotArea>
    </chartFormat>
    <chartFormat chart="2" format="56" series="1">
      <pivotArea type="data" outline="0" fieldPosition="0">
        <references count="2">
          <reference field="4294967294" count="1" selected="0">
            <x v="0"/>
          </reference>
          <reference field="4" count="1" selected="0">
            <x v="0"/>
          </reference>
        </references>
      </pivotArea>
    </chartFormat>
    <chartFormat chart="2" format="57" series="1">
      <pivotArea type="data" outline="0" fieldPosition="0">
        <references count="2">
          <reference field="4294967294" count="1" selected="0">
            <x v="0"/>
          </reference>
          <reference field="4" count="1" selected="0">
            <x v="8"/>
          </reference>
        </references>
      </pivotArea>
    </chartFormat>
    <chartFormat chart="2" format="58" series="1">
      <pivotArea type="data" outline="0" fieldPosition="0">
        <references count="2">
          <reference field="4294967294" count="1" selected="0">
            <x v="0"/>
          </reference>
          <reference field="4" count="1" selected="0">
            <x v="67"/>
          </reference>
        </references>
      </pivotArea>
    </chartFormat>
    <chartFormat chart="2" format="59" series="1">
      <pivotArea type="data" outline="0" fieldPosition="0">
        <references count="2">
          <reference field="4294967294" count="1" selected="0">
            <x v="0"/>
          </reference>
          <reference field="4" count="1" selected="0">
            <x v="50"/>
          </reference>
        </references>
      </pivotArea>
    </chartFormat>
    <chartFormat chart="2" format="60" series="1">
      <pivotArea type="data" outline="0" fieldPosition="0">
        <references count="2">
          <reference field="4294967294" count="1" selected="0">
            <x v="0"/>
          </reference>
          <reference field="4" count="1" selected="0">
            <x v="16"/>
          </reference>
        </references>
      </pivotArea>
    </chartFormat>
    <chartFormat chart="2" format="61" series="1">
      <pivotArea type="data" outline="0" fieldPosition="0">
        <references count="2">
          <reference field="4294967294" count="1" selected="0">
            <x v="0"/>
          </reference>
          <reference field="4" count="1" selected="0">
            <x v="79"/>
          </reference>
        </references>
      </pivotArea>
    </chartFormat>
    <chartFormat chart="2" format="62" series="1">
      <pivotArea type="data" outline="0" fieldPosition="0">
        <references count="2">
          <reference field="4294967294" count="1" selected="0">
            <x v="0"/>
          </reference>
          <reference field="4" count="1" selected="0">
            <x v="82"/>
          </reference>
        </references>
      </pivotArea>
    </chartFormat>
    <chartFormat chart="2" format="63" series="1">
      <pivotArea type="data" outline="0" fieldPosition="0">
        <references count="2">
          <reference field="4294967294" count="1" selected="0">
            <x v="0"/>
          </reference>
          <reference field="4" count="1" selected="0">
            <x v="83"/>
          </reference>
        </references>
      </pivotArea>
    </chartFormat>
    <chartFormat chart="2" format="64" series="1">
      <pivotArea type="data" outline="0" fieldPosition="0">
        <references count="2">
          <reference field="4294967294" count="1" selected="0">
            <x v="0"/>
          </reference>
          <reference field="4" count="1" selected="0">
            <x v="40"/>
          </reference>
        </references>
      </pivotArea>
    </chartFormat>
    <chartFormat chart="2" format="65" series="1">
      <pivotArea type="data" outline="0" fieldPosition="0">
        <references count="2">
          <reference field="4294967294" count="1" selected="0">
            <x v="0"/>
          </reference>
          <reference field="4" count="1" selected="0">
            <x v="66"/>
          </reference>
        </references>
      </pivotArea>
    </chartFormat>
    <chartFormat chart="2" format="66" series="1">
      <pivotArea type="data" outline="0" fieldPosition="0">
        <references count="2">
          <reference field="4294967294" count="1" selected="0">
            <x v="0"/>
          </reference>
          <reference field="4" count="1" selected="0">
            <x v="26"/>
          </reference>
        </references>
      </pivotArea>
    </chartFormat>
    <chartFormat chart="2" format="67" series="1">
      <pivotArea type="data" outline="0" fieldPosition="0">
        <references count="2">
          <reference field="4294967294" count="1" selected="0">
            <x v="0"/>
          </reference>
          <reference field="4" count="1" selected="0">
            <x v="3"/>
          </reference>
        </references>
      </pivotArea>
    </chartFormat>
    <chartFormat chart="2" format="68" series="1">
      <pivotArea type="data" outline="0" fieldPosition="0">
        <references count="2">
          <reference field="4294967294" count="1" selected="0">
            <x v="0"/>
          </reference>
          <reference field="4" count="1" selected="0">
            <x v="21"/>
          </reference>
        </references>
      </pivotArea>
    </chartFormat>
    <chartFormat chart="2" format="69" series="1">
      <pivotArea type="data" outline="0" fieldPosition="0">
        <references count="2">
          <reference field="4294967294" count="1" selected="0">
            <x v="0"/>
          </reference>
          <reference field="4" count="1" selected="0">
            <x v="15"/>
          </reference>
        </references>
      </pivotArea>
    </chartFormat>
    <chartFormat chart="2" format="70" series="1">
      <pivotArea type="data" outline="0" fieldPosition="0">
        <references count="2">
          <reference field="4294967294" count="1" selected="0">
            <x v="0"/>
          </reference>
          <reference field="4" count="1" selected="0">
            <x v="72"/>
          </reference>
        </references>
      </pivotArea>
    </chartFormat>
    <chartFormat chart="2" format="71" series="1">
      <pivotArea type="data" outline="0" fieldPosition="0">
        <references count="2">
          <reference field="4294967294" count="1" selected="0">
            <x v="0"/>
          </reference>
          <reference field="4" count="1" selected="0">
            <x v="76"/>
          </reference>
        </references>
      </pivotArea>
    </chartFormat>
    <chartFormat chart="2" format="72" series="1">
      <pivotArea type="data" outline="0" fieldPosition="0">
        <references count="2">
          <reference field="4294967294" count="1" selected="0">
            <x v="0"/>
          </reference>
          <reference field="4" count="1" selected="0">
            <x v="11"/>
          </reference>
        </references>
      </pivotArea>
    </chartFormat>
    <chartFormat chart="2" format="73" series="1">
      <pivotArea type="data" outline="0" fieldPosition="0">
        <references count="2">
          <reference field="4294967294" count="1" selected="0">
            <x v="0"/>
          </reference>
          <reference field="4" count="1" selected="0">
            <x v="63"/>
          </reference>
        </references>
      </pivotArea>
    </chartFormat>
    <chartFormat chart="2" format="74" series="1">
      <pivotArea type="data" outline="0" fieldPosition="0">
        <references count="2">
          <reference field="4294967294" count="1" selected="0">
            <x v="0"/>
          </reference>
          <reference field="4" count="1" selected="0">
            <x v="24"/>
          </reference>
        </references>
      </pivotArea>
    </chartFormat>
    <chartFormat chart="2" format="75" series="1">
      <pivotArea type="data" outline="0" fieldPosition="0">
        <references count="2">
          <reference field="4294967294" count="1" selected="0">
            <x v="0"/>
          </reference>
          <reference field="4" count="1" selected="0">
            <x v="51"/>
          </reference>
        </references>
      </pivotArea>
    </chartFormat>
    <chartFormat chart="2" format="76" series="1">
      <pivotArea type="data" outline="0" fieldPosition="0">
        <references count="2">
          <reference field="4294967294" count="1" selected="0">
            <x v="0"/>
          </reference>
          <reference field="4" count="1" selected="0">
            <x v="45"/>
          </reference>
        </references>
      </pivotArea>
    </chartFormat>
    <chartFormat chart="2" format="77" series="1">
      <pivotArea type="data" outline="0" fieldPosition="0">
        <references count="2">
          <reference field="4294967294" count="1" selected="0">
            <x v="0"/>
          </reference>
          <reference field="4" count="1" selected="0">
            <x v="57"/>
          </reference>
        </references>
      </pivotArea>
    </chartFormat>
    <chartFormat chart="2" format="78" series="1">
      <pivotArea type="data" outline="0" fieldPosition="0">
        <references count="2">
          <reference field="4294967294" count="1" selected="0">
            <x v="0"/>
          </reference>
          <reference field="4" count="1" selected="0">
            <x v="62"/>
          </reference>
        </references>
      </pivotArea>
    </chartFormat>
    <chartFormat chart="2" format="79" series="1">
      <pivotArea type="data" outline="0" fieldPosition="0">
        <references count="2">
          <reference field="4294967294" count="1" selected="0">
            <x v="0"/>
          </reference>
          <reference field="4" count="1" selected="0">
            <x v="47"/>
          </reference>
        </references>
      </pivotArea>
    </chartFormat>
    <chartFormat chart="2" format="80" series="1">
      <pivotArea type="data" outline="0" fieldPosition="0">
        <references count="2">
          <reference field="4294967294" count="1" selected="0">
            <x v="0"/>
          </reference>
          <reference field="4" count="1" selected="0">
            <x v="37"/>
          </reference>
        </references>
      </pivotArea>
    </chartFormat>
    <chartFormat chart="2" format="81" series="1">
      <pivotArea type="data" outline="0" fieldPosition="0">
        <references count="2">
          <reference field="4294967294" count="1" selected="0">
            <x v="0"/>
          </reference>
          <reference field="4" count="1" selected="0">
            <x v="33"/>
          </reference>
        </references>
      </pivotArea>
    </chartFormat>
    <chartFormat chart="3" format="82" series="1">
      <pivotArea type="data" outline="0" fieldPosition="0">
        <references count="2">
          <reference field="4294967294" count="1" selected="0">
            <x v="0"/>
          </reference>
          <reference field="4" count="1" selected="0">
            <x v="41"/>
          </reference>
        </references>
      </pivotArea>
    </chartFormat>
    <chartFormat chart="3" format="83" series="1">
      <pivotArea type="data" outline="0" fieldPosition="0">
        <references count="2">
          <reference field="4294967294" count="1" selected="0">
            <x v="0"/>
          </reference>
          <reference field="4" count="1" selected="0">
            <x v="70"/>
          </reference>
        </references>
      </pivotArea>
    </chartFormat>
    <chartFormat chart="3" format="84" series="1">
      <pivotArea type="data" outline="0" fieldPosition="0">
        <references count="2">
          <reference field="4294967294" count="1" selected="0">
            <x v="0"/>
          </reference>
          <reference field="4" count="1" selected="0">
            <x v="68"/>
          </reference>
        </references>
      </pivotArea>
    </chartFormat>
    <chartFormat chart="3" format="85" series="1">
      <pivotArea type="data" outline="0" fieldPosition="0">
        <references count="2">
          <reference field="4294967294" count="1" selected="0">
            <x v="0"/>
          </reference>
          <reference field="4" count="1" selected="0">
            <x v="37"/>
          </reference>
        </references>
      </pivotArea>
    </chartFormat>
    <chartFormat chart="3" format="86" series="1">
      <pivotArea type="data" outline="0" fieldPosition="0">
        <references count="2">
          <reference field="4294967294" count="1" selected="0">
            <x v="0"/>
          </reference>
          <reference field="4" count="1" selected="0">
            <x v="33"/>
          </reference>
        </references>
      </pivotArea>
    </chartFormat>
    <chartFormat chart="3" format="87" series="1">
      <pivotArea type="data" outline="0" fieldPosition="0">
        <references count="2">
          <reference field="4294967294" count="1" selected="0">
            <x v="0"/>
          </reference>
          <reference field="4" count="1" selected="0">
            <x v="4"/>
          </reference>
        </references>
      </pivotArea>
    </chartFormat>
    <chartFormat chart="3" format="88" series="1">
      <pivotArea type="data" outline="0" fieldPosition="0">
        <references count="2">
          <reference field="4294967294" count="1" selected="0">
            <x v="0"/>
          </reference>
          <reference field="4" count="1" selected="0">
            <x v="22"/>
          </reference>
        </references>
      </pivotArea>
    </chartFormat>
    <chartFormat chart="3" format="89" series="1">
      <pivotArea type="data" outline="0" fieldPosition="0">
        <references count="2">
          <reference field="4294967294" count="1" selected="0">
            <x v="0"/>
          </reference>
          <reference field="4" count="1" selected="0">
            <x v="32"/>
          </reference>
        </references>
      </pivotArea>
    </chartFormat>
    <chartFormat chart="3" format="92" series="1">
      <pivotArea type="data" outline="0" fieldPosition="0">
        <references count="3">
          <reference field="4294967294" count="1" selected="0">
            <x v="0"/>
          </reference>
          <reference field="0" count="1" selected="0">
            <x v="0"/>
          </reference>
          <reference field="4" count="1" selected="0">
            <x v="41"/>
          </reference>
        </references>
      </pivotArea>
    </chartFormat>
    <chartFormat chart="3" format="93" series="1">
      <pivotArea type="data" outline="0" fieldPosition="0">
        <references count="3">
          <reference field="4294967294" count="1" selected="0">
            <x v="0"/>
          </reference>
          <reference field="0" count="1" selected="0">
            <x v="2"/>
          </reference>
          <reference field="4" count="1" selected="0">
            <x v="41"/>
          </reference>
        </references>
      </pivotArea>
    </chartFormat>
    <chartFormat chart="3" format="94" series="1">
      <pivotArea type="data" outline="0" fieldPosition="0">
        <references count="3">
          <reference field="4294967294" count="1" selected="0">
            <x v="0"/>
          </reference>
          <reference field="0" count="1" selected="0">
            <x v="5"/>
          </reference>
          <reference field="4" count="1" selected="0">
            <x v="41"/>
          </reference>
        </references>
      </pivotArea>
    </chartFormat>
    <chartFormat chart="3" format="95" series="1">
      <pivotArea type="data" outline="0" fieldPosition="0">
        <references count="3">
          <reference field="4294967294" count="1" selected="0">
            <x v="0"/>
          </reference>
          <reference field="0" count="1" selected="0">
            <x v="4"/>
          </reference>
          <reference field="4" count="1" selected="0">
            <x v="41"/>
          </reference>
        </references>
      </pivotArea>
    </chartFormat>
    <chartFormat chart="3" format="96" series="1">
      <pivotArea type="data" outline="0" fieldPosition="0">
        <references count="3">
          <reference field="4294967294" count="1" selected="0">
            <x v="0"/>
          </reference>
          <reference field="0" count="1" selected="0">
            <x v="6"/>
          </reference>
          <reference field="4" count="1" selected="0">
            <x v="41"/>
          </reference>
        </references>
      </pivotArea>
    </chartFormat>
    <chartFormat chart="3" format="97" series="1">
      <pivotArea type="data" outline="0" fieldPosition="0">
        <references count="3">
          <reference field="4294967294" count="1" selected="0">
            <x v="0"/>
          </reference>
          <reference field="0" count="1" selected="0">
            <x v="7"/>
          </reference>
          <reference field="4" count="1" selected="0">
            <x v="41"/>
          </reference>
        </references>
      </pivotArea>
    </chartFormat>
    <chartFormat chart="3" format="98" series="1">
      <pivotArea type="data" outline="0" fieldPosition="0">
        <references count="3">
          <reference field="4294967294" count="1" selected="0">
            <x v="0"/>
          </reference>
          <reference field="0" count="1" selected="0">
            <x v="3"/>
          </reference>
          <reference field="4" count="1" selected="0">
            <x v="41"/>
          </reference>
        </references>
      </pivotArea>
    </chartFormat>
    <chartFormat chart="3" format="109" series="1">
      <pivotArea type="data" outline="0" fieldPosition="0">
        <references count="3">
          <reference field="4294967294" count="1" selected="0">
            <x v="0"/>
          </reference>
          <reference field="0" count="1" selected="0">
            <x v="0"/>
          </reference>
          <reference field="4" count="1" selected="0">
            <x v="70"/>
          </reference>
        </references>
      </pivotArea>
    </chartFormat>
    <chartFormat chart="3" format="110" series="1">
      <pivotArea type="data" outline="0" fieldPosition="0">
        <references count="3">
          <reference field="4294967294" count="1" selected="0">
            <x v="0"/>
          </reference>
          <reference field="0" count="1" selected="0">
            <x v="2"/>
          </reference>
          <reference field="4" count="1" selected="0">
            <x v="70"/>
          </reference>
        </references>
      </pivotArea>
    </chartFormat>
    <chartFormat chart="3" format="111" series="1">
      <pivotArea type="data" outline="0" fieldPosition="0">
        <references count="3">
          <reference field="4294967294" count="1" selected="0">
            <x v="0"/>
          </reference>
          <reference field="0" count="1" selected="0">
            <x v="5"/>
          </reference>
          <reference field="4" count="1" selected="0">
            <x v="70"/>
          </reference>
        </references>
      </pivotArea>
    </chartFormat>
    <chartFormat chart="3" format="112" series="1">
      <pivotArea type="data" outline="0" fieldPosition="0">
        <references count="3">
          <reference field="4294967294" count="1" selected="0">
            <x v="0"/>
          </reference>
          <reference field="0" count="1" selected="0">
            <x v="4"/>
          </reference>
          <reference field="4" count="1" selected="0">
            <x v="70"/>
          </reference>
        </references>
      </pivotArea>
    </chartFormat>
    <chartFormat chart="3" format="113" series="1">
      <pivotArea type="data" outline="0" fieldPosition="0">
        <references count="3">
          <reference field="4294967294" count="1" selected="0">
            <x v="0"/>
          </reference>
          <reference field="0" count="1" selected="0">
            <x v="6"/>
          </reference>
          <reference field="4" count="1" selected="0">
            <x v="70"/>
          </reference>
        </references>
      </pivotArea>
    </chartFormat>
    <chartFormat chart="3" format="114" series="1">
      <pivotArea type="data" outline="0" fieldPosition="0">
        <references count="3">
          <reference field="4294967294" count="1" selected="0">
            <x v="0"/>
          </reference>
          <reference field="0" count="1" selected="0">
            <x v="7"/>
          </reference>
          <reference field="4" count="1" selected="0">
            <x v="70"/>
          </reference>
        </references>
      </pivotArea>
    </chartFormat>
    <chartFormat chart="3" format="115" series="1">
      <pivotArea type="data" outline="0" fieldPosition="0">
        <references count="3">
          <reference field="4294967294" count="1" selected="0">
            <x v="0"/>
          </reference>
          <reference field="0" count="1" selected="0">
            <x v="3"/>
          </reference>
          <reference field="4" count="1" selected="0">
            <x v="70"/>
          </reference>
        </references>
      </pivotArea>
    </chartFormat>
    <chartFormat chart="3" format="126" series="1">
      <pivotArea type="data" outline="0" fieldPosition="0">
        <references count="3">
          <reference field="4294967294" count="1" selected="0">
            <x v="0"/>
          </reference>
          <reference field="0" count="1" selected="0">
            <x v="0"/>
          </reference>
          <reference field="4" count="1" selected="0">
            <x v="68"/>
          </reference>
        </references>
      </pivotArea>
    </chartFormat>
    <chartFormat chart="3" format="127" series="1">
      <pivotArea type="data" outline="0" fieldPosition="0">
        <references count="3">
          <reference field="4294967294" count="1" selected="0">
            <x v="0"/>
          </reference>
          <reference field="0" count="1" selected="0">
            <x v="2"/>
          </reference>
          <reference field="4" count="1" selected="0">
            <x v="68"/>
          </reference>
        </references>
      </pivotArea>
    </chartFormat>
    <chartFormat chart="3" format="128" series="1">
      <pivotArea type="data" outline="0" fieldPosition="0">
        <references count="3">
          <reference field="4294967294" count="1" selected="0">
            <x v="0"/>
          </reference>
          <reference field="0" count="1" selected="0">
            <x v="5"/>
          </reference>
          <reference field="4" count="1" selected="0">
            <x v="68"/>
          </reference>
        </references>
      </pivotArea>
    </chartFormat>
    <chartFormat chart="3" format="129" series="1">
      <pivotArea type="data" outline="0" fieldPosition="0">
        <references count="3">
          <reference field="4294967294" count="1" selected="0">
            <x v="0"/>
          </reference>
          <reference field="0" count="1" selected="0">
            <x v="4"/>
          </reference>
          <reference field="4" count="1" selected="0">
            <x v="68"/>
          </reference>
        </references>
      </pivotArea>
    </chartFormat>
    <chartFormat chart="3" format="140" series="1">
      <pivotArea type="data" outline="0" fieldPosition="0">
        <references count="3">
          <reference field="4294967294" count="1" selected="0">
            <x v="0"/>
          </reference>
          <reference field="0" count="1" selected="0">
            <x v="0"/>
          </reference>
          <reference field="4" count="1" selected="0">
            <x v="37"/>
          </reference>
        </references>
      </pivotArea>
    </chartFormat>
    <chartFormat chart="3" format="141" series="1">
      <pivotArea type="data" outline="0" fieldPosition="0">
        <references count="3">
          <reference field="4294967294" count="1" selected="0">
            <x v="0"/>
          </reference>
          <reference field="0" count="1" selected="0">
            <x v="5"/>
          </reference>
          <reference field="4" count="1" selected="0">
            <x v="37"/>
          </reference>
        </references>
      </pivotArea>
    </chartFormat>
    <chartFormat chart="3" format="142" series="1">
      <pivotArea type="data" outline="0" fieldPosition="0">
        <references count="3">
          <reference field="4294967294" count="1" selected="0">
            <x v="0"/>
          </reference>
          <reference field="0" count="1" selected="0">
            <x v="4"/>
          </reference>
          <reference field="4" count="1" selected="0">
            <x v="37"/>
          </reference>
        </references>
      </pivotArea>
    </chartFormat>
    <chartFormat chart="3" format="143" series="1">
      <pivotArea type="data" outline="0" fieldPosition="0">
        <references count="3">
          <reference field="4294967294" count="1" selected="0">
            <x v="0"/>
          </reference>
          <reference field="0" count="1" selected="0">
            <x v="6"/>
          </reference>
          <reference field="4" count="1" selected="0">
            <x v="37"/>
          </reference>
        </references>
      </pivotArea>
    </chartFormat>
    <chartFormat chart="3" format="144" series="1">
      <pivotArea type="data" outline="0" fieldPosition="0">
        <references count="3">
          <reference field="4294967294" count="1" selected="0">
            <x v="0"/>
          </reference>
          <reference field="0" count="1" selected="0">
            <x v="3"/>
          </reference>
          <reference field="4" count="1" selected="0">
            <x v="37"/>
          </reference>
        </references>
      </pivotArea>
    </chartFormat>
    <chartFormat chart="3" format="155" series="1">
      <pivotArea type="data" outline="0" fieldPosition="0">
        <references count="3">
          <reference field="4294967294" count="1" selected="0">
            <x v="0"/>
          </reference>
          <reference field="0" count="1" selected="0">
            <x v="0"/>
          </reference>
          <reference field="4" count="1" selected="0">
            <x v="33"/>
          </reference>
        </references>
      </pivotArea>
    </chartFormat>
    <chartFormat chart="3" format="156" series="1">
      <pivotArea type="data" outline="0" fieldPosition="0">
        <references count="3">
          <reference field="4294967294" count="1" selected="0">
            <x v="0"/>
          </reference>
          <reference field="0" count="1" selected="0">
            <x v="2"/>
          </reference>
          <reference field="4" count="1" selected="0">
            <x v="33"/>
          </reference>
        </references>
      </pivotArea>
    </chartFormat>
    <chartFormat chart="3" format="157" series="1">
      <pivotArea type="data" outline="0" fieldPosition="0">
        <references count="3">
          <reference field="4294967294" count="1" selected="0">
            <x v="0"/>
          </reference>
          <reference field="0" count="1" selected="0">
            <x v="5"/>
          </reference>
          <reference field="4" count="1" selected="0">
            <x v="33"/>
          </reference>
        </references>
      </pivotArea>
    </chartFormat>
    <chartFormat chart="3" format="158" series="1">
      <pivotArea type="data" outline="0" fieldPosition="0">
        <references count="3">
          <reference field="4294967294" count="1" selected="0">
            <x v="0"/>
          </reference>
          <reference field="0" count="1" selected="0">
            <x v="4"/>
          </reference>
          <reference field="4" count="1" selected="0">
            <x v="33"/>
          </reference>
        </references>
      </pivotArea>
    </chartFormat>
    <chartFormat chart="3" format="169" series="1">
      <pivotArea type="data" outline="0" fieldPosition="0">
        <references count="3">
          <reference field="4294967294" count="1" selected="0">
            <x v="0"/>
          </reference>
          <reference field="0" count="1" selected="0">
            <x v="0"/>
          </reference>
          <reference field="4" count="1" selected="0">
            <x v="4"/>
          </reference>
        </references>
      </pivotArea>
    </chartFormat>
    <chartFormat chart="3" format="170" series="1">
      <pivotArea type="data" outline="0" fieldPosition="0">
        <references count="3">
          <reference field="4294967294" count="1" selected="0">
            <x v="0"/>
          </reference>
          <reference field="0" count="1" selected="0">
            <x v="2"/>
          </reference>
          <reference field="4" count="1" selected="0">
            <x v="4"/>
          </reference>
        </references>
      </pivotArea>
    </chartFormat>
    <chartFormat chart="3" format="171" series="1">
      <pivotArea type="data" outline="0" fieldPosition="0">
        <references count="3">
          <reference field="4294967294" count="1" selected="0">
            <x v="0"/>
          </reference>
          <reference field="0" count="1" selected="0">
            <x v="5"/>
          </reference>
          <reference field="4" count="1" selected="0">
            <x v="4"/>
          </reference>
        </references>
      </pivotArea>
    </chartFormat>
    <chartFormat chart="3" format="172" series="1">
      <pivotArea type="data" outline="0" fieldPosition="0">
        <references count="3">
          <reference field="4294967294" count="1" selected="0">
            <x v="0"/>
          </reference>
          <reference field="0" count="1" selected="0">
            <x v="4"/>
          </reference>
          <reference field="4" count="1" selected="0">
            <x v="4"/>
          </reference>
        </references>
      </pivotArea>
    </chartFormat>
    <chartFormat chart="3" format="173" series="1">
      <pivotArea type="data" outline="0" fieldPosition="0">
        <references count="3">
          <reference field="4294967294" count="1" selected="0">
            <x v="0"/>
          </reference>
          <reference field="0" count="1" selected="0">
            <x v="6"/>
          </reference>
          <reference field="4" count="1" selected="0">
            <x v="4"/>
          </reference>
        </references>
      </pivotArea>
    </chartFormat>
    <chartFormat chart="3" format="174" series="1">
      <pivotArea type="data" outline="0" fieldPosition="0">
        <references count="3">
          <reference field="4294967294" count="1" selected="0">
            <x v="0"/>
          </reference>
          <reference field="0" count="1" selected="0">
            <x v="7"/>
          </reference>
          <reference field="4" count="1" selected="0">
            <x v="4"/>
          </reference>
        </references>
      </pivotArea>
    </chartFormat>
    <chartFormat chart="3" format="175" series="1">
      <pivotArea type="data" outline="0" fieldPosition="0">
        <references count="3">
          <reference field="4294967294" count="1" selected="0">
            <x v="0"/>
          </reference>
          <reference field="0" count="1" selected="0">
            <x v="3"/>
          </reference>
          <reference field="4" count="1" selected="0">
            <x v="4"/>
          </reference>
        </references>
      </pivotArea>
    </chartFormat>
    <chartFormat chart="3" format="186" series="1">
      <pivotArea type="data" outline="0" fieldPosition="0">
        <references count="3">
          <reference field="4294967294" count="1" selected="0">
            <x v="0"/>
          </reference>
          <reference field="0" count="1" selected="0">
            <x v="0"/>
          </reference>
          <reference field="4" count="1" selected="0">
            <x v="22"/>
          </reference>
        </references>
      </pivotArea>
    </chartFormat>
    <chartFormat chart="3" format="187" series="1">
      <pivotArea type="data" outline="0" fieldPosition="0">
        <references count="3">
          <reference field="4294967294" count="1" selected="0">
            <x v="0"/>
          </reference>
          <reference field="0" count="1" selected="0">
            <x v="2"/>
          </reference>
          <reference field="4" count="1" selected="0">
            <x v="22"/>
          </reference>
        </references>
      </pivotArea>
    </chartFormat>
    <chartFormat chart="3" format="188" series="1">
      <pivotArea type="data" outline="0" fieldPosition="0">
        <references count="3">
          <reference field="4294967294" count="1" selected="0">
            <x v="0"/>
          </reference>
          <reference field="0" count="1" selected="0">
            <x v="5"/>
          </reference>
          <reference field="4" count="1" selected="0">
            <x v="22"/>
          </reference>
        </references>
      </pivotArea>
    </chartFormat>
    <chartFormat chart="3" format="189" series="1">
      <pivotArea type="data" outline="0" fieldPosition="0">
        <references count="3">
          <reference field="4294967294" count="1" selected="0">
            <x v="0"/>
          </reference>
          <reference field="0" count="1" selected="0">
            <x v="4"/>
          </reference>
          <reference field="4" count="1" selected="0">
            <x v="22"/>
          </reference>
        </references>
      </pivotArea>
    </chartFormat>
    <chartFormat chart="3" format="190" series="1">
      <pivotArea type="data" outline="0" fieldPosition="0">
        <references count="3">
          <reference field="4294967294" count="1" selected="0">
            <x v="0"/>
          </reference>
          <reference field="0" count="1" selected="0">
            <x v="6"/>
          </reference>
          <reference field="4" count="1" selected="0">
            <x v="22"/>
          </reference>
        </references>
      </pivotArea>
    </chartFormat>
    <chartFormat chart="3" format="191" series="1">
      <pivotArea type="data" outline="0" fieldPosition="0">
        <references count="3">
          <reference field="4294967294" count="1" selected="0">
            <x v="0"/>
          </reference>
          <reference field="0" count="1" selected="0">
            <x v="7"/>
          </reference>
          <reference field="4" count="1" selected="0">
            <x v="22"/>
          </reference>
        </references>
      </pivotArea>
    </chartFormat>
    <chartFormat chart="3" format="192" series="1">
      <pivotArea type="data" outline="0" fieldPosition="0">
        <references count="3">
          <reference field="4294967294" count="1" selected="0">
            <x v="0"/>
          </reference>
          <reference field="0" count="1" selected="0">
            <x v="3"/>
          </reference>
          <reference field="4" count="1" selected="0">
            <x v="22"/>
          </reference>
        </references>
      </pivotArea>
    </chartFormat>
    <chartFormat chart="3" format="203" series="1">
      <pivotArea type="data" outline="0" fieldPosition="0">
        <references count="3">
          <reference field="4294967294" count="1" selected="0">
            <x v="0"/>
          </reference>
          <reference field="0" count="1" selected="0">
            <x v="0"/>
          </reference>
          <reference field="4" count="1" selected="0">
            <x v="32"/>
          </reference>
        </references>
      </pivotArea>
    </chartFormat>
    <chartFormat chart="3" format="204" series="1">
      <pivotArea type="data" outline="0" fieldPosition="0">
        <references count="3">
          <reference field="4294967294" count="1" selected="0">
            <x v="0"/>
          </reference>
          <reference field="0" count="1" selected="0">
            <x v="2"/>
          </reference>
          <reference field="4" count="1" selected="0">
            <x v="32"/>
          </reference>
        </references>
      </pivotArea>
    </chartFormat>
    <chartFormat chart="3" format="205" series="1">
      <pivotArea type="data" outline="0" fieldPosition="0">
        <references count="3">
          <reference field="4294967294" count="1" selected="0">
            <x v="0"/>
          </reference>
          <reference field="0" count="1" selected="0">
            <x v="5"/>
          </reference>
          <reference field="4" count="1" selected="0">
            <x v="32"/>
          </reference>
        </references>
      </pivotArea>
    </chartFormat>
    <chartFormat chart="3" format="206" series="1">
      <pivotArea type="data" outline="0" fieldPosition="0">
        <references count="3">
          <reference field="4294967294" count="1" selected="0">
            <x v="0"/>
          </reference>
          <reference field="0" count="1" selected="0">
            <x v="4"/>
          </reference>
          <reference field="4" count="1" selected="0">
            <x v="32"/>
          </reference>
        </references>
      </pivotArea>
    </chartFormat>
    <chartFormat chart="3" format="207" series="1">
      <pivotArea type="data" outline="0" fieldPosition="0">
        <references count="3">
          <reference field="4294967294" count="1" selected="0">
            <x v="0"/>
          </reference>
          <reference field="0" count="1" selected="0">
            <x v="6"/>
          </reference>
          <reference field="4" count="1" selected="0">
            <x v="32"/>
          </reference>
        </references>
      </pivotArea>
    </chartFormat>
    <chartFormat chart="3" format="208" series="1">
      <pivotArea type="data" outline="0" fieldPosition="0">
        <references count="3">
          <reference field="4294967294" count="1" selected="0">
            <x v="0"/>
          </reference>
          <reference field="0" count="1" selected="0">
            <x v="7"/>
          </reference>
          <reference field="4" count="1" selected="0">
            <x v="32"/>
          </reference>
        </references>
      </pivotArea>
    </chartFormat>
    <chartFormat chart="3" format="209" series="1">
      <pivotArea type="data" outline="0" fieldPosition="0">
        <references count="3">
          <reference field="4294967294" count="1" selected="0">
            <x v="0"/>
          </reference>
          <reference field="0" count="1" selected="0">
            <x v="3"/>
          </reference>
          <reference field="4" count="1" selected="0">
            <x v="32"/>
          </reference>
        </references>
      </pivotArea>
    </chartFormat>
    <chartFormat chart="3" format="220" series="1">
      <pivotArea type="data" outline="0" fieldPosition="0">
        <references count="2">
          <reference field="4294967294" count="1" selected="0">
            <x v="0"/>
          </reference>
          <reference field="0" count="1" selected="0">
            <x v="0"/>
          </reference>
        </references>
      </pivotArea>
    </chartFormat>
    <chartFormat chart="3" format="221" series="1">
      <pivotArea type="data" outline="0" fieldPosition="0">
        <references count="2">
          <reference field="4294967294" count="1" selected="0">
            <x v="0"/>
          </reference>
          <reference field="0" count="1" selected="0">
            <x v="2"/>
          </reference>
        </references>
      </pivotArea>
    </chartFormat>
    <chartFormat chart="3" format="222" series="1">
      <pivotArea type="data" outline="0" fieldPosition="0">
        <references count="2">
          <reference field="4294967294" count="1" selected="0">
            <x v="0"/>
          </reference>
          <reference field="0" count="1" selected="0">
            <x v="5"/>
          </reference>
        </references>
      </pivotArea>
    </chartFormat>
    <chartFormat chart="3" format="223" series="1">
      <pivotArea type="data" outline="0" fieldPosition="0">
        <references count="2">
          <reference field="4294967294" count="1" selected="0">
            <x v="0"/>
          </reference>
          <reference field="0" count="1" selected="0">
            <x v="4"/>
          </reference>
        </references>
      </pivotArea>
    </chartFormat>
    <chartFormat chart="3" format="224" series="1">
      <pivotArea type="data" outline="0" fieldPosition="0">
        <references count="2">
          <reference field="4294967294" count="1" selected="0">
            <x v="0"/>
          </reference>
          <reference field="0" count="1" selected="0">
            <x v="6"/>
          </reference>
        </references>
      </pivotArea>
    </chartFormat>
    <chartFormat chart="3" format="225" series="1">
      <pivotArea type="data" outline="0" fieldPosition="0">
        <references count="2">
          <reference field="4294967294" count="1" selected="0">
            <x v="0"/>
          </reference>
          <reference field="0" count="1" selected="0">
            <x v="7"/>
          </reference>
        </references>
      </pivotArea>
    </chartFormat>
    <chartFormat chart="3" format="226" series="1">
      <pivotArea type="data" outline="0" fieldPosition="0">
        <references count="2">
          <reference field="4294967294" count="1" selected="0">
            <x v="0"/>
          </reference>
          <reference field="0" count="1" selected="0">
            <x v="3"/>
          </reference>
        </references>
      </pivotArea>
    </chartFormat>
    <chartFormat chart="3" format="227" series="1">
      <pivotArea type="data" outline="0" fieldPosition="0">
        <references count="1">
          <reference field="4294967294" count="1" selected="0">
            <x v="0"/>
          </reference>
        </references>
      </pivotArea>
    </chartFormat>
    <chartFormat chart="4" format="1" series="1">
      <pivotArea type="data" outline="0" fieldPosition="0">
        <references count="2">
          <reference field="4294967294" count="1" selected="0">
            <x v="0"/>
          </reference>
          <reference field="0" count="1" selected="0">
            <x v="3"/>
          </reference>
        </references>
      </pivotArea>
    </chartFormat>
    <chartFormat chart="4" format="10" series="1">
      <pivotArea type="data" outline="0" fieldPosition="0">
        <references count="2">
          <reference field="4294967294" count="1" selected="0">
            <x v="0"/>
          </reference>
          <reference field="0" count="1" selected="0">
            <x v="0"/>
          </reference>
        </references>
      </pivotArea>
    </chartFormat>
    <chartFormat chart="4" format="11" series="1">
      <pivotArea type="data" outline="0" fieldPosition="0">
        <references count="2">
          <reference field="4294967294" count="1" selected="0">
            <x v="0"/>
          </reference>
          <reference field="0" count="1" selected="0">
            <x v="2"/>
          </reference>
        </references>
      </pivotArea>
    </chartFormat>
    <chartFormat chart="4" format="12" series="1">
      <pivotArea type="data" outline="0" fieldPosition="0">
        <references count="2">
          <reference field="4294967294" count="1" selected="0">
            <x v="0"/>
          </reference>
          <reference field="0" count="1" selected="0">
            <x v="5"/>
          </reference>
        </references>
      </pivotArea>
    </chartFormat>
    <chartFormat chart="4" format="13" series="1">
      <pivotArea type="data" outline="0" fieldPosition="0">
        <references count="2">
          <reference field="4294967294" count="1" selected="0">
            <x v="0"/>
          </reference>
          <reference field="0" count="1" selected="0">
            <x v="4"/>
          </reference>
        </references>
      </pivotArea>
    </chartFormat>
    <chartFormat chart="4" format="14" series="1">
      <pivotArea type="data" outline="0" fieldPosition="0">
        <references count="2">
          <reference field="4294967294" count="1" selected="0">
            <x v="0"/>
          </reference>
          <reference field="0" count="1" selected="0">
            <x v="6"/>
          </reference>
        </references>
      </pivotArea>
    </chartFormat>
    <chartFormat chart="4" format="15" series="1">
      <pivotArea type="data" outline="0" fieldPosition="0">
        <references count="2">
          <reference field="4294967294" count="1" selected="0">
            <x v="0"/>
          </reference>
          <reference field="0" count="1" selected="0">
            <x v="7"/>
          </reference>
        </references>
      </pivotArea>
    </chartFormat>
    <chartFormat chart="5" format="1" series="1">
      <pivotArea type="data" outline="0" fieldPosition="0">
        <references count="2">
          <reference field="4294967294" count="1" selected="0">
            <x v="0"/>
          </reference>
          <reference field="0" count="1" selected="0">
            <x v="3"/>
          </reference>
        </references>
      </pivotArea>
    </chartFormat>
  </chartFormats>
  <pivotHierarchies count="35">
    <pivotHierarchy multipleItemSelectionAllowed="1" dragToData="1"/>
    <pivotHierarchy dragToData="1"/>
    <pivotHierarchy dragToData="1"/>
    <pivotHierarchy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Ve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FD9F8F4-7B01-4570-8DC9-780219EF8440}" name="Pivottabell6" cacheId="242" applyNumberFormats="0" applyBorderFormats="0" applyFontFormats="0" applyPatternFormats="0" applyAlignmentFormats="0" applyWidthHeightFormats="1" dataCaption="Verdier" tag="5c1748e6-1463-4838-9d7f-3ce185803ff7" updatedVersion="8" minRefreshableVersion="3" subtotalHiddenItems="1" colGrandTotals="0" itemPrintTitles="1" createdVersion="7" indent="0" showEmptyRow="1" showEmptyCol="1" outline="1" outlineData="1" multipleFieldFilters="0" chartFormat="13">
  <location ref="K7:M15" firstHeaderRow="1" firstDataRow="2" firstDataCol="1" rowPageCount="3" colPageCount="1"/>
  <pivotFields count="6">
    <pivotField axis="axisCol" allDrilled="1" subtotalTop="0" showAll="0" dataSourceSort="1" defaultSubtotal="0" defaultAttributeDrillState="1">
      <items count="8">
        <item s="1" x="0"/>
        <item s="1" x="1"/>
        <item x="2"/>
        <item x="3"/>
        <item x="4"/>
        <item x="5"/>
        <item x="6"/>
        <item x="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descending" defaultSubtotal="0" defaultAttributeDrillState="1">
      <items count="84">
        <item x="83"/>
        <item x="82"/>
        <item x="23"/>
        <item x="81"/>
        <item x="80"/>
        <item x="79"/>
        <item x="78"/>
        <item x="77"/>
        <item x="22"/>
        <item x="76"/>
        <item x="75"/>
        <item x="74"/>
        <item x="5"/>
        <item x="73"/>
        <item x="72"/>
        <item x="71"/>
        <item x="70"/>
        <item x="69"/>
        <item x="68"/>
        <item x="67"/>
        <item x="66"/>
        <item x="21"/>
        <item x="20"/>
        <item x="65"/>
        <item x="64"/>
        <item x="63"/>
        <item x="19"/>
        <item x="62"/>
        <item x="61"/>
        <item x="60"/>
        <item x="59"/>
        <item x="4"/>
        <item x="18"/>
        <item x="58"/>
        <item x="57"/>
        <item x="56"/>
        <item x="17"/>
        <item x="16"/>
        <item x="15"/>
        <item x="14"/>
        <item x="55"/>
        <item x="13"/>
        <item x="54"/>
        <item x="53"/>
        <item x="12"/>
        <item x="11"/>
        <item x="52"/>
        <item x="10"/>
        <item x="51"/>
        <item x="3"/>
        <item x="50"/>
        <item x="49"/>
        <item x="48"/>
        <item x="47"/>
        <item x="9"/>
        <item x="8"/>
        <item x="46"/>
        <item x="45"/>
        <item x="2"/>
        <item x="7"/>
        <item x="1"/>
        <item x="44"/>
        <item x="43"/>
        <item x="42"/>
        <item x="41"/>
        <item x="40"/>
        <item x="39"/>
        <item x="38"/>
        <item x="37"/>
        <item x="36"/>
        <item x="0"/>
        <item x="6"/>
        <item x="35"/>
        <item x="34"/>
        <item x="33"/>
        <item x="32"/>
        <item x="31"/>
        <item x="30"/>
        <item x="29"/>
        <item x="28"/>
        <item x="27"/>
        <item x="26"/>
        <item x="25"/>
        <item x="24"/>
      </items>
    </pivotField>
    <pivotField axis="axisPage" allDrilled="1" subtotalTop="0" showAll="0" dataSourceSort="1" defaultSubtotal="0" defaultAttributeDrillState="1"/>
  </pivotFields>
  <rowFields count="1">
    <field x="4"/>
  </rowFields>
  <rowItems count="7">
    <i>
      <x v="12"/>
    </i>
    <i>
      <x v="31"/>
    </i>
    <i>
      <x v="49"/>
    </i>
    <i>
      <x v="58"/>
    </i>
    <i>
      <x v="60"/>
    </i>
    <i>
      <x v="70"/>
    </i>
    <i t="grand">
      <x/>
    </i>
  </rowItems>
  <colFields count="1">
    <field x="0"/>
  </colFields>
  <colItems count="2">
    <i>
      <x/>
    </i>
    <i>
      <x v="1"/>
    </i>
  </colItems>
  <pageFields count="3">
    <pageField fld="3" hier="5" name="[T_kjøttkoder].[hovedgrupper].&amp;[gris]" cap="gris"/>
    <pageField fld="2" hier="14" name="[T_kommune].[fylke].&amp;[Vestfold]" cap="Vestfold"/>
    <pageField fld="5" hier="3" name="[T_kjøttkoder].[dyreslag].[All]" cap="All"/>
  </pageFields>
  <dataFields count="1">
    <dataField name="Sum av Verdi" fld="1" baseField="0" baseItem="1048828" numFmtId="164"/>
  </dataFields>
  <formats count="3">
    <format dxfId="160">
      <pivotArea outline="0" collapsedLevelsAreSubtotals="1" fieldPosition="0"/>
    </format>
    <format dxfId="159">
      <pivotArea outline="0" fieldPosition="0">
        <references count="1">
          <reference field="4294967294" count="1">
            <x v="0"/>
          </reference>
        </references>
      </pivotArea>
    </format>
    <format dxfId="158">
      <pivotArea outline="0" fieldPosition="0">
        <references count="1">
          <reference field="4294967294" count="1">
            <x v="0"/>
          </reference>
        </references>
      </pivotArea>
    </format>
  </formats>
  <chartFormats count="148">
    <chartFormat chart="2" format="0" series="1">
      <pivotArea type="data" outline="0" fieldPosition="0">
        <references count="2">
          <reference field="4294967294" count="1" selected="0">
            <x v="0"/>
          </reference>
          <reference field="4" count="1" selected="0">
            <x v="71"/>
          </reference>
        </references>
      </pivotArea>
    </chartFormat>
    <chartFormat chart="2" format="1" series="1">
      <pivotArea type="data" outline="0" fieldPosition="0">
        <references count="2">
          <reference field="4294967294" count="1" selected="0">
            <x v="0"/>
          </reference>
          <reference field="4" count="1" selected="0">
            <x v="37"/>
          </reference>
        </references>
      </pivotArea>
    </chartFormat>
    <chartFormat chart="2" format="2" series="1">
      <pivotArea type="data" outline="0" fieldPosition="0">
        <references count="2">
          <reference field="4294967294" count="1" selected="0">
            <x v="0"/>
          </reference>
          <reference field="4" count="1" selected="0">
            <x v="45"/>
          </reference>
        </references>
      </pivotArea>
    </chartFormat>
    <chartFormat chart="2" format="3" series="1">
      <pivotArea type="data" outline="0" fieldPosition="0">
        <references count="2">
          <reference field="4294967294" count="1" selected="0">
            <x v="0"/>
          </reference>
          <reference field="4" count="1" selected="0">
            <x v="55"/>
          </reference>
        </references>
      </pivotArea>
    </chartFormat>
    <chartFormat chart="2" format="4" series="1">
      <pivotArea type="data" outline="0" fieldPosition="0">
        <references count="2">
          <reference field="4294967294" count="1" selected="0">
            <x v="0"/>
          </reference>
          <reference field="4" count="1" selected="0">
            <x v="44"/>
          </reference>
        </references>
      </pivotArea>
    </chartFormat>
    <chartFormat chart="2" format="5" series="1">
      <pivotArea type="data" outline="0" fieldPosition="0">
        <references count="2">
          <reference field="4294967294" count="1" selected="0">
            <x v="0"/>
          </reference>
          <reference field="4" count="1" selected="0">
            <x v="8"/>
          </reference>
        </references>
      </pivotArea>
    </chartFormat>
    <chartFormat chart="2" format="6" series="1">
      <pivotArea type="data" outline="0" fieldPosition="0">
        <references count="2">
          <reference field="4294967294" count="1" selected="0">
            <x v="0"/>
          </reference>
          <reference field="4" count="1" selected="0">
            <x v="22"/>
          </reference>
        </references>
      </pivotArea>
    </chartFormat>
    <chartFormat chart="2" format="7" series="1">
      <pivotArea type="data" outline="0" fieldPosition="0">
        <references count="2">
          <reference field="4294967294" count="1" selected="0">
            <x v="0"/>
          </reference>
          <reference field="4" count="1" selected="0">
            <x v="47"/>
          </reference>
        </references>
      </pivotArea>
    </chartFormat>
    <chartFormat chart="2" format="8" series="1">
      <pivotArea type="data" outline="0" fieldPosition="0">
        <references count="2">
          <reference field="4294967294" count="1" selected="0">
            <x v="0"/>
          </reference>
          <reference field="4" count="1" selected="0">
            <x v="76"/>
          </reference>
        </references>
      </pivotArea>
    </chartFormat>
    <chartFormat chart="2" format="9" series="1">
      <pivotArea type="data" outline="0" fieldPosition="0">
        <references count="2">
          <reference field="4294967294" count="1" selected="0">
            <x v="0"/>
          </reference>
          <reference field="4" count="1" selected="0">
            <x v="25"/>
          </reference>
        </references>
      </pivotArea>
    </chartFormat>
    <chartFormat chart="2" format="10" series="1">
      <pivotArea type="data" outline="0" fieldPosition="0">
        <references count="2">
          <reference field="4294967294" count="1" selected="0">
            <x v="0"/>
          </reference>
          <reference field="4" count="1" selected="0">
            <x v="5"/>
          </reference>
        </references>
      </pivotArea>
    </chartFormat>
    <chartFormat chart="2" format="11" series="1">
      <pivotArea type="data" outline="0" fieldPosition="0">
        <references count="2">
          <reference field="4294967294" count="1" selected="0">
            <x v="0"/>
          </reference>
          <reference field="4" count="1" selected="0">
            <x v="30"/>
          </reference>
        </references>
      </pivotArea>
    </chartFormat>
    <chartFormat chart="2" format="12" series="1">
      <pivotArea type="data" outline="0" fieldPosition="0">
        <references count="2">
          <reference field="4294967294" count="1" selected="0">
            <x v="0"/>
          </reference>
          <reference field="4" count="1" selected="0">
            <x v="23"/>
          </reference>
        </references>
      </pivotArea>
    </chartFormat>
    <chartFormat chart="2" format="13" series="1">
      <pivotArea type="data" outline="0" fieldPosition="0">
        <references count="2">
          <reference field="4294967294" count="1" selected="0">
            <x v="0"/>
          </reference>
          <reference field="4" count="1" selected="0">
            <x v="14"/>
          </reference>
        </references>
      </pivotArea>
    </chartFormat>
    <chartFormat chart="2" format="14" series="1">
      <pivotArea type="data" outline="0" fieldPosition="0">
        <references count="2">
          <reference field="4294967294" count="1" selected="0">
            <x v="0"/>
          </reference>
          <reference field="4" count="1" selected="0">
            <x v="53"/>
          </reference>
        </references>
      </pivotArea>
    </chartFormat>
    <chartFormat chart="2" format="15" series="1">
      <pivotArea type="data" outline="0" fieldPosition="0">
        <references count="2">
          <reference field="4294967294" count="1" selected="0">
            <x v="0"/>
          </reference>
          <reference field="4" count="1" selected="0">
            <x v="56"/>
          </reference>
        </references>
      </pivotArea>
    </chartFormat>
    <chartFormat chart="2" format="16" series="1">
      <pivotArea type="data" outline="0" fieldPosition="0">
        <references count="2">
          <reference field="4294967294" count="1" selected="0">
            <x v="0"/>
          </reference>
          <reference field="4" count="1" selected="0">
            <x v="34"/>
          </reference>
        </references>
      </pivotArea>
    </chartFormat>
    <chartFormat chart="2" format="17" series="1">
      <pivotArea type="data" outline="0" fieldPosition="0">
        <references count="2">
          <reference field="4294967294" count="1" selected="0">
            <x v="0"/>
          </reference>
          <reference field="4" count="1" selected="0">
            <x v="66"/>
          </reference>
        </references>
      </pivotArea>
    </chartFormat>
    <chartFormat chart="2" format="18" series="1">
      <pivotArea type="data" outline="0" fieldPosition="0">
        <references count="2">
          <reference field="4294967294" count="1" selected="0">
            <x v="0"/>
          </reference>
          <reference field="4" count="1" selected="0">
            <x v="41"/>
          </reference>
        </references>
      </pivotArea>
    </chartFormat>
    <chartFormat chart="2" format="19" series="1">
      <pivotArea type="data" outline="0" fieldPosition="0">
        <references count="2">
          <reference field="4294967294" count="1" selected="0">
            <x v="0"/>
          </reference>
          <reference field="4" count="1" selected="0">
            <x v="54"/>
          </reference>
        </references>
      </pivotArea>
    </chartFormat>
    <chartFormat chart="2" format="20" series="1">
      <pivotArea type="data" outline="0" fieldPosition="0">
        <references count="2">
          <reference field="4294967294" count="1" selected="0">
            <x v="0"/>
          </reference>
          <reference field="4" count="1" selected="0">
            <x v="77"/>
          </reference>
        </references>
      </pivotArea>
    </chartFormat>
    <chartFormat chart="2" format="21" series="1">
      <pivotArea type="data" outline="0" fieldPosition="0">
        <references count="2">
          <reference field="4294967294" count="1" selected="0">
            <x v="0"/>
          </reference>
          <reference field="4" count="1" selected="0">
            <x v="74"/>
          </reference>
        </references>
      </pivotArea>
    </chartFormat>
    <chartFormat chart="2" format="22" series="1">
      <pivotArea type="data" outline="0" fieldPosition="0">
        <references count="2">
          <reference field="4294967294" count="1" selected="0">
            <x v="0"/>
          </reference>
          <reference field="4" count="1" selected="0">
            <x v="79"/>
          </reference>
        </references>
      </pivotArea>
    </chartFormat>
    <chartFormat chart="2" format="23" series="1">
      <pivotArea type="data" outline="0" fieldPosition="0">
        <references count="2">
          <reference field="4294967294" count="1" selected="0">
            <x v="0"/>
          </reference>
          <reference field="4" count="1" selected="0">
            <x v="69"/>
          </reference>
        </references>
      </pivotArea>
    </chartFormat>
    <chartFormat chart="2" format="24" series="1">
      <pivotArea type="data" outline="0" fieldPosition="0">
        <references count="2">
          <reference field="4294967294" count="1" selected="0">
            <x v="0"/>
          </reference>
          <reference field="4" count="1" selected="0">
            <x v="82"/>
          </reference>
        </references>
      </pivotArea>
    </chartFormat>
    <chartFormat chart="2" format="25" series="1">
      <pivotArea type="data" outline="0" fieldPosition="0">
        <references count="2">
          <reference field="4294967294" count="1" selected="0">
            <x v="0"/>
          </reference>
          <reference field="4" count="1" selected="0">
            <x v="64"/>
          </reference>
        </references>
      </pivotArea>
    </chartFormat>
    <chartFormat chart="2" format="26" series="1">
      <pivotArea type="data" outline="0" fieldPosition="0">
        <references count="2">
          <reference field="4294967294" count="1" selected="0">
            <x v="0"/>
          </reference>
          <reference field="4" count="1" selected="0">
            <x v="78"/>
          </reference>
        </references>
      </pivotArea>
    </chartFormat>
    <chartFormat chart="2" format="27" series="1">
      <pivotArea type="data" outline="0" fieldPosition="0">
        <references count="2">
          <reference field="4294967294" count="1" selected="0">
            <x v="0"/>
          </reference>
          <reference field="4" count="1" selected="0">
            <x v="63"/>
          </reference>
        </references>
      </pivotArea>
    </chartFormat>
    <chartFormat chart="2" format="28" series="1">
      <pivotArea type="data" outline="0" fieldPosition="0">
        <references count="2">
          <reference field="4294967294" count="1" selected="0">
            <x v="0"/>
          </reference>
          <reference field="4" count="1" selected="0">
            <x v="13"/>
          </reference>
        </references>
      </pivotArea>
    </chartFormat>
    <chartFormat chart="2" format="29" series="1">
      <pivotArea type="data" outline="0" fieldPosition="0">
        <references count="2">
          <reference field="4294967294" count="1" selected="0">
            <x v="0"/>
          </reference>
          <reference field="4" count="1" selected="0">
            <x v="51"/>
          </reference>
        </references>
      </pivotArea>
    </chartFormat>
    <chartFormat chart="2" format="30" series="1">
      <pivotArea type="data" outline="0" fieldPosition="0">
        <references count="2">
          <reference field="4294967294" count="1" selected="0">
            <x v="0"/>
          </reference>
          <reference field="4" count="1" selected="0">
            <x v="61"/>
          </reference>
        </references>
      </pivotArea>
    </chartFormat>
    <chartFormat chart="2" format="31" series="1">
      <pivotArea type="data" outline="0" fieldPosition="0">
        <references count="2">
          <reference field="4294967294" count="1" selected="0">
            <x v="0"/>
          </reference>
          <reference field="4" count="1" selected="0">
            <x v="15"/>
          </reference>
        </references>
      </pivotArea>
    </chartFormat>
    <chartFormat chart="2" format="32" series="1">
      <pivotArea type="data" outline="0" fieldPosition="0">
        <references count="2">
          <reference field="4294967294" count="1" selected="0">
            <x v="0"/>
          </reference>
          <reference field="4" count="1" selected="0">
            <x v="42"/>
          </reference>
        </references>
      </pivotArea>
    </chartFormat>
    <chartFormat chart="2" format="33" series="1">
      <pivotArea type="data" outline="0" fieldPosition="0">
        <references count="2">
          <reference field="4294967294" count="1" selected="0">
            <x v="0"/>
          </reference>
          <reference field="4" count="1" selected="0">
            <x v="39"/>
          </reference>
        </references>
      </pivotArea>
    </chartFormat>
    <chartFormat chart="2" format="34" series="1">
      <pivotArea type="data" outline="0" fieldPosition="0">
        <references count="2">
          <reference field="4294967294" count="1" selected="0">
            <x v="0"/>
          </reference>
          <reference field="4" count="1" selected="0">
            <x v="2"/>
          </reference>
        </references>
      </pivotArea>
    </chartFormat>
    <chartFormat chart="2" format="35" series="1">
      <pivotArea type="data" outline="0" fieldPosition="0">
        <references count="2">
          <reference field="4294967294" count="1" selected="0">
            <x v="0"/>
          </reference>
          <reference field="4" count="1" selected="0">
            <x v="28"/>
          </reference>
        </references>
      </pivotArea>
    </chartFormat>
    <chartFormat chart="2" format="36" series="1">
      <pivotArea type="data" outline="0" fieldPosition="0">
        <references count="2">
          <reference field="4294967294" count="1" selected="0">
            <x v="0"/>
          </reference>
          <reference field="4" count="1" selected="0">
            <x v="40"/>
          </reference>
        </references>
      </pivotArea>
    </chartFormat>
    <chartFormat chart="2" format="37" series="1">
      <pivotArea type="data" outline="0" fieldPosition="0">
        <references count="2">
          <reference field="4294967294" count="1" selected="0">
            <x v="0"/>
          </reference>
          <reference field="4" count="1" selected="0">
            <x v="29"/>
          </reference>
        </references>
      </pivotArea>
    </chartFormat>
    <chartFormat chart="2" format="38" series="1">
      <pivotArea type="data" outline="0" fieldPosition="0">
        <references count="2">
          <reference field="4294967294" count="1" selected="0">
            <x v="0"/>
          </reference>
          <reference field="4" count="1" selected="0">
            <x v="60"/>
          </reference>
        </references>
      </pivotArea>
    </chartFormat>
    <chartFormat chart="2" format="39" series="1">
      <pivotArea type="data" outline="0" fieldPosition="0">
        <references count="2">
          <reference field="4294967294" count="1" selected="0">
            <x v="0"/>
          </reference>
          <reference field="4" count="1" selected="0">
            <x v="49"/>
          </reference>
        </references>
      </pivotArea>
    </chartFormat>
    <chartFormat chart="2" format="40" series="1">
      <pivotArea type="data" outline="0" fieldPosition="0">
        <references count="2">
          <reference field="4294967294" count="1" selected="0">
            <x v="0"/>
          </reference>
          <reference field="4" count="1" selected="0">
            <x v="27"/>
          </reference>
        </references>
      </pivotArea>
    </chartFormat>
    <chartFormat chart="2" format="41" series="1">
      <pivotArea type="data" outline="0" fieldPosition="0">
        <references count="2">
          <reference field="4294967294" count="1" selected="0">
            <x v="0"/>
          </reference>
          <reference field="4" count="1" selected="0">
            <x v="31"/>
          </reference>
        </references>
      </pivotArea>
    </chartFormat>
    <chartFormat chart="2" format="42" series="1">
      <pivotArea type="data" outline="0" fieldPosition="0">
        <references count="2">
          <reference field="4294967294" count="1" selected="0">
            <x v="0"/>
          </reference>
          <reference field="4" count="1" selected="0">
            <x v="12"/>
          </reference>
        </references>
      </pivotArea>
    </chartFormat>
    <chartFormat chart="2" format="43" series="1">
      <pivotArea type="data" outline="0" fieldPosition="0">
        <references count="2">
          <reference field="4294967294" count="1" selected="0">
            <x v="0"/>
          </reference>
          <reference field="4" count="1" selected="0">
            <x v="73"/>
          </reference>
        </references>
      </pivotArea>
    </chartFormat>
    <chartFormat chart="2" format="44" series="1">
      <pivotArea type="data" outline="0" fieldPosition="0">
        <references count="2">
          <reference field="4294967294" count="1" selected="0">
            <x v="0"/>
          </reference>
          <reference field="4" count="1" selected="0">
            <x v="24"/>
          </reference>
        </references>
      </pivotArea>
    </chartFormat>
    <chartFormat chart="2" format="45" series="1">
      <pivotArea type="data" outline="0" fieldPosition="0">
        <references count="2">
          <reference field="4294967294" count="1" selected="0">
            <x v="0"/>
          </reference>
          <reference field="4" count="1" selected="0">
            <x v="19"/>
          </reference>
        </references>
      </pivotArea>
    </chartFormat>
    <chartFormat chart="2" format="46" series="1">
      <pivotArea type="data" outline="0" fieldPosition="0">
        <references count="2">
          <reference field="4294967294" count="1" selected="0">
            <x v="0"/>
          </reference>
          <reference field="4" count="1" selected="0">
            <x v="81"/>
          </reference>
        </references>
      </pivotArea>
    </chartFormat>
    <chartFormat chart="2" format="47" series="1">
      <pivotArea type="data" outline="0" fieldPosition="0">
        <references count="2">
          <reference field="4294967294" count="1" selected="0">
            <x v="0"/>
          </reference>
          <reference field="4" count="1" selected="0">
            <x v="52"/>
          </reference>
        </references>
      </pivotArea>
    </chartFormat>
    <chartFormat chart="2" format="48" series="1">
      <pivotArea type="data" outline="0" fieldPosition="0">
        <references count="2">
          <reference field="4294967294" count="1" selected="0">
            <x v="0"/>
          </reference>
          <reference field="4" count="1" selected="0">
            <x v="65"/>
          </reference>
        </references>
      </pivotArea>
    </chartFormat>
    <chartFormat chart="2" format="49" series="1">
      <pivotArea type="data" outline="0" fieldPosition="0">
        <references count="2">
          <reference field="4294967294" count="1" selected="0">
            <x v="0"/>
          </reference>
          <reference field="4" count="1" selected="0">
            <x v="3"/>
          </reference>
        </references>
      </pivotArea>
    </chartFormat>
    <chartFormat chart="2" format="50" series="1">
      <pivotArea type="data" outline="0" fieldPosition="0">
        <references count="2">
          <reference field="4294967294" count="1" selected="0">
            <x v="0"/>
          </reference>
          <reference field="4" count="1" selected="0">
            <x v="18"/>
          </reference>
        </references>
      </pivotArea>
    </chartFormat>
    <chartFormat chart="2" format="51" series="1">
      <pivotArea type="data" outline="0" fieldPosition="0">
        <references count="2">
          <reference field="4294967294" count="1" selected="0">
            <x v="0"/>
          </reference>
          <reference field="4" count="1" selected="0">
            <x v="35"/>
          </reference>
        </references>
      </pivotArea>
    </chartFormat>
    <chartFormat chart="2" format="52" series="1">
      <pivotArea type="data" outline="0" fieldPosition="0">
        <references count="2">
          <reference field="4294967294" count="1" selected="0">
            <x v="0"/>
          </reference>
          <reference field="4" count="1" selected="0">
            <x v="48"/>
          </reference>
        </references>
      </pivotArea>
    </chartFormat>
    <chartFormat chart="2" format="53" series="1">
      <pivotArea type="data" outline="0" fieldPosition="0">
        <references count="2">
          <reference field="4294967294" count="1" selected="0">
            <x v="0"/>
          </reference>
          <reference field="4" count="1" selected="0">
            <x v="9"/>
          </reference>
        </references>
      </pivotArea>
    </chartFormat>
    <chartFormat chart="2" format="54" series="1">
      <pivotArea type="data" outline="0" fieldPosition="0">
        <references count="2">
          <reference field="4294967294" count="1" selected="0">
            <x v="0"/>
          </reference>
          <reference field="4" count="1" selected="0">
            <x v="6"/>
          </reference>
        </references>
      </pivotArea>
    </chartFormat>
    <chartFormat chart="2" format="55" series="1">
      <pivotArea type="data" outline="0" fieldPosition="0">
        <references count="2">
          <reference field="4294967294" count="1" selected="0">
            <x v="0"/>
          </reference>
          <reference field="4" count="1" selected="0">
            <x v="10"/>
          </reference>
        </references>
      </pivotArea>
    </chartFormat>
    <chartFormat chart="2" format="56" series="1">
      <pivotArea type="data" outline="0" fieldPosition="0">
        <references count="2">
          <reference field="4294967294" count="1" selected="0">
            <x v="0"/>
          </reference>
          <reference field="4" count="1" selected="0">
            <x v="83"/>
          </reference>
        </references>
      </pivotArea>
    </chartFormat>
    <chartFormat chart="2" format="57" series="1">
      <pivotArea type="data" outline="0" fieldPosition="0">
        <references count="2">
          <reference field="4294967294" count="1" selected="0">
            <x v="0"/>
          </reference>
          <reference field="4" count="1" selected="0">
            <x v="75"/>
          </reference>
        </references>
      </pivotArea>
    </chartFormat>
    <chartFormat chart="2" format="58" series="1">
      <pivotArea type="data" outline="0" fieldPosition="0">
        <references count="2">
          <reference field="4294967294" count="1" selected="0">
            <x v="0"/>
          </reference>
          <reference field="4" count="1" selected="0">
            <x v="16"/>
          </reference>
        </references>
      </pivotArea>
    </chartFormat>
    <chartFormat chart="2" format="59" series="1">
      <pivotArea type="data" outline="0" fieldPosition="0">
        <references count="2">
          <reference field="4294967294" count="1" selected="0">
            <x v="0"/>
          </reference>
          <reference field="4" count="1" selected="0">
            <x v="33"/>
          </reference>
        </references>
      </pivotArea>
    </chartFormat>
    <chartFormat chart="2" format="60" series="1">
      <pivotArea type="data" outline="0" fieldPosition="0">
        <references count="2">
          <reference field="4294967294" count="1" selected="0">
            <x v="0"/>
          </reference>
          <reference field="4" count="1" selected="0">
            <x v="67"/>
          </reference>
        </references>
      </pivotArea>
    </chartFormat>
    <chartFormat chart="2" format="61" series="1">
      <pivotArea type="data" outline="0" fieldPosition="0">
        <references count="2">
          <reference field="4294967294" count="1" selected="0">
            <x v="0"/>
          </reference>
          <reference field="4" count="1" selected="0">
            <x v="4"/>
          </reference>
        </references>
      </pivotArea>
    </chartFormat>
    <chartFormat chart="2" format="62" series="1">
      <pivotArea type="data" outline="0" fieldPosition="0">
        <references count="2">
          <reference field="4294967294" count="1" selected="0">
            <x v="0"/>
          </reference>
          <reference field="4" count="1" selected="0">
            <x v="1"/>
          </reference>
        </references>
      </pivotArea>
    </chartFormat>
    <chartFormat chart="2" format="63" series="1">
      <pivotArea type="data" outline="0" fieldPosition="0">
        <references count="2">
          <reference field="4294967294" count="1" selected="0">
            <x v="0"/>
          </reference>
          <reference field="4" count="1" selected="0">
            <x v="0"/>
          </reference>
        </references>
      </pivotArea>
    </chartFormat>
    <chartFormat chart="2" format="64" series="1">
      <pivotArea type="data" outline="0" fieldPosition="0">
        <references count="2">
          <reference field="4294967294" count="1" selected="0">
            <x v="0"/>
          </reference>
          <reference field="4" count="1" selected="0">
            <x v="43"/>
          </reference>
        </references>
      </pivotArea>
    </chartFormat>
    <chartFormat chart="2" format="65" series="1">
      <pivotArea type="data" outline="0" fieldPosition="0">
        <references count="2">
          <reference field="4294967294" count="1" selected="0">
            <x v="0"/>
          </reference>
          <reference field="4" count="1" selected="0">
            <x v="17"/>
          </reference>
        </references>
      </pivotArea>
    </chartFormat>
    <chartFormat chart="2" format="66" series="1">
      <pivotArea type="data" outline="0" fieldPosition="0">
        <references count="2">
          <reference field="4294967294" count="1" selected="0">
            <x v="0"/>
          </reference>
          <reference field="4" count="1" selected="0">
            <x v="57"/>
          </reference>
        </references>
      </pivotArea>
    </chartFormat>
    <chartFormat chart="2" format="67" series="1">
      <pivotArea type="data" outline="0" fieldPosition="0">
        <references count="2">
          <reference field="4294967294" count="1" selected="0">
            <x v="0"/>
          </reference>
          <reference field="4" count="1" selected="0">
            <x v="80"/>
          </reference>
        </references>
      </pivotArea>
    </chartFormat>
    <chartFormat chart="2" format="68" series="1">
      <pivotArea type="data" outline="0" fieldPosition="0">
        <references count="2">
          <reference field="4294967294" count="1" selected="0">
            <x v="0"/>
          </reference>
          <reference field="4" count="1" selected="0">
            <x v="62"/>
          </reference>
        </references>
      </pivotArea>
    </chartFormat>
    <chartFormat chart="2" format="69" series="1">
      <pivotArea type="data" outline="0" fieldPosition="0">
        <references count="2">
          <reference field="4294967294" count="1" selected="0">
            <x v="0"/>
          </reference>
          <reference field="4" count="1" selected="0">
            <x v="68"/>
          </reference>
        </references>
      </pivotArea>
    </chartFormat>
    <chartFormat chart="2" format="70" series="1">
      <pivotArea type="data" outline="0" fieldPosition="0">
        <references count="2">
          <reference field="4294967294" count="1" selected="0">
            <x v="0"/>
          </reference>
          <reference field="4" count="1" selected="0">
            <x v="11"/>
          </reference>
        </references>
      </pivotArea>
    </chartFormat>
    <chartFormat chart="2" format="71" series="1">
      <pivotArea type="data" outline="0" fieldPosition="0">
        <references count="2">
          <reference field="4294967294" count="1" selected="0">
            <x v="0"/>
          </reference>
          <reference field="4" count="1" selected="0">
            <x v="7"/>
          </reference>
        </references>
      </pivotArea>
    </chartFormat>
    <chartFormat chart="2" format="72" series="1">
      <pivotArea type="data" outline="0" fieldPosition="0">
        <references count="2">
          <reference field="4294967294" count="1" selected="0">
            <x v="0"/>
          </reference>
          <reference field="4" count="1" selected="0">
            <x v="72"/>
          </reference>
        </references>
      </pivotArea>
    </chartFormat>
    <chartFormat chart="2" format="73" series="1">
      <pivotArea type="data" outline="0" fieldPosition="0">
        <references count="2">
          <reference field="4294967294" count="1" selected="0">
            <x v="0"/>
          </reference>
          <reference field="4" count="1" selected="0">
            <x v="20"/>
          </reference>
        </references>
      </pivotArea>
    </chartFormat>
    <chartFormat chart="2" format="74" series="1">
      <pivotArea type="data" outline="0" fieldPosition="0">
        <references count="2">
          <reference field="4294967294" count="1" selected="0">
            <x v="0"/>
          </reference>
          <reference field="4" count="1" selected="0">
            <x v="59"/>
          </reference>
        </references>
      </pivotArea>
    </chartFormat>
    <chartFormat chart="2" format="75" series="1">
      <pivotArea type="data" outline="0" fieldPosition="0">
        <references count="2">
          <reference field="4294967294" count="1" selected="0">
            <x v="0"/>
          </reference>
          <reference field="4" count="1" selected="0">
            <x v="32"/>
          </reference>
        </references>
      </pivotArea>
    </chartFormat>
    <chartFormat chart="2" format="76" series="1">
      <pivotArea type="data" outline="0" fieldPosition="0">
        <references count="2">
          <reference field="4294967294" count="1" selected="0">
            <x v="0"/>
          </reference>
          <reference field="4" count="1" selected="0">
            <x v="38"/>
          </reference>
        </references>
      </pivotArea>
    </chartFormat>
    <chartFormat chart="2" format="77" series="1">
      <pivotArea type="data" outline="0" fieldPosition="0">
        <references count="2">
          <reference field="4294967294" count="1" selected="0">
            <x v="0"/>
          </reference>
          <reference field="4" count="1" selected="0">
            <x v="26"/>
          </reference>
        </references>
      </pivotArea>
    </chartFormat>
    <chartFormat chart="2" format="78" series="1">
      <pivotArea type="data" outline="0" fieldPosition="0">
        <references count="2">
          <reference field="4294967294" count="1" selected="0">
            <x v="0"/>
          </reference>
          <reference field="4" count="1" selected="0">
            <x v="21"/>
          </reference>
        </references>
      </pivotArea>
    </chartFormat>
    <chartFormat chart="2" format="79" series="1">
      <pivotArea type="data" outline="0" fieldPosition="0">
        <references count="2">
          <reference field="4294967294" count="1" selected="0">
            <x v="0"/>
          </reference>
          <reference field="4" count="1" selected="0">
            <x v="36"/>
          </reference>
        </references>
      </pivotArea>
    </chartFormat>
    <chartFormat chart="2" format="80" series="1">
      <pivotArea type="data" outline="0" fieldPosition="0">
        <references count="2">
          <reference field="4294967294" count="1" selected="0">
            <x v="0"/>
          </reference>
          <reference field="4" count="1" selected="0">
            <x v="46"/>
          </reference>
        </references>
      </pivotArea>
    </chartFormat>
    <chartFormat chart="2" format="81" series="1">
      <pivotArea type="data" outline="0" fieldPosition="0">
        <references count="2">
          <reference field="4294967294" count="1" selected="0">
            <x v="0"/>
          </reference>
          <reference field="4" count="1" selected="0">
            <x v="50"/>
          </reference>
        </references>
      </pivotArea>
    </chartFormat>
    <chartFormat chart="3" format="82" series="1">
      <pivotArea type="data" outline="0" fieldPosition="0">
        <references count="2">
          <reference field="4294967294" count="1" selected="0">
            <x v="0"/>
          </reference>
          <reference field="4" count="1" selected="0">
            <x v="42"/>
          </reference>
        </references>
      </pivotArea>
    </chartFormat>
    <chartFormat chart="3" format="83" series="1">
      <pivotArea type="data" outline="0" fieldPosition="0">
        <references count="2">
          <reference field="4294967294" count="1" selected="0">
            <x v="0"/>
          </reference>
          <reference field="4" count="1" selected="0">
            <x v="13"/>
          </reference>
        </references>
      </pivotArea>
    </chartFormat>
    <chartFormat chart="3" format="84" series="1">
      <pivotArea type="data" outline="0" fieldPosition="0">
        <references count="2">
          <reference field="4294967294" count="1" selected="0">
            <x v="0"/>
          </reference>
          <reference field="4" count="1" selected="0">
            <x v="15"/>
          </reference>
        </references>
      </pivotArea>
    </chartFormat>
    <chartFormat chart="3" format="85" series="1">
      <pivotArea type="data" outline="0" fieldPosition="0">
        <references count="2">
          <reference field="4294967294" count="1" selected="0">
            <x v="0"/>
          </reference>
          <reference field="4" count="1" selected="0">
            <x v="46"/>
          </reference>
        </references>
      </pivotArea>
    </chartFormat>
    <chartFormat chart="3" format="86" series="1">
      <pivotArea type="data" outline="0" fieldPosition="0">
        <references count="2">
          <reference field="4294967294" count="1" selected="0">
            <x v="0"/>
          </reference>
          <reference field="4" count="1" selected="0">
            <x v="50"/>
          </reference>
        </references>
      </pivotArea>
    </chartFormat>
    <chartFormat chart="3" format="87" series="1">
      <pivotArea type="data" outline="0" fieldPosition="0">
        <references count="2">
          <reference field="4294967294" count="1" selected="0">
            <x v="0"/>
          </reference>
          <reference field="4" count="1" selected="0">
            <x v="79"/>
          </reference>
        </references>
      </pivotArea>
    </chartFormat>
    <chartFormat chart="3" format="88" series="1">
      <pivotArea type="data" outline="0" fieldPosition="0">
        <references count="2">
          <reference field="4294967294" count="1" selected="0">
            <x v="0"/>
          </reference>
          <reference field="4" count="1" selected="0">
            <x v="61"/>
          </reference>
        </references>
      </pivotArea>
    </chartFormat>
    <chartFormat chart="3" format="89" series="1">
      <pivotArea type="data" outline="0" fieldPosition="0">
        <references count="2">
          <reference field="4294967294" count="1" selected="0">
            <x v="0"/>
          </reference>
          <reference field="4" count="1" selected="0">
            <x v="51"/>
          </reference>
        </references>
      </pivotArea>
    </chartFormat>
    <chartFormat chart="3" format="92" series="1">
      <pivotArea type="data" outline="0" fieldPosition="0">
        <references count="3">
          <reference field="4294967294" count="1" selected="0">
            <x v="0"/>
          </reference>
          <reference field="0" count="1" selected="0">
            <x v="0"/>
          </reference>
          <reference field="4" count="1" selected="0">
            <x v="42"/>
          </reference>
        </references>
      </pivotArea>
    </chartFormat>
    <chartFormat chart="3" format="93" series="1">
      <pivotArea type="data" outline="0" fieldPosition="0">
        <references count="3">
          <reference field="4294967294" count="1" selected="0">
            <x v="0"/>
          </reference>
          <reference field="0" count="1" selected="0">
            <x v="2"/>
          </reference>
          <reference field="4" count="1" selected="0">
            <x v="42"/>
          </reference>
        </references>
      </pivotArea>
    </chartFormat>
    <chartFormat chart="3" format="94" series="1">
      <pivotArea type="data" outline="0" fieldPosition="0">
        <references count="3">
          <reference field="4294967294" count="1" selected="0">
            <x v="0"/>
          </reference>
          <reference field="0" count="1" selected="0">
            <x v="5"/>
          </reference>
          <reference field="4" count="1" selected="0">
            <x v="42"/>
          </reference>
        </references>
      </pivotArea>
    </chartFormat>
    <chartFormat chart="3" format="95" series="1">
      <pivotArea type="data" outline="0" fieldPosition="0">
        <references count="3">
          <reference field="4294967294" count="1" selected="0">
            <x v="0"/>
          </reference>
          <reference field="0" count="1" selected="0">
            <x v="4"/>
          </reference>
          <reference field="4" count="1" selected="0">
            <x v="42"/>
          </reference>
        </references>
      </pivotArea>
    </chartFormat>
    <chartFormat chart="3" format="96" series="1">
      <pivotArea type="data" outline="0" fieldPosition="0">
        <references count="3">
          <reference field="4294967294" count="1" selected="0">
            <x v="0"/>
          </reference>
          <reference field="0" count="1" selected="0">
            <x v="6"/>
          </reference>
          <reference field="4" count="1" selected="0">
            <x v="42"/>
          </reference>
        </references>
      </pivotArea>
    </chartFormat>
    <chartFormat chart="3" format="97" series="1">
      <pivotArea type="data" outline="0" fieldPosition="0">
        <references count="3">
          <reference field="4294967294" count="1" selected="0">
            <x v="0"/>
          </reference>
          <reference field="0" count="1" selected="0">
            <x v="7"/>
          </reference>
          <reference field="4" count="1" selected="0">
            <x v="42"/>
          </reference>
        </references>
      </pivotArea>
    </chartFormat>
    <chartFormat chart="3" format="98" series="1">
      <pivotArea type="data" outline="0" fieldPosition="0">
        <references count="3">
          <reference field="4294967294" count="1" selected="0">
            <x v="0"/>
          </reference>
          <reference field="0" count="1" selected="0">
            <x v="3"/>
          </reference>
          <reference field="4" count="1" selected="0">
            <x v="42"/>
          </reference>
        </references>
      </pivotArea>
    </chartFormat>
    <chartFormat chart="3" format="109" series="1">
      <pivotArea type="data" outline="0" fieldPosition="0">
        <references count="3">
          <reference field="4294967294" count="1" selected="0">
            <x v="0"/>
          </reference>
          <reference field="0" count="1" selected="0">
            <x v="0"/>
          </reference>
          <reference field="4" count="1" selected="0">
            <x v="13"/>
          </reference>
        </references>
      </pivotArea>
    </chartFormat>
    <chartFormat chart="3" format="110" series="1">
      <pivotArea type="data" outline="0" fieldPosition="0">
        <references count="3">
          <reference field="4294967294" count="1" selected="0">
            <x v="0"/>
          </reference>
          <reference field="0" count="1" selected="0">
            <x v="2"/>
          </reference>
          <reference field="4" count="1" selected="0">
            <x v="13"/>
          </reference>
        </references>
      </pivotArea>
    </chartFormat>
    <chartFormat chart="3" format="111" series="1">
      <pivotArea type="data" outline="0" fieldPosition="0">
        <references count="3">
          <reference field="4294967294" count="1" selected="0">
            <x v="0"/>
          </reference>
          <reference field="0" count="1" selected="0">
            <x v="5"/>
          </reference>
          <reference field="4" count="1" selected="0">
            <x v="13"/>
          </reference>
        </references>
      </pivotArea>
    </chartFormat>
    <chartFormat chart="3" format="112" series="1">
      <pivotArea type="data" outline="0" fieldPosition="0">
        <references count="3">
          <reference field="4294967294" count="1" selected="0">
            <x v="0"/>
          </reference>
          <reference field="0" count="1" selected="0">
            <x v="4"/>
          </reference>
          <reference field="4" count="1" selected="0">
            <x v="13"/>
          </reference>
        </references>
      </pivotArea>
    </chartFormat>
    <chartFormat chart="3" format="113" series="1">
      <pivotArea type="data" outline="0" fieldPosition="0">
        <references count="3">
          <reference field="4294967294" count="1" selected="0">
            <x v="0"/>
          </reference>
          <reference field="0" count="1" selected="0">
            <x v="6"/>
          </reference>
          <reference field="4" count="1" selected="0">
            <x v="13"/>
          </reference>
        </references>
      </pivotArea>
    </chartFormat>
    <chartFormat chart="3" format="114" series="1">
      <pivotArea type="data" outline="0" fieldPosition="0">
        <references count="3">
          <reference field="4294967294" count="1" selected="0">
            <x v="0"/>
          </reference>
          <reference field="0" count="1" selected="0">
            <x v="7"/>
          </reference>
          <reference field="4" count="1" selected="0">
            <x v="13"/>
          </reference>
        </references>
      </pivotArea>
    </chartFormat>
    <chartFormat chart="3" format="115" series="1">
      <pivotArea type="data" outline="0" fieldPosition="0">
        <references count="3">
          <reference field="4294967294" count="1" selected="0">
            <x v="0"/>
          </reference>
          <reference field="0" count="1" selected="0">
            <x v="3"/>
          </reference>
          <reference field="4" count="1" selected="0">
            <x v="13"/>
          </reference>
        </references>
      </pivotArea>
    </chartFormat>
    <chartFormat chart="3" format="126" series="1">
      <pivotArea type="data" outline="0" fieldPosition="0">
        <references count="3">
          <reference field="4294967294" count="1" selected="0">
            <x v="0"/>
          </reference>
          <reference field="0" count="1" selected="0">
            <x v="0"/>
          </reference>
          <reference field="4" count="1" selected="0">
            <x v="15"/>
          </reference>
        </references>
      </pivotArea>
    </chartFormat>
    <chartFormat chart="3" format="127" series="1">
      <pivotArea type="data" outline="0" fieldPosition="0">
        <references count="3">
          <reference field="4294967294" count="1" selected="0">
            <x v="0"/>
          </reference>
          <reference field="0" count="1" selected="0">
            <x v="2"/>
          </reference>
          <reference field="4" count="1" selected="0">
            <x v="15"/>
          </reference>
        </references>
      </pivotArea>
    </chartFormat>
    <chartFormat chart="3" format="128" series="1">
      <pivotArea type="data" outline="0" fieldPosition="0">
        <references count="3">
          <reference field="4294967294" count="1" selected="0">
            <x v="0"/>
          </reference>
          <reference field="0" count="1" selected="0">
            <x v="5"/>
          </reference>
          <reference field="4" count="1" selected="0">
            <x v="15"/>
          </reference>
        </references>
      </pivotArea>
    </chartFormat>
    <chartFormat chart="3" format="129" series="1">
      <pivotArea type="data" outline="0" fieldPosition="0">
        <references count="3">
          <reference field="4294967294" count="1" selected="0">
            <x v="0"/>
          </reference>
          <reference field="0" count="1" selected="0">
            <x v="4"/>
          </reference>
          <reference field="4" count="1" selected="0">
            <x v="15"/>
          </reference>
        </references>
      </pivotArea>
    </chartFormat>
    <chartFormat chart="3" format="140" series="1">
      <pivotArea type="data" outline="0" fieldPosition="0">
        <references count="3">
          <reference field="4294967294" count="1" selected="0">
            <x v="0"/>
          </reference>
          <reference field="0" count="1" selected="0">
            <x v="0"/>
          </reference>
          <reference field="4" count="1" selected="0">
            <x v="46"/>
          </reference>
        </references>
      </pivotArea>
    </chartFormat>
    <chartFormat chart="3" format="141" series="1">
      <pivotArea type="data" outline="0" fieldPosition="0">
        <references count="3">
          <reference field="4294967294" count="1" selected="0">
            <x v="0"/>
          </reference>
          <reference field="0" count="1" selected="0">
            <x v="5"/>
          </reference>
          <reference field="4" count="1" selected="0">
            <x v="46"/>
          </reference>
        </references>
      </pivotArea>
    </chartFormat>
    <chartFormat chart="3" format="142" series="1">
      <pivotArea type="data" outline="0" fieldPosition="0">
        <references count="3">
          <reference field="4294967294" count="1" selected="0">
            <x v="0"/>
          </reference>
          <reference field="0" count="1" selected="0">
            <x v="4"/>
          </reference>
          <reference field="4" count="1" selected="0">
            <x v="46"/>
          </reference>
        </references>
      </pivotArea>
    </chartFormat>
    <chartFormat chart="3" format="143" series="1">
      <pivotArea type="data" outline="0" fieldPosition="0">
        <references count="3">
          <reference field="4294967294" count="1" selected="0">
            <x v="0"/>
          </reference>
          <reference field="0" count="1" selected="0">
            <x v="6"/>
          </reference>
          <reference field="4" count="1" selected="0">
            <x v="46"/>
          </reference>
        </references>
      </pivotArea>
    </chartFormat>
    <chartFormat chart="3" format="144" series="1">
      <pivotArea type="data" outline="0" fieldPosition="0">
        <references count="3">
          <reference field="4294967294" count="1" selected="0">
            <x v="0"/>
          </reference>
          <reference field="0" count="1" selected="0">
            <x v="3"/>
          </reference>
          <reference field="4" count="1" selected="0">
            <x v="46"/>
          </reference>
        </references>
      </pivotArea>
    </chartFormat>
    <chartFormat chart="3" format="155" series="1">
      <pivotArea type="data" outline="0" fieldPosition="0">
        <references count="3">
          <reference field="4294967294" count="1" selected="0">
            <x v="0"/>
          </reference>
          <reference field="0" count="1" selected="0">
            <x v="0"/>
          </reference>
          <reference field="4" count="1" selected="0">
            <x v="50"/>
          </reference>
        </references>
      </pivotArea>
    </chartFormat>
    <chartFormat chart="3" format="156" series="1">
      <pivotArea type="data" outline="0" fieldPosition="0">
        <references count="3">
          <reference field="4294967294" count="1" selected="0">
            <x v="0"/>
          </reference>
          <reference field="0" count="1" selected="0">
            <x v="2"/>
          </reference>
          <reference field="4" count="1" selected="0">
            <x v="50"/>
          </reference>
        </references>
      </pivotArea>
    </chartFormat>
    <chartFormat chart="3" format="157" series="1">
      <pivotArea type="data" outline="0" fieldPosition="0">
        <references count="3">
          <reference field="4294967294" count="1" selected="0">
            <x v="0"/>
          </reference>
          <reference field="0" count="1" selected="0">
            <x v="5"/>
          </reference>
          <reference field="4" count="1" selected="0">
            <x v="50"/>
          </reference>
        </references>
      </pivotArea>
    </chartFormat>
    <chartFormat chart="3" format="158" series="1">
      <pivotArea type="data" outline="0" fieldPosition="0">
        <references count="3">
          <reference field="4294967294" count="1" selected="0">
            <x v="0"/>
          </reference>
          <reference field="0" count="1" selected="0">
            <x v="4"/>
          </reference>
          <reference field="4" count="1" selected="0">
            <x v="50"/>
          </reference>
        </references>
      </pivotArea>
    </chartFormat>
    <chartFormat chart="3" format="169" series="1">
      <pivotArea type="data" outline="0" fieldPosition="0">
        <references count="3">
          <reference field="4294967294" count="1" selected="0">
            <x v="0"/>
          </reference>
          <reference field="0" count="1" selected="0">
            <x v="0"/>
          </reference>
          <reference field="4" count="1" selected="0">
            <x v="79"/>
          </reference>
        </references>
      </pivotArea>
    </chartFormat>
    <chartFormat chart="3" format="170" series="1">
      <pivotArea type="data" outline="0" fieldPosition="0">
        <references count="3">
          <reference field="4294967294" count="1" selected="0">
            <x v="0"/>
          </reference>
          <reference field="0" count="1" selected="0">
            <x v="2"/>
          </reference>
          <reference field="4" count="1" selected="0">
            <x v="79"/>
          </reference>
        </references>
      </pivotArea>
    </chartFormat>
    <chartFormat chart="3" format="171" series="1">
      <pivotArea type="data" outline="0" fieldPosition="0">
        <references count="3">
          <reference field="4294967294" count="1" selected="0">
            <x v="0"/>
          </reference>
          <reference field="0" count="1" selected="0">
            <x v="5"/>
          </reference>
          <reference field="4" count="1" selected="0">
            <x v="79"/>
          </reference>
        </references>
      </pivotArea>
    </chartFormat>
    <chartFormat chart="3" format="172" series="1">
      <pivotArea type="data" outline="0" fieldPosition="0">
        <references count="3">
          <reference field="4294967294" count="1" selected="0">
            <x v="0"/>
          </reference>
          <reference field="0" count="1" selected="0">
            <x v="4"/>
          </reference>
          <reference field="4" count="1" selected="0">
            <x v="79"/>
          </reference>
        </references>
      </pivotArea>
    </chartFormat>
    <chartFormat chart="3" format="173" series="1">
      <pivotArea type="data" outline="0" fieldPosition="0">
        <references count="3">
          <reference field="4294967294" count="1" selected="0">
            <x v="0"/>
          </reference>
          <reference field="0" count="1" selected="0">
            <x v="6"/>
          </reference>
          <reference field="4" count="1" selected="0">
            <x v="79"/>
          </reference>
        </references>
      </pivotArea>
    </chartFormat>
    <chartFormat chart="3" format="174" series="1">
      <pivotArea type="data" outline="0" fieldPosition="0">
        <references count="3">
          <reference field="4294967294" count="1" selected="0">
            <x v="0"/>
          </reference>
          <reference field="0" count="1" selected="0">
            <x v="7"/>
          </reference>
          <reference field="4" count="1" selected="0">
            <x v="79"/>
          </reference>
        </references>
      </pivotArea>
    </chartFormat>
    <chartFormat chart="3" format="175" series="1">
      <pivotArea type="data" outline="0" fieldPosition="0">
        <references count="3">
          <reference field="4294967294" count="1" selected="0">
            <x v="0"/>
          </reference>
          <reference field="0" count="1" selected="0">
            <x v="3"/>
          </reference>
          <reference field="4" count="1" selected="0">
            <x v="79"/>
          </reference>
        </references>
      </pivotArea>
    </chartFormat>
    <chartFormat chart="3" format="186" series="1">
      <pivotArea type="data" outline="0" fieldPosition="0">
        <references count="3">
          <reference field="4294967294" count="1" selected="0">
            <x v="0"/>
          </reference>
          <reference field="0" count="1" selected="0">
            <x v="0"/>
          </reference>
          <reference field="4" count="1" selected="0">
            <x v="61"/>
          </reference>
        </references>
      </pivotArea>
    </chartFormat>
    <chartFormat chart="3" format="187" series="1">
      <pivotArea type="data" outline="0" fieldPosition="0">
        <references count="3">
          <reference field="4294967294" count="1" selected="0">
            <x v="0"/>
          </reference>
          <reference field="0" count="1" selected="0">
            <x v="2"/>
          </reference>
          <reference field="4" count="1" selected="0">
            <x v="61"/>
          </reference>
        </references>
      </pivotArea>
    </chartFormat>
    <chartFormat chart="3" format="188" series="1">
      <pivotArea type="data" outline="0" fieldPosition="0">
        <references count="3">
          <reference field="4294967294" count="1" selected="0">
            <x v="0"/>
          </reference>
          <reference field="0" count="1" selected="0">
            <x v="5"/>
          </reference>
          <reference field="4" count="1" selected="0">
            <x v="61"/>
          </reference>
        </references>
      </pivotArea>
    </chartFormat>
    <chartFormat chart="3" format="189" series="1">
      <pivotArea type="data" outline="0" fieldPosition="0">
        <references count="3">
          <reference field="4294967294" count="1" selected="0">
            <x v="0"/>
          </reference>
          <reference field="0" count="1" selected="0">
            <x v="4"/>
          </reference>
          <reference field="4" count="1" selected="0">
            <x v="61"/>
          </reference>
        </references>
      </pivotArea>
    </chartFormat>
    <chartFormat chart="3" format="190" series="1">
      <pivotArea type="data" outline="0" fieldPosition="0">
        <references count="3">
          <reference field="4294967294" count="1" selected="0">
            <x v="0"/>
          </reference>
          <reference field="0" count="1" selected="0">
            <x v="6"/>
          </reference>
          <reference field="4" count="1" selected="0">
            <x v="61"/>
          </reference>
        </references>
      </pivotArea>
    </chartFormat>
    <chartFormat chart="3" format="191" series="1">
      <pivotArea type="data" outline="0" fieldPosition="0">
        <references count="3">
          <reference field="4294967294" count="1" selected="0">
            <x v="0"/>
          </reference>
          <reference field="0" count="1" selected="0">
            <x v="7"/>
          </reference>
          <reference field="4" count="1" selected="0">
            <x v="61"/>
          </reference>
        </references>
      </pivotArea>
    </chartFormat>
    <chartFormat chart="3" format="192" series="1">
      <pivotArea type="data" outline="0" fieldPosition="0">
        <references count="3">
          <reference field="4294967294" count="1" selected="0">
            <x v="0"/>
          </reference>
          <reference field="0" count="1" selected="0">
            <x v="3"/>
          </reference>
          <reference field="4" count="1" selected="0">
            <x v="61"/>
          </reference>
        </references>
      </pivotArea>
    </chartFormat>
    <chartFormat chart="3" format="203" series="1">
      <pivotArea type="data" outline="0" fieldPosition="0">
        <references count="3">
          <reference field="4294967294" count="1" selected="0">
            <x v="0"/>
          </reference>
          <reference field="0" count="1" selected="0">
            <x v="0"/>
          </reference>
          <reference field="4" count="1" selected="0">
            <x v="51"/>
          </reference>
        </references>
      </pivotArea>
    </chartFormat>
    <chartFormat chart="3" format="204" series="1">
      <pivotArea type="data" outline="0" fieldPosition="0">
        <references count="3">
          <reference field="4294967294" count="1" selected="0">
            <x v="0"/>
          </reference>
          <reference field="0" count="1" selected="0">
            <x v="2"/>
          </reference>
          <reference field="4" count="1" selected="0">
            <x v="51"/>
          </reference>
        </references>
      </pivotArea>
    </chartFormat>
    <chartFormat chart="3" format="205" series="1">
      <pivotArea type="data" outline="0" fieldPosition="0">
        <references count="3">
          <reference field="4294967294" count="1" selected="0">
            <x v="0"/>
          </reference>
          <reference field="0" count="1" selected="0">
            <x v="5"/>
          </reference>
          <reference field="4" count="1" selected="0">
            <x v="51"/>
          </reference>
        </references>
      </pivotArea>
    </chartFormat>
    <chartFormat chart="3" format="206" series="1">
      <pivotArea type="data" outline="0" fieldPosition="0">
        <references count="3">
          <reference field="4294967294" count="1" selected="0">
            <x v="0"/>
          </reference>
          <reference field="0" count="1" selected="0">
            <x v="4"/>
          </reference>
          <reference field="4" count="1" selected="0">
            <x v="51"/>
          </reference>
        </references>
      </pivotArea>
    </chartFormat>
    <chartFormat chart="3" format="207" series="1">
      <pivotArea type="data" outline="0" fieldPosition="0">
        <references count="3">
          <reference field="4294967294" count="1" selected="0">
            <x v="0"/>
          </reference>
          <reference field="0" count="1" selected="0">
            <x v="6"/>
          </reference>
          <reference field="4" count="1" selected="0">
            <x v="51"/>
          </reference>
        </references>
      </pivotArea>
    </chartFormat>
    <chartFormat chart="3" format="208" series="1">
      <pivotArea type="data" outline="0" fieldPosition="0">
        <references count="3">
          <reference field="4294967294" count="1" selected="0">
            <x v="0"/>
          </reference>
          <reference field="0" count="1" selected="0">
            <x v="7"/>
          </reference>
          <reference field="4" count="1" selected="0">
            <x v="51"/>
          </reference>
        </references>
      </pivotArea>
    </chartFormat>
    <chartFormat chart="3" format="209" series="1">
      <pivotArea type="data" outline="0" fieldPosition="0">
        <references count="3">
          <reference field="4294967294" count="1" selected="0">
            <x v="0"/>
          </reference>
          <reference field="0" count="1" selected="0">
            <x v="3"/>
          </reference>
          <reference field="4" count="1" selected="0">
            <x v="51"/>
          </reference>
        </references>
      </pivotArea>
    </chartFormat>
    <chartFormat chart="3" format="220" series="1">
      <pivotArea type="data" outline="0" fieldPosition="0">
        <references count="2">
          <reference field="4294967294" count="1" selected="0">
            <x v="0"/>
          </reference>
          <reference field="0" count="1" selected="0">
            <x v="0"/>
          </reference>
        </references>
      </pivotArea>
    </chartFormat>
    <chartFormat chart="3" format="221" series="1">
      <pivotArea type="data" outline="0" fieldPosition="0">
        <references count="2">
          <reference field="4294967294" count="1" selected="0">
            <x v="0"/>
          </reference>
          <reference field="0" count="1" selected="0">
            <x v="2"/>
          </reference>
        </references>
      </pivotArea>
    </chartFormat>
    <chartFormat chart="3" format="222" series="1">
      <pivotArea type="data" outline="0" fieldPosition="0">
        <references count="2">
          <reference field="4294967294" count="1" selected="0">
            <x v="0"/>
          </reference>
          <reference field="0" count="1" selected="0">
            <x v="5"/>
          </reference>
        </references>
      </pivotArea>
    </chartFormat>
    <chartFormat chart="3" format="223" series="1">
      <pivotArea type="data" outline="0" fieldPosition="0">
        <references count="2">
          <reference field="4294967294" count="1" selected="0">
            <x v="0"/>
          </reference>
          <reference field="0" count="1" selected="0">
            <x v="4"/>
          </reference>
        </references>
      </pivotArea>
    </chartFormat>
    <chartFormat chart="3" format="224" series="1">
      <pivotArea type="data" outline="0" fieldPosition="0">
        <references count="2">
          <reference field="4294967294" count="1" selected="0">
            <x v="0"/>
          </reference>
          <reference field="0" count="1" selected="0">
            <x v="6"/>
          </reference>
        </references>
      </pivotArea>
    </chartFormat>
    <chartFormat chart="3" format="225" series="1">
      <pivotArea type="data" outline="0" fieldPosition="0">
        <references count="2">
          <reference field="4294967294" count="1" selected="0">
            <x v="0"/>
          </reference>
          <reference field="0" count="1" selected="0">
            <x v="7"/>
          </reference>
        </references>
      </pivotArea>
    </chartFormat>
    <chartFormat chart="3" format="226" series="1">
      <pivotArea type="data" outline="0" fieldPosition="0">
        <references count="2">
          <reference field="4294967294" count="1" selected="0">
            <x v="0"/>
          </reference>
          <reference field="0" count="1" selected="0">
            <x v="3"/>
          </reference>
        </references>
      </pivotArea>
    </chartFormat>
    <chartFormat chart="3" format="227" series="1">
      <pivotArea type="data" outline="0" fieldPosition="0">
        <references count="1">
          <reference field="4294967294" count="1" selected="0">
            <x v="0"/>
          </reference>
        </references>
      </pivotArea>
    </chartFormat>
    <chartFormat chart="8" format="5" series="1">
      <pivotArea type="data" outline="0" fieldPosition="0">
        <references count="2">
          <reference field="4294967294" count="1" selected="0">
            <x v="0"/>
          </reference>
          <reference field="0" count="1" selected="0">
            <x v="3"/>
          </reference>
        </references>
      </pivotArea>
    </chartFormat>
    <chartFormat chart="12" format="5" series="1">
      <pivotArea type="data" outline="0" fieldPosition="0">
        <references count="2">
          <reference field="4294967294" count="1" selected="0">
            <x v="0"/>
          </reference>
          <reference field="0" count="1" selected="0">
            <x v="3"/>
          </reference>
        </references>
      </pivotArea>
    </chartFormat>
  </chartFormats>
  <pivotHierarchies count="35">
    <pivotHierarchy multipleItemSelectionAllowed="1" dragToData="1"/>
    <pivotHierarchy dragToData="1"/>
    <pivotHierarchy dragToData="1"/>
    <pivotHierarchy multipleItemSelectionAllowed="1" dragToData="1"/>
    <pivotHierarchy dragToData="1"/>
    <pivotHierarchy multipleItemSelectionAllowed="1" dragToData="1">
      <members count="1" level="1">
        <member name="[T_kjøttkoder].[hovedgrupper].&amp;[gri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kommune].[fylke].&amp;[Vestfol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7" showRowHeaders="1" showColHeaders="1" showRowStripes="0" showColStripes="0" showLastColumn="1"/>
  <rowHierarchiesUsage count="1">
    <rowHierarchyUsage hierarchyUsage="13"/>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tall_CSV]"/>
        <x15:activeTabTopLevelEntity name="[T_kjøttkoder]"/>
        <x15:activeTabTopLevelEntity name="[T_kommune]"/>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1" backgroundRefresh="0" connectionId="1" xr16:uid="{456D64DB-327A-468F-945F-A1A06087A33C}" autoFormatId="16" applyNumberFormats="0" applyBorderFormats="0" applyFontFormats="0" applyPatternFormats="0" applyAlignmentFormats="0" applyWidthHeightFormats="0">
  <queryTableRefresh nextId="7">
    <queryTableFields count="6">
      <queryTableField id="1" name="Gamle_knr" tableColumnId="1"/>
      <queryTableField id="2" name="gml_kommune" tableColumnId="2"/>
      <queryTableField id="3" name="knr" tableColumnId="3"/>
      <queryTableField id="4" name="kommune" tableColumnId="4"/>
      <queryTableField id="5" name="fnr" tableColumnId="5"/>
      <queryTableField id="6" name="fylke" tableColumnId="6"/>
    </queryTableFields>
  </queryTableRefresh>
  <extLst>
    <ext xmlns:x15="http://schemas.microsoft.com/office/spreadsheetml/2010/11/main" uri="{883FBD77-0823-4a55-B5E3-86C4891E6966}">
      <x15:queryTable sourceDataName="Spørring - T_kommune"/>
    </ext>
  </extLst>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4A4B7AE8-8CC3-47DB-8108-54889C54290A}" sourceName="[T_kommune].[fylke]">
  <pivotTables>
    <pivotTable tabId="4" name="Pivottabell5"/>
    <pivotTable tabId="4" name="Pivottabell9"/>
  </pivotTables>
  <data>
    <olap pivotCacheId="1724201852">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ll]"/>
      </selections>
    </olap>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5" xr10:uid="{089CEECA-5EBD-4333-84E9-225CF5999F55}" sourceName="[T_kjøttkoder].[hovedgrupper]">
  <pivotTables>
    <pivotTable tabId="9" name="Pivottabell3"/>
    <pivotTable tabId="9" name="Pivottabell1"/>
    <pivotTable tabId="9" name="Pivottabell2"/>
  </pivotTables>
  <data>
    <olap pivotCacheId="1094139830">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72" xr10:uid="{1161F8C4-11EE-4B69-940E-107F4FBEB4CB}" sourceName="[T_kommune].[fylke]">
  <pivotTables>
    <pivotTable tabId="15" name="Pivottabell3"/>
    <pivotTable tabId="6" name="Pivottabell7"/>
    <pivotTable tabId="15" name="Pivottabell5"/>
  </pivotTables>
  <data>
    <olap pivotCacheId="1201217493">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ll]"/>
      </selections>
    </olap>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52" xr10:uid="{755AF033-77BD-427A-B82E-A776FF83A5DC}" sourceName="[T_kjøttkoder].[hovedgrupper]">
  <pivotTables>
    <pivotTable tabId="15" name="Pivottabell3"/>
    <pivotTable tabId="6" name="Pivottabell7"/>
    <pivotTable tabId="15" name="Pivottabell5"/>
  </pivotTables>
  <data>
    <olap pivotCacheId="1201217493">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3" xr10:uid="{C55CBFCF-4E57-4927-AC2A-570ECF9B4344}" sourceName="[Kommunetall_CSV].[aar]">
  <pivotTables>
    <pivotTable tabId="15" name="Pivottabell3"/>
    <pivotTable tabId="15" name="Pivottabell5"/>
  </pivotTables>
  <data>
    <olap pivotCacheId="1201217493">
      <levels count="2">
        <level uniqueName="[Kommunetall_CSV].[aar].[(All)]" sourceCaption="(All)" count="0"/>
        <level uniqueName="[Kommunetall_CSV].[aar].[aar]" sourceCaption="aar" count="10">
          <ranges>
            <range startItem="0">
              <i n="[Kommunetall_CSV].[aar].&amp;[2015]" c="2015"/>
              <i n="[Kommunetall_CSV].[aar].&amp;[2016]" c="2016"/>
              <i n="[Kommunetall_CSV].[aar].&amp;[2017]" c="2017"/>
              <i n="[Kommunetall_CSV].[aar].&amp;[2018]" c="2018"/>
              <i n="[Kommunetall_CSV].[aar].&amp;[2019]" c="2019"/>
              <i n="[Kommunetall_CSV].[aar].&amp;[2020]" c="2020"/>
              <i n="[Kommunetall_CSV].[aar].&amp;[2021]" c="2021"/>
              <i n="[Kommunetall_CSV].[aar].&amp;[2022]" c="2022"/>
              <i n="[Kommunetall_CSV].[aar].&amp;[2023]" c="2023"/>
              <i n="[Kommunetall_CSV].[aar].&amp;[2024]" c="2024"/>
            </range>
          </ranges>
        </level>
      </levels>
      <selections count="1">
        <selection n="[Kommunetall_CSV].[aar].&amp;[2024]"/>
      </selections>
    </olap>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1" xr10:uid="{B3725972-C72B-4CD8-B480-0A423A221BA4}" sourceName="[Kommunetall_CSV].[aar]">
  <pivotTables>
    <pivotTable tabId="7" name="Pivottabell15"/>
    <pivotTable tabId="7" name="Pivottabell17"/>
    <pivotTable tabId="7" name="Pivottabell8"/>
    <pivotTable tabId="7" name="Pivottabell10"/>
    <pivotTable tabId="7" name="Pivottabell1"/>
  </pivotTables>
  <data>
    <olap pivotCacheId="1879596528">
      <levels count="2">
        <level uniqueName="[Kommunetall_CSV].[aar].[(All)]" sourceCaption="(All)" count="0"/>
        <level uniqueName="[Kommunetall_CSV].[aar].[aar]" sourceCaption="aar" count="10">
          <ranges>
            <range startItem="0">
              <i n="[Kommunetall_CSV].[aar].&amp;[2015]" c="2015"/>
              <i n="[Kommunetall_CSV].[aar].&amp;[2016]" c="2016"/>
              <i n="[Kommunetall_CSV].[aar].&amp;[2017]" c="2017"/>
              <i n="[Kommunetall_CSV].[aar].&amp;[2018]" c="2018"/>
              <i n="[Kommunetall_CSV].[aar].&amp;[2019]" c="2019"/>
              <i n="[Kommunetall_CSV].[aar].&amp;[2020]" c="2020"/>
              <i n="[Kommunetall_CSV].[aar].&amp;[2021]" c="2021"/>
              <i n="[Kommunetall_CSV].[aar].&amp;[2022]" c="2022"/>
              <i n="[Kommunetall_CSV].[aar].&amp;[2023]" c="2023"/>
              <i n="[Kommunetall_CSV].[aar].&amp;[2024]" c="2024"/>
            </range>
          </ranges>
        </level>
      </levels>
      <selections count="1">
        <selection n="[Kommunetall_CSV].[aar].&amp;[2024]"/>
      </selections>
    </olap>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3" xr10:uid="{B9A5635B-1B2A-43A1-A7CE-3B095DA188D7}" sourceName="[T_kommune].[fylke]">
  <pivotTables>
    <pivotTable tabId="7" name="Pivottabell15"/>
    <pivotTable tabId="7" name="Pivottabell17"/>
    <pivotTable tabId="7" name="Pivottabell8"/>
    <pivotTable tabId="7" name="Pivottabell10"/>
    <pivotTable tabId="7" name="Pivottabell1"/>
  </pivotTables>
  <data>
    <olap pivotCacheId="1879596528">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Trøndelag]"/>
      </selections>
    </olap>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1" xr10:uid="{341BCCD3-7596-439E-977C-F088249AD212}" sourceName="[T_kommune].[kommune]">
  <pivotTables>
    <pivotTable tabId="7" name="Pivottabell15"/>
    <pivotTable tabId="7" name="Pivottabell17"/>
    <pivotTable tabId="7" name="Pivottabell8"/>
    <pivotTable tabId="7" name="Pivottabell10"/>
    <pivotTable tabId="7" name="Pivottabell1"/>
  </pivotTables>
  <data>
    <olap pivotCacheId="1879596528">
      <levels count="2">
        <level uniqueName="[T_kommune].[kommune].[(All)]" sourceCaption="(All)" count="0"/>
        <level uniqueName="[T_kommune].[kommune].[kommune]" sourceCaption="kommune" count="353">
          <ranges>
            <range startItem="0">
              <i n="[T_kommune].[kommune].&amp;[Flatanger]" c="Flatanger"/>
              <i n="[T_kommune].[kommune].&amp;[Frosta]" c="Frosta"/>
              <i n="[T_kommune].[kommune].&amp;[Frøya]" c="Frøya"/>
              <i n="[T_kommune].[kommune].&amp;[Grong]" c="Grong"/>
              <i n="[T_kommune].[kommune].&amp;[Heim]" c="Heim"/>
              <i n="[T_kommune].[kommune].&amp;[Hitra]" c="Hitra"/>
              <i n="[T_kommune].[kommune].&amp;[Holtålen]" c="Holtålen"/>
              <i n="[T_kommune].[kommune].&amp;[Høylandet]" c="Høylandet"/>
              <i n="[T_kommune].[kommune].&amp;[Inderøy]" c="Inderøy"/>
              <i n="[T_kommune].[kommune].&amp;[Indre Fosen]" c="Indre Fosen"/>
              <i n="[T_kommune].[kommune].&amp;[Leka]" c="Leka"/>
              <i n="[T_kommune].[kommune].&amp;[Levanger]" c="Levanger"/>
              <i n="[T_kommune].[kommune].&amp;[Lierne]" c="Lierne"/>
              <i n="[T_kommune].[kommune].&amp;[Malvik]" c="Malvik"/>
              <i n="[T_kommune].[kommune].&amp;[Melhus]" c="Melhus"/>
              <i n="[T_kommune].[kommune].&amp;[Meråker]" c="Meråker"/>
              <i n="[T_kommune].[kommune].&amp;[Midtre Gauldal]" c="Midtre Gauldal"/>
              <i n="[T_kommune].[kommune].&amp;[Namsos]" c="Namsos"/>
              <i n="[T_kommune].[kommune].&amp;[Namsskogan]" c="Namsskogan"/>
              <i n="[T_kommune].[kommune].&amp;[Nærøysund]" c="Nærøysund"/>
              <i n="[T_kommune].[kommune].&amp;[Oppdal]" c="Oppdal"/>
              <i n="[T_kommune].[kommune].&amp;[Orkland]" c="Orkland"/>
              <i n="[T_kommune].[kommune].&amp;[Osen]" c="Osen"/>
              <i n="[T_kommune].[kommune].&amp;[Overhalla]" c="Overhalla"/>
              <i n="[T_kommune].[kommune].&amp;[Rennebu]" c="Rennebu"/>
              <i n="[T_kommune].[kommune].&amp;[Rindal]" c="Rindal"/>
              <i n="[T_kommune].[kommune].&amp;[Røros]" c="Røros"/>
              <i n="[T_kommune].[kommune].&amp;[Røyrvik]" c="Røyrvik"/>
              <i n="[T_kommune].[kommune].&amp;[Selbu]" c="Selbu"/>
              <i n="[T_kommune].[kommune].&amp;[Skaun]" c="Skaun"/>
              <i n="[T_kommune].[kommune].&amp;[Snåsa]" c="Snåsa"/>
              <i n="[T_kommune].[kommune].&amp;[Steinkjer]" c="Steinkjer"/>
              <i n="[T_kommune].[kommune].&amp;[Stjørdal]" c="Stjørdal"/>
              <i n="[T_kommune].[kommune].&amp;[Trondheim]" c="Trondheim"/>
              <i n="[T_kommune].[kommune].&amp;[Tydal]" c="Tydal"/>
              <i n="[T_kommune].[kommune].&amp;[Verdal]" c="Verdal"/>
              <i n="[T_kommune].[kommune].&amp;[Ørland]" c="Ørland"/>
              <i n="[T_kommune].[kommune].&amp;[Åfjord]" c="Åfjord"/>
              <i n="[T_kommune].[kommune].&amp;[Alstahaug]" c="Alstahaug" nd="1"/>
              <i n="[T_kommune].[kommune].&amp;[Alta]" c="Alta" nd="1"/>
              <i n="[T_kommune].[kommune].&amp;[Alvdal]" c="Alvdal" nd="1"/>
              <i n="[T_kommune].[kommune].&amp;[Alver]" c="Alver" nd="1"/>
              <i n="[T_kommune].[kommune].&amp;[Andøy]" c="Andøy" nd="1"/>
              <i n="[T_kommune].[kommune].&amp;[Aremark]" c="Aremark" nd="1"/>
              <i n="[T_kommune].[kommune].&amp;[Arendal]" c="Arendal" nd="1"/>
              <i n="[T_kommune].[kommune].&amp;[Asker]" c="Asker" nd="1"/>
              <i n="[T_kommune].[kommune].&amp;[Askvoll]" c="Askvoll" nd="1"/>
              <i n="[T_kommune].[kommune].&amp;[Askøy]" c="Askøy" nd="1"/>
              <i n="[T_kommune].[kommune].&amp;[Aukra]" c="Aukra" nd="1"/>
              <i n="[T_kommune].[kommune].&amp;[Aure]" c="Aure" nd="1"/>
              <i n="[T_kommune].[kommune].&amp;[Aurland]" c="Aurland" nd="1"/>
              <i n="[T_kommune].[kommune].&amp;[Aurskog-Høland]" c="Aurskog-Høland" nd="1"/>
              <i n="[T_kommune].[kommune].&amp;[Austevoll]" c="Austevoll" nd="1"/>
              <i n="[T_kommune].[kommune].&amp;[Austrheim]" c="Austrheim" nd="1"/>
              <i n="[T_kommune].[kommune].&amp;[Averøy]" c="Averøy" nd="1"/>
              <i n="[T_kommune].[kommune].&amp;[Balsfjord]" c="Balsfjord" nd="1"/>
              <i n="[T_kommune].[kommune].&amp;[Bamble]" c="Bamble" nd="1"/>
              <i n="[T_kommune].[kommune].&amp;[Bardu]" c="Bardu" nd="1"/>
              <i n="[T_kommune].[kommune].&amp;[Beiarn]" c="Beiarn" nd="1"/>
              <i n="[T_kommune].[kommune].&amp;[Bergen]" c="Bergen" nd="1"/>
              <i n="[T_kommune].[kommune].&amp;[Berlevåg]" c="Berlevåg" nd="1"/>
              <i n="[T_kommune].[kommune].&amp;[Bindal]" c="Bindal" nd="1"/>
              <i n="[T_kommune].[kommune].&amp;[Birkenes]" c="Birkenes" nd="1"/>
              <i n="[T_kommune].[kommune].&amp;[Bjerkreim]" c="Bjerkreim" nd="1"/>
              <i n="[T_kommune].[kommune].&amp;[Bjørnafjorden]" c="Bjørnafjorden" nd="1"/>
              <i n="[T_kommune].[kommune].&amp;[Bodø]" c="Bodø" nd="1"/>
              <i n="[T_kommune].[kommune].&amp;[Bokn]" c="Bokn" nd="1"/>
              <i n="[T_kommune].[kommune].&amp;[Bremanger]" c="Bremanger" nd="1"/>
              <i n="[T_kommune].[kommune].&amp;[Brønnøy]" c="Brønnøy" nd="1"/>
              <i n="[T_kommune].[kommune].&amp;[Bygland]" c="Bygland" nd="1"/>
              <i n="[T_kommune].[kommune].&amp;[Bykle]" c="Bykle" nd="1"/>
              <i n="[T_kommune].[kommune].&amp;[Bærum]" c="Bærum" nd="1"/>
              <i n="[T_kommune].[kommune].&amp;[Bø]" c="Bø" nd="1"/>
              <i n="[T_kommune].[kommune].&amp;[Bømlo]" c="Bømlo" nd="1"/>
              <i n="[T_kommune].[kommune].&amp;[Båtsjord]" c="Båtsjord" nd="1"/>
              <i n="[T_kommune].[kommune].&amp;[Dovre]" c="Dovre" nd="1"/>
              <i n="[T_kommune].[kommune].&amp;[Drammen]" c="Drammen" nd="1"/>
              <i n="[T_kommune].[kommune].&amp;[Drangedal]" c="Drangedal" nd="1"/>
              <i n="[T_kommune].[kommune].&amp;[Dyrøy]" c="Dyrøy" nd="1"/>
              <i n="[T_kommune].[kommune].&amp;[Dønna]" c="Dønna" nd="1"/>
              <i n="[T_kommune].[kommune].&amp;[Eidfjord]" c="Eidfjord" nd="1"/>
              <i n="[T_kommune].[kommune].&amp;[Eidskog]" c="Eidskog" nd="1"/>
              <i n="[T_kommune].[kommune].&amp;[Eidsvoll]" c="Eidsvoll" nd="1"/>
              <i n="[T_kommune].[kommune].&amp;[Eigersund]" c="Eigersund" nd="1"/>
              <i n="[T_kommune].[kommune].&amp;[Elverum]" c="Elverum" nd="1"/>
              <i n="[T_kommune].[kommune].&amp;[Enebakk]" c="Enebakk" nd="1"/>
              <i n="[T_kommune].[kommune].&amp;[Engerdal]" c="Engerdal" nd="1"/>
              <i n="[T_kommune].[kommune].&amp;[Etne]" c="Etne" nd="1"/>
              <i n="[T_kommune].[kommune].&amp;[Etnedal]" c="Etnedal" nd="1"/>
              <i n="[T_kommune].[kommune].&amp;[Evenes]" c="Evenes" nd="1"/>
              <i n="[T_kommune].[kommune].&amp;[Evje og Hornnes]" c="Evje og Hornnes" nd="1"/>
              <i n="[T_kommune].[kommune].&amp;[Farsund]" c="Farsund" nd="1"/>
              <i n="[T_kommune].[kommune].&amp;[Fauske]" c="Fauske" nd="1"/>
              <i n="[T_kommune].[kommune].&amp;[Fedje]" c="Fedje" nd="1"/>
              <i n="[T_kommune].[kommune].&amp;[Fitjar]" c="Fitjar" nd="1"/>
              <i n="[T_kommune].[kommune].&amp;[Fjaler]" c="Fjaler" nd="1"/>
              <i n="[T_kommune].[kommune].&amp;[Fjord]" c="Fjord" nd="1"/>
              <i n="[T_kommune].[kommune].&amp;[Flakstad]" c="Flakstad" nd="1"/>
              <i n="[T_kommune].[kommune].&amp;[Flekkefjord]" c="Flekkefjord" nd="1"/>
              <i n="[T_kommune].[kommune].&amp;[Flesberg]" c="Flesberg" nd="1"/>
              <i n="[T_kommune].[kommune].&amp;[Flå]" c="Flå" nd="1"/>
              <i n="[T_kommune].[kommune].&amp;[Folldal]" c="Folldal" nd="1"/>
              <i n="[T_kommune].[kommune].&amp;[Fredrikstad]" c="Fredrikstad" nd="1"/>
              <i n="[T_kommune].[kommune].&amp;[Frogn]" c="Frogn" nd="1"/>
              <i n="[T_kommune].[kommune].&amp;[Froland]" c="Froland" nd="1"/>
              <i n="[T_kommune].[kommune].&amp;[Fyresdal]" c="Fyresdal" nd="1"/>
              <i n="[T_kommune].[kommune].&amp;[Færder]" c="Færder" nd="1"/>
              <i n="[T_kommune].[kommune].&amp;[Gamvik]" c="Gamvik" nd="1"/>
              <i n="[T_kommune].[kommune].&amp;[Gausdal]" c="Gausdal" nd="1"/>
              <i n="[T_kommune].[kommune].&amp;[Gildeskål]" c="Gildeskål" nd="1"/>
              <i n="[T_kommune].[kommune].&amp;[Giske]" c="Giske" nd="1"/>
              <i n="[T_kommune].[kommune].&amp;[Gjemnes]" c="Gjemnes" nd="1"/>
              <i n="[T_kommune].[kommune].&amp;[Gjerdrum]" c="Gjerdrum" nd="1"/>
              <i n="[T_kommune].[kommune].&amp;[Gjerstad]" c="Gjerstad" nd="1"/>
              <i n="[T_kommune].[kommune].&amp;[Gjesdal]" c="Gjesdal" nd="1"/>
              <i n="[T_kommune].[kommune].&amp;[Gjøvik]" c="Gjøvik" nd="1"/>
              <i n="[T_kommune].[kommune].&amp;[Gloppen]" c="Gloppen" nd="1"/>
              <i n="[T_kommune].[kommune].&amp;[Gol]" c="Gol" nd="1"/>
              <i n="[T_kommune].[kommune].&amp;[Gran]" c="Gran" nd="1"/>
              <i n="[T_kommune].[kommune].&amp;[Grane]" c="Grane" nd="1"/>
              <i n="[T_kommune].[kommune].&amp;[Gratangen]" c="Gratangen" nd="1"/>
              <i n="[T_kommune].[kommune].&amp;[Grimstad]" c="Grimstad" nd="1"/>
              <i n="[T_kommune].[kommune].&amp;[Grue]" c="Grue" nd="1"/>
              <i n="[T_kommune].[kommune].&amp;[Gulen]" c="Gulen" nd="1"/>
              <i n="[T_kommune].[kommune].&amp;[Hadsel]" c="Hadsel" nd="1"/>
              <i n="[T_kommune].[kommune].&amp;[Halden]" c="Halden" nd="1"/>
              <i n="[T_kommune].[kommune].&amp;[Hamar]" c="Hamar" nd="1"/>
              <i n="[T_kommune].[kommune].&amp;[Hamarøy]" c="Hamarøy" nd="1"/>
              <i n="[T_kommune].[kommune].&amp;[Hammerfest]" c="Hammerfest" nd="1"/>
              <i n="[T_kommune].[kommune].&amp;[Haram]" c="Haram" nd="1"/>
              <i n="[T_kommune].[kommune].&amp;[Hareid]" c="Hareid" nd="1"/>
              <i n="[T_kommune].[kommune].&amp;[Harstad]" c="Harstad" nd="1"/>
              <i n="[T_kommune].[kommune].&amp;[Hasvik]" c="Hasvik" nd="1"/>
              <i n="[T_kommune].[kommune].&amp;[Hattfjelldal]" c="Hattfjelldal" nd="1"/>
              <i n="[T_kommune].[kommune].&amp;[Haugesund]" c="Haugesund" nd="1"/>
              <i n="[T_kommune].[kommune].&amp;[Hemnes]" c="Hemnes" nd="1"/>
              <i n="[T_kommune].[kommune].&amp;[Hemsedal]" c="Hemsedal" nd="1"/>
              <i n="[T_kommune].[kommune].&amp;[Herøy (M&amp;R)]" c="Herøy (M&amp;R)" nd="1"/>
              <i n="[T_kommune].[kommune].&amp;[Herøy (No)]" c="Herøy (No)" nd="1"/>
              <i n="[T_kommune].[kommune].&amp;[Hjartdal]" c="Hjartdal" nd="1"/>
              <i n="[T_kommune].[kommune].&amp;[Hjelmeland]" c="Hjelmeland" nd="1"/>
              <i n="[T_kommune].[kommune].&amp;[Hol]" c="Hol" nd="1"/>
              <i n="[T_kommune].[kommune].&amp;[Hole]" c="Hole" nd="1"/>
              <i n="[T_kommune].[kommune].&amp;[Holmestrand]" c="Holmestrand" nd="1"/>
              <i n="[T_kommune].[kommune].&amp;[Horten]" c="Horten" nd="1"/>
              <i n="[T_kommune].[kommune].&amp;[Hurdal]" c="Hurdal" nd="1"/>
              <i n="[T_kommune].[kommune].&amp;[Hustadvika]" c="Hustadvika" nd="1"/>
              <i n="[T_kommune].[kommune].&amp;[Hvaler]" c="Hvaler" nd="1"/>
              <i n="[T_kommune].[kommune].&amp;[Hyllestad]" c="Hyllestad" nd="1"/>
              <i n="[T_kommune].[kommune].&amp;[Hægebostad]" c="Hægebostad" nd="1"/>
              <i n="[T_kommune].[kommune].&amp;[Høyanger]" c="Høyanger" nd="1"/>
              <i n="[T_kommune].[kommune].&amp;[Hå]" c="Hå" nd="1"/>
              <i n="[T_kommune].[kommune].&amp;[Ibestad]" c="Ibestad" nd="1"/>
              <i n="[T_kommune].[kommune].&amp;[Indre Østfold]" c="Indre Østfold" nd="1"/>
              <i n="[T_kommune].[kommune].&amp;[Iveland]" c="Iveland" nd="1"/>
              <i n="[T_kommune].[kommune].&amp;[Jevnaker]" c="Jevnaker" nd="1"/>
              <i n="[T_kommune].[kommune].&amp;[Karasjok]" c="Karasjok" nd="1"/>
              <i n="[T_kommune].[kommune].&amp;[Karlsøy]" c="Karlsøy" nd="1"/>
              <i n="[T_kommune].[kommune].&amp;[Karmøy]" c="Karmøy" nd="1"/>
              <i n="[T_kommune].[kommune].&amp;[Kautokeino]" c="Kautokeino" nd="1"/>
              <i n="[T_kommune].[kommune].&amp;[Kinn]" c="Kinn" nd="1"/>
              <i n="[T_kommune].[kommune].&amp;[Klepp]" c="Klepp" nd="1"/>
              <i n="[T_kommune].[kommune].&amp;[Kongsberg]" c="Kongsberg" nd="1"/>
              <i n="[T_kommune].[kommune].&amp;[Kongsvinger]" c="Kongsvinger" nd="1"/>
              <i n="[T_kommune].[kommune].&amp;[Kragerø]" c="Kragerø" nd="1"/>
              <i n="[T_kommune].[kommune].&amp;[Kristiansand]" c="Kristiansand" nd="1"/>
              <i n="[T_kommune].[kommune].&amp;[Kristiansund]" c="Kristiansund" nd="1"/>
              <i n="[T_kommune].[kommune].&amp;[Krødsherad]" c="Krødsherad" nd="1"/>
              <i n="[T_kommune].[kommune].&amp;[Kvam]" c="Kvam" nd="1"/>
              <i n="[T_kommune].[kommune].&amp;[Kvinesdal]" c="Kvinesdal" nd="1"/>
              <i n="[T_kommune].[kommune].&amp;[Kvinnherad]" c="Kvinnherad" nd="1"/>
              <i n="[T_kommune].[kommune].&amp;[Kviteseid]" c="Kviteseid" nd="1"/>
              <i n="[T_kommune].[kommune].&amp;[Kvitsøy]" c="Kvitsøy" nd="1"/>
              <i n="[T_kommune].[kommune].&amp;[Kvæfjord]" c="Kvæfjord" nd="1"/>
              <i n="[T_kommune].[kommune].&amp;[Kvænangen]" c="Kvænangen" nd="1"/>
              <i n="[T_kommune].[kommune].&amp;[Kåfjord]" c="Kåfjord" nd="1"/>
              <i n="[T_kommune].[kommune].&amp;[Larvik]" c="Larvik" nd="1"/>
              <i n="[T_kommune].[kommune].&amp;[Lavangen]" c="Lavangen" nd="1"/>
              <i n="[T_kommune].[kommune].&amp;[Lebesby]" c="Lebesby" nd="1"/>
              <i n="[T_kommune].[kommune].&amp;[Leirfjord]" c="Leirfjord" nd="1"/>
              <i n="[T_kommune].[kommune].&amp;[Lesja]" c="Lesja" nd="1"/>
              <i n="[T_kommune].[kommune].&amp;[Lier]" c="Lier" nd="1"/>
              <i n="[T_kommune].[kommune].&amp;[Lillehammer]" c="Lillehammer" nd="1"/>
              <i n="[T_kommune].[kommune].&amp;[Lillesand]" c="Lillesand" nd="1"/>
              <i n="[T_kommune].[kommune].&amp;[Lillestrøm]" c="Lillestrøm" nd="1"/>
              <i n="[T_kommune].[kommune].&amp;[Lindesnes]" c="Lindesnes" nd="1"/>
              <i n="[T_kommune].[kommune].&amp;[Lom]" c="Lom" nd="1"/>
              <i n="[T_kommune].[kommune].&amp;[Lund]" c="Lund" nd="1"/>
              <i n="[T_kommune].[kommune].&amp;[Lunner]" c="Lunner" nd="1"/>
              <i n="[T_kommune].[kommune].&amp;[Lurøy]" c="Lurøy" nd="1"/>
              <i n="[T_kommune].[kommune].&amp;[Luster]" c="Luster" nd="1"/>
              <i n="[T_kommune].[kommune].&amp;[Lyngdal]" c="Lyngdal" nd="1"/>
              <i n="[T_kommune].[kommune].&amp;[Lyngen]" c="Lyngen" nd="1"/>
              <i n="[T_kommune].[kommune].&amp;[Lærdal]" c="Lærdal" nd="1"/>
              <i n="[T_kommune].[kommune].&amp;[Lødingen]" c="Lødingen" nd="1"/>
              <i n="[T_kommune].[kommune].&amp;[Lørenskog]" c="Lørenskog" nd="1"/>
              <i n="[T_kommune].[kommune].&amp;[Løten]" c="Løten" nd="1"/>
              <i n="[T_kommune].[kommune].&amp;[Marker]" c="Marker" nd="1"/>
              <i n="[T_kommune].[kommune].&amp;[Masfjorden]" c="Masfjorden" nd="1"/>
              <i n="[T_kommune].[kommune].&amp;[Meløy]" c="Meløy" nd="1"/>
              <i n="[T_kommune].[kommune].&amp;[Midt-Telemark]" c="Midt-Telemark" nd="1"/>
              <i n="[T_kommune].[kommune].&amp;[Modalen]" c="Modalen" nd="1"/>
              <i n="[T_kommune].[kommune].&amp;[Modum]" c="Modum" nd="1"/>
              <i n="[T_kommune].[kommune].&amp;[Molde]" c="Molde" nd="1"/>
              <i n="[T_kommune].[kommune].&amp;[Moss]" c="Moss" nd="1"/>
              <i n="[T_kommune].[kommune].&amp;[Målselv]" c="Målselv" nd="1"/>
              <i n="[T_kommune].[kommune].&amp;[Måsøy]" c="Måsøy" nd="1"/>
              <i n="[T_kommune].[kommune].&amp;[Nannestad]" c="Nannestad" nd="1"/>
              <i n="[T_kommune].[kommune].&amp;[Narvik]" c="Narvik" nd="1"/>
              <i n="[T_kommune].[kommune].&amp;[Nes]" c="Nes" nd="1"/>
              <i n="[T_kommune].[kommune].&amp;[Nesbyen]" c="Nesbyen" nd="1"/>
              <i n="[T_kommune].[kommune].&amp;[Nesna]" c="Nesna" nd="1"/>
              <i n="[T_kommune].[kommune].&amp;[Nesodden]" c="Nesodden" nd="1"/>
              <i n="[T_kommune].[kommune].&amp;[Nesseby]" c="Nesseby" nd="1"/>
              <i n="[T_kommune].[kommune].&amp;[Nissedal]" c="Nissedal" nd="1"/>
              <i n="[T_kommune].[kommune].&amp;[Nittedal]" c="Nittedal" nd="1"/>
              <i n="[T_kommune].[kommune].&amp;[Nome]" c="Nome" nd="1"/>
              <i n="[T_kommune].[kommune].&amp;[Nord-Aurdal]" c="Nord-Aurdal" nd="1"/>
              <i n="[T_kommune].[kommune].&amp;[Nord-Fron]" c="Nord-Fron" nd="1"/>
              <i n="[T_kommune].[kommune].&amp;[Nord-Odal]" c="Nord-Odal" nd="1"/>
              <i n="[T_kommune].[kommune].&amp;[Nordre Follo]" c="Nordre Follo" nd="1"/>
              <i n="[T_kommune].[kommune].&amp;[Nordre Land]" c="Nordre Land" nd="1"/>
              <i n="[T_kommune].[kommune].&amp;[Nordreisa]" c="Nordreisa" nd="1"/>
              <i n="[T_kommune].[kommune].&amp;[Nore og Uvdal]" c="Nore og Uvdal" nd="1"/>
              <i n="[T_kommune].[kommune].&amp;[Notodden]" c="Notodden" nd="1"/>
              <i n="[T_kommune].[kommune].&amp;[Os]" c="Os" nd="1"/>
              <i n="[T_kommune].[kommune].&amp;[Oslo]" c="Oslo" nd="1"/>
              <i n="[T_kommune].[kommune].&amp;[Osterøy]" c="Osterøy" nd="1"/>
              <i n="[T_kommune].[kommune].&amp;[Porsanger]" c="Porsanger" nd="1"/>
              <i n="[T_kommune].[kommune].&amp;[Porsgrunn]" c="Porsgrunn" nd="1"/>
              <i n="[T_kommune].[kommune].&amp;[Rakkestad]" c="Rakkestad" nd="1"/>
              <i n="[T_kommune].[kommune].&amp;[Rana]" c="Rana" nd="1"/>
              <i n="[T_kommune].[kommune].&amp;[Randaberg]" c="Randaberg" nd="1"/>
              <i n="[T_kommune].[kommune].&amp;[Rauma]" c="Rauma" nd="1"/>
              <i n="[T_kommune].[kommune].&amp;[Rendalen]" c="Rendalen" nd="1"/>
              <i n="[T_kommune].[kommune].&amp;[Ringebu]" c="Ringebu" nd="1"/>
              <i n="[T_kommune].[kommune].&amp;[Ringerike]" c="Ringerike" nd="1"/>
              <i n="[T_kommune].[kommune].&amp;[Ringsaker]" c="Ringsaker" nd="1"/>
              <i n="[T_kommune].[kommune].&amp;[Risør]" c="Risør" nd="1"/>
              <i n="[T_kommune].[kommune].&amp;[Rollag]" c="Rollag" nd="1"/>
              <i n="[T_kommune].[kommune].&amp;[Rælingen]" c="Rælingen" nd="1"/>
              <i n="[T_kommune].[kommune].&amp;[Rødøy]" c="Rødøy" nd="1"/>
              <i n="[T_kommune].[kommune].&amp;[Røst]" c="Røst" nd="1"/>
              <i n="[T_kommune].[kommune].&amp;[Råde]" c="Råde" nd="1"/>
              <i n="[T_kommune].[kommune].&amp;[Salangen]" c="Salangen" nd="1"/>
              <i n="[T_kommune].[kommune].&amp;[Saltdal]" c="Saltdal" nd="1"/>
              <i n="[T_kommune].[kommune].&amp;[Samnanger]" c="Samnanger" nd="1"/>
              <i n="[T_kommune].[kommune].&amp;[Sande]" c="Sande" nd="1"/>
              <i n="[T_kommune].[kommune].&amp;[Sandefjord]" c="Sandefjord" nd="1"/>
              <i n="[T_kommune].[kommune].&amp;[Sandnes]" c="Sandnes" nd="1"/>
              <i n="[T_kommune].[kommune].&amp;[Sarpsborg]" c="Sarpsborg" nd="1"/>
              <i n="[T_kommune].[kommune].&amp;[Sauda]" c="Sauda" nd="1"/>
              <i n="[T_kommune].[kommune].&amp;[Sel]" c="Sel" nd="1"/>
              <i n="[T_kommune].[kommune].&amp;[Seljord]" c="Seljord" nd="1"/>
              <i n="[T_kommune].[kommune].&amp;[Senja]" c="Senja" nd="1"/>
              <i n="[T_kommune].[kommune].&amp;[Sigdal]" c="Sigdal" nd="1"/>
              <i n="[T_kommune].[kommune].&amp;[Siljan]" c="Siljan" nd="1"/>
              <i n="[T_kommune].[kommune].&amp;[Sirdal]" c="Sirdal" nd="1"/>
              <i n="[T_kommune].[kommune].&amp;[Skien]" c="Skien" nd="1"/>
              <i n="[T_kommune].[kommune].&amp;[Skiptvet]" c="Skiptvet" nd="1"/>
              <i n="[T_kommune].[kommune].&amp;[Skjervøy]" c="Skjervøy" nd="1"/>
              <i n="[T_kommune].[kommune].&amp;[Skjåk]" c="Skjåk" nd="1"/>
              <i n="[T_kommune].[kommune].&amp;[Smøla]" c="Smøla" nd="1"/>
              <i n="[T_kommune].[kommune].&amp;[Sogndal]" c="Sogndal" nd="1"/>
              <i n="[T_kommune].[kommune].&amp;[Sokndal]" c="Sokndal" nd="1"/>
              <i n="[T_kommune].[kommune].&amp;[Sola]" c="Sola" nd="1"/>
              <i n="[T_kommune].[kommune].&amp;[Solund]" c="Solund" nd="1"/>
              <i n="[T_kommune].[kommune].&amp;[Sortland]" c="Sortland" nd="1"/>
              <i n="[T_kommune].[kommune].&amp;[Stad]" c="Stad" nd="1"/>
              <i n="[T_kommune].[kommune].&amp;[Stange]" c="Stange" nd="1"/>
              <i n="[T_kommune].[kommune].&amp;[Stavanger]" c="Stavanger" nd="1"/>
              <i n="[T_kommune].[kommune].&amp;[Steigen]" c="Steigen" nd="1"/>
              <i n="[T_kommune].[kommune].&amp;[Stord]" c="Stord" nd="1"/>
              <i n="[T_kommune].[kommune].&amp;[Stor-Elvdal]" c="Stor-Elvdal" nd="1"/>
              <i n="[T_kommune].[kommune].&amp;[Storfjord]" c="Storfjord" nd="1"/>
              <i n="[T_kommune].[kommune].&amp;[Strand]" c="Strand" nd="1"/>
              <i n="[T_kommune].[kommune].&amp;[Stranda]" c="Stranda" nd="1"/>
              <i n="[T_kommune].[kommune].&amp;[Stryn]" c="Stryn" nd="1"/>
              <i n="[T_kommune].[kommune].&amp;[Sula]" c="Sula" nd="1"/>
              <i n="[T_kommune].[kommune].&amp;[Suldal]" c="Suldal" nd="1"/>
              <i n="[T_kommune].[kommune].&amp;[Sunndal]" c="Sunndal" nd="1"/>
              <i n="[T_kommune].[kommune].&amp;[Sunnfjord]" c="Sunnfjord" nd="1"/>
              <i n="[T_kommune].[kommune].&amp;[Surnadal]" c="Surnadal" nd="1"/>
              <i n="[T_kommune].[kommune].&amp;[Sveio]" c="Sveio" nd="1"/>
              <i n="[T_kommune].[kommune].&amp;[Sykkylven]" c="Sykkylven" nd="1"/>
              <i n="[T_kommune].[kommune].&amp;[Sømna]" c="Sømna" nd="1"/>
              <i n="[T_kommune].[kommune].&amp;[Søndre Land]" c="Søndre Land" nd="1"/>
              <i n="[T_kommune].[kommune].&amp;[Sør-Aurdal]" c="Sør-Aurdal" nd="1"/>
              <i n="[T_kommune].[kommune].&amp;[Sørfold]" c="Sørfold" nd="1"/>
              <i n="[T_kommune].[kommune].&amp;[Sør-Fron]" c="Sør-Fron" nd="1"/>
              <i n="[T_kommune].[kommune].&amp;[Sør-Odal]" c="Sør-Odal" nd="1"/>
              <i n="[T_kommune].[kommune].&amp;[Sørreisa]" c="Sørreisa" nd="1"/>
              <i n="[T_kommune].[kommune].&amp;[Sør-Varanger]" c="Sør-Varanger" nd="1"/>
              <i n="[T_kommune].[kommune].&amp;[Tana]" c="Tana" nd="1"/>
              <i n="[T_kommune].[kommune].&amp;[Time]" c="Time" nd="1"/>
              <i n="[T_kommune].[kommune].&amp;[Tingvoll]" c="Tingvoll" nd="1"/>
              <i n="[T_kommune].[kommune].&amp;[Tinn]" c="Tinn" nd="1"/>
              <i n="[T_kommune].[kommune].&amp;[Tjeldsund]" c="Tjeldsund" nd="1"/>
              <i n="[T_kommune].[kommune].&amp;[Tokke]" c="Tokke" nd="1"/>
              <i n="[T_kommune].[kommune].&amp;[Tolga]" c="Tolga" nd="1"/>
              <i n="[T_kommune].[kommune].&amp;[Tromsø]" c="Tromsø" nd="1"/>
              <i n="[T_kommune].[kommune].&amp;[Trysil]" c="Trysil" nd="1"/>
              <i n="[T_kommune].[kommune].&amp;[Træna]" c="Træna" nd="1"/>
              <i n="[T_kommune].[kommune].&amp;[Tvedestrand]" c="Tvedestrand" nd="1"/>
              <i n="[T_kommune].[kommune].&amp;[Tynset]" c="Tynset" nd="1"/>
              <i n="[T_kommune].[kommune].&amp;[Tysnes]" c="Tysnes" nd="1"/>
              <i n="[T_kommune].[kommune].&amp;[Tysvær]" c="Tysvær" nd="1"/>
              <i n="[T_kommune].[kommune].&amp;[Tønsberg]" c="Tønsberg" nd="1"/>
              <i n="[T_kommune].[kommune].&amp;[Ullensaker]" c="Ullensaker" nd="1"/>
              <i n="[T_kommune].[kommune].&amp;[Ullensvang]" c="Ullensvang" nd="1"/>
              <i n="[T_kommune].[kommune].&amp;[Ulstein]" c="Ulstein" nd="1"/>
              <i n="[T_kommune].[kommune].&amp;[Ulvik]" c="Ulvik" nd="1"/>
              <i n="[T_kommune].[kommune].&amp;[Utsira]" c="Utsira" nd="1"/>
              <i n="[T_kommune].[kommune].&amp;[Vadsø]" c="Vadsø" nd="1"/>
              <i n="[T_kommune].[kommune].&amp;[Vaksdal]" c="Vaksdal" nd="1"/>
              <i n="[T_kommune].[kommune].&amp;[Valle]" c="Valle" nd="1"/>
              <i n="[T_kommune].[kommune].&amp;[Vang]" c="Vang" nd="1"/>
              <i n="[T_kommune].[kommune].&amp;[Vanylven]" c="Vanylven" nd="1"/>
              <i n="[T_kommune].[kommune].&amp;[Vardø]" c="Vardø" nd="1"/>
              <i n="[T_kommune].[kommune].&amp;[Vefsn]" c="Vefsn" nd="1"/>
              <i n="[T_kommune].[kommune].&amp;[Vega]" c="Vega" nd="1"/>
              <i n="[T_kommune].[kommune].&amp;[Vegårshei]" c="Vegårshei" nd="1"/>
              <i n="[T_kommune].[kommune].&amp;[Vennesla]" c="Vennesla" nd="1"/>
              <i n="[T_kommune].[kommune].&amp;[Vestby]" c="Vestby" nd="1"/>
              <i n="[T_kommune].[kommune].&amp;[Vestnes]" c="Vestnes" nd="1"/>
              <i n="[T_kommune].[kommune].&amp;[Vestre Slidre]" c="Vestre Slidre" nd="1"/>
              <i n="[T_kommune].[kommune].&amp;[Vestre Toten]" c="Vestre Toten" nd="1"/>
              <i n="[T_kommune].[kommune].&amp;[Vestvågøy]" c="Vestvågøy" nd="1"/>
              <i n="[T_kommune].[kommune].&amp;[Vevelstad]" c="Vevelstad" nd="1"/>
              <i n="[T_kommune].[kommune].&amp;[Vik]" c="Vik" nd="1"/>
              <i n="[T_kommune].[kommune].&amp;[Vindafjord]" c="Vindafjord" nd="1"/>
              <i n="[T_kommune].[kommune].&amp;[Vinje]" c="Vinje" nd="1"/>
              <i n="[T_kommune].[kommune].&amp;[Volda]" c="Volda" nd="1"/>
              <i n="[T_kommune].[kommune].&amp;[Voss]" c="Voss" nd="1"/>
              <i n="[T_kommune].[kommune].&amp;[Vågan]" c="Vågan" nd="1"/>
              <i n="[T_kommune].[kommune].&amp;[Vågå]" c="Vågå" nd="1"/>
              <i n="[T_kommune].[kommune].&amp;[Våler]" c="Våler" nd="1"/>
              <i n="[T_kommune].[kommune].&amp;[Våler (Inn)]" c="Våler (Inn)" nd="1"/>
              <i n="[T_kommune].[kommune].&amp;[Øksnes]" c="Øksnes" nd="1"/>
              <i n="[T_kommune].[kommune].&amp;[Ørsta]" c="Ørsta" nd="1"/>
              <i n="[T_kommune].[kommune].&amp;[Østre Toten]" c="Østre Toten" nd="1"/>
              <i n="[T_kommune].[kommune].&amp;[Øvre Eiker]" c="Øvre Eiker" nd="1"/>
              <i n="[T_kommune].[kommune].&amp;[Øyer]" c="Øyer" nd="1"/>
              <i n="[T_kommune].[kommune].&amp;[Øygarden]" c="Øygarden" nd="1"/>
              <i n="[T_kommune].[kommune].&amp;[Øystre Slidre]" c="Øystre Slidre" nd="1"/>
              <i n="[T_kommune].[kommune].&amp;[Ål]" c="Ål" nd="1"/>
              <i n="[T_kommune].[kommune].&amp;[Ålesund]" c="Ålesund" nd="1"/>
              <i n="[T_kommune].[kommune].&amp;[Åmli]" c="Åmli" nd="1"/>
              <i n="[T_kommune].[kommune].&amp;[Åmot]" c="Åmot" nd="1"/>
              <i n="[T_kommune].[kommune].&amp;[Årdal]" c="Årdal" nd="1"/>
              <i n="[T_kommune].[kommune].&amp;[Ås]" c="Ås" nd="1"/>
              <i n="[T_kommune].[kommune].&amp;[Åseral]" c="Åseral" nd="1"/>
              <i n="[T_kommune].[kommune].&amp;[Åsnes]" c="Åsnes" nd="1"/>
            </range>
          </ranges>
        </level>
      </levels>
      <selections count="1">
        <selection n="[T_kommune].[kommune].[All]"/>
      </selections>
    </olap>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2" xr10:uid="{C3C0E5C5-924F-4F99-A552-8ED20C666F8C}" sourceName="[T_kjøttkoder].[hovedgrupper]">
  <pivotTables>
    <pivotTable tabId="7" name="Pivottabell15"/>
    <pivotTable tabId="7" name="Pivottabell17"/>
    <pivotTable tabId="7" name="Pivottabell8"/>
    <pivotTable tabId="7" name="Pivottabell10"/>
    <pivotTable tabId="7" name="Pivottabell1"/>
  </pivotTables>
  <data>
    <olap pivotCacheId="1879596528">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4" xr10:uid="{566AB282-5FDF-498C-B0D4-75F439BC38BE}" sourceName="[T_kommune].[fylke]">
  <pivotTables>
    <pivotTable tabId="8" name="Pivottabell18"/>
    <pivotTable tabId="8" name="Pivottabell19"/>
    <pivotTable tabId="8" name="Pivottabell7"/>
    <pivotTable tabId="8" name="Pivottabell8"/>
    <pivotTable tabId="8" name="Pivottabell6"/>
  </pivotTables>
  <data>
    <olap pivotCacheId="1268794698">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Trøndelag]"/>
      </selections>
    </olap>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2" xr10:uid="{BF7CD311-ED40-4F92-A123-A548E02455DF}" sourceName="[T_kommune].[kommune]">
  <pivotTables>
    <pivotTable tabId="8" name="Pivottabell18"/>
    <pivotTable tabId="8" name="Pivottabell19"/>
    <pivotTable tabId="8" name="Pivottabell7"/>
    <pivotTable tabId="8" name="Pivottabell8"/>
    <pivotTable tabId="8" name="Pivottabell6"/>
  </pivotTables>
  <data>
    <olap pivotCacheId="1268794698">
      <levels count="2">
        <level uniqueName="[T_kommune].[kommune].[(All)]" sourceCaption="(All)" count="0"/>
        <level uniqueName="[T_kommune].[kommune].[kommune]" sourceCaption="kommune" count="353">
          <ranges>
            <range startItem="0">
              <i n="[T_kommune].[kommune].&amp;[Flatanger]" c="Flatanger"/>
              <i n="[T_kommune].[kommune].&amp;[Frosta]" c="Frosta"/>
              <i n="[T_kommune].[kommune].&amp;[Frøya]" c="Frøya"/>
              <i n="[T_kommune].[kommune].&amp;[Grong]" c="Grong"/>
              <i n="[T_kommune].[kommune].&amp;[Heim]" c="Heim"/>
              <i n="[T_kommune].[kommune].&amp;[Hitra]" c="Hitra"/>
              <i n="[T_kommune].[kommune].&amp;[Holtålen]" c="Holtålen"/>
              <i n="[T_kommune].[kommune].&amp;[Høylandet]" c="Høylandet"/>
              <i n="[T_kommune].[kommune].&amp;[Inderøy]" c="Inderøy"/>
              <i n="[T_kommune].[kommune].&amp;[Indre Fosen]" c="Indre Fosen"/>
              <i n="[T_kommune].[kommune].&amp;[Leka]" c="Leka"/>
              <i n="[T_kommune].[kommune].&amp;[Levanger]" c="Levanger"/>
              <i n="[T_kommune].[kommune].&amp;[Lierne]" c="Lierne"/>
              <i n="[T_kommune].[kommune].&amp;[Malvik]" c="Malvik"/>
              <i n="[T_kommune].[kommune].&amp;[Melhus]" c="Melhus"/>
              <i n="[T_kommune].[kommune].&amp;[Meråker]" c="Meråker"/>
              <i n="[T_kommune].[kommune].&amp;[Midtre Gauldal]" c="Midtre Gauldal"/>
              <i n="[T_kommune].[kommune].&amp;[Namsos]" c="Namsos"/>
              <i n="[T_kommune].[kommune].&amp;[Namsskogan]" c="Namsskogan"/>
              <i n="[T_kommune].[kommune].&amp;[Nærøysund]" c="Nærøysund"/>
              <i n="[T_kommune].[kommune].&amp;[Oppdal]" c="Oppdal"/>
              <i n="[T_kommune].[kommune].&amp;[Orkland]" c="Orkland"/>
              <i n="[T_kommune].[kommune].&amp;[Osen]" c="Osen"/>
              <i n="[T_kommune].[kommune].&amp;[Overhalla]" c="Overhalla"/>
              <i n="[T_kommune].[kommune].&amp;[Rennebu]" c="Rennebu"/>
              <i n="[T_kommune].[kommune].&amp;[Rindal]" c="Rindal"/>
              <i n="[T_kommune].[kommune].&amp;[Røros]" c="Røros"/>
              <i n="[T_kommune].[kommune].&amp;[Røyrvik]" c="Røyrvik"/>
              <i n="[T_kommune].[kommune].&amp;[Selbu]" c="Selbu"/>
              <i n="[T_kommune].[kommune].&amp;[Skaun]" c="Skaun"/>
              <i n="[T_kommune].[kommune].&amp;[Snåsa]" c="Snåsa"/>
              <i n="[T_kommune].[kommune].&amp;[Steinkjer]" c="Steinkjer"/>
              <i n="[T_kommune].[kommune].&amp;[Stjørdal]" c="Stjørdal"/>
              <i n="[T_kommune].[kommune].&amp;[Trondheim]" c="Trondheim"/>
              <i n="[T_kommune].[kommune].&amp;[Tydal]" c="Tydal"/>
              <i n="[T_kommune].[kommune].&amp;[Verdal]" c="Verdal"/>
              <i n="[T_kommune].[kommune].&amp;[Ørland]" c="Ørland"/>
              <i n="[T_kommune].[kommune].&amp;[Åfjord]" c="Åfjord"/>
              <i n="[T_kommune].[kommune].&amp;[Alstahaug]" c="Alstahaug" nd="1"/>
              <i n="[T_kommune].[kommune].&amp;[Alta]" c="Alta" nd="1"/>
              <i n="[T_kommune].[kommune].&amp;[Alvdal]" c="Alvdal" nd="1"/>
              <i n="[T_kommune].[kommune].&amp;[Alver]" c="Alver" nd="1"/>
              <i n="[T_kommune].[kommune].&amp;[Andøy]" c="Andøy" nd="1"/>
              <i n="[T_kommune].[kommune].&amp;[Aremark]" c="Aremark" nd="1"/>
              <i n="[T_kommune].[kommune].&amp;[Arendal]" c="Arendal" nd="1"/>
              <i n="[T_kommune].[kommune].&amp;[Asker]" c="Asker" nd="1"/>
              <i n="[T_kommune].[kommune].&amp;[Askvoll]" c="Askvoll" nd="1"/>
              <i n="[T_kommune].[kommune].&amp;[Askøy]" c="Askøy" nd="1"/>
              <i n="[T_kommune].[kommune].&amp;[Aukra]" c="Aukra" nd="1"/>
              <i n="[T_kommune].[kommune].&amp;[Aure]" c="Aure" nd="1"/>
              <i n="[T_kommune].[kommune].&amp;[Aurland]" c="Aurland" nd="1"/>
              <i n="[T_kommune].[kommune].&amp;[Aurskog-Høland]" c="Aurskog-Høland" nd="1"/>
              <i n="[T_kommune].[kommune].&amp;[Austevoll]" c="Austevoll" nd="1"/>
              <i n="[T_kommune].[kommune].&amp;[Austrheim]" c="Austrheim" nd="1"/>
              <i n="[T_kommune].[kommune].&amp;[Averøy]" c="Averøy" nd="1"/>
              <i n="[T_kommune].[kommune].&amp;[Balsfjord]" c="Balsfjord" nd="1"/>
              <i n="[T_kommune].[kommune].&amp;[Bamble]" c="Bamble" nd="1"/>
              <i n="[T_kommune].[kommune].&amp;[Bardu]" c="Bardu" nd="1"/>
              <i n="[T_kommune].[kommune].&amp;[Beiarn]" c="Beiarn" nd="1"/>
              <i n="[T_kommune].[kommune].&amp;[Bergen]" c="Bergen" nd="1"/>
              <i n="[T_kommune].[kommune].&amp;[Berlevåg]" c="Berlevåg" nd="1"/>
              <i n="[T_kommune].[kommune].&amp;[Bindal]" c="Bindal" nd="1"/>
              <i n="[T_kommune].[kommune].&amp;[Birkenes]" c="Birkenes" nd="1"/>
              <i n="[T_kommune].[kommune].&amp;[Bjerkreim]" c="Bjerkreim" nd="1"/>
              <i n="[T_kommune].[kommune].&amp;[Bjørnafjorden]" c="Bjørnafjorden" nd="1"/>
              <i n="[T_kommune].[kommune].&amp;[Bodø]" c="Bodø" nd="1"/>
              <i n="[T_kommune].[kommune].&amp;[Bokn]" c="Bokn" nd="1"/>
              <i n="[T_kommune].[kommune].&amp;[Bremanger]" c="Bremanger" nd="1"/>
              <i n="[T_kommune].[kommune].&amp;[Brønnøy]" c="Brønnøy" nd="1"/>
              <i n="[T_kommune].[kommune].&amp;[Bygland]" c="Bygland" nd="1"/>
              <i n="[T_kommune].[kommune].&amp;[Bykle]" c="Bykle" nd="1"/>
              <i n="[T_kommune].[kommune].&amp;[Bærum]" c="Bærum" nd="1"/>
              <i n="[T_kommune].[kommune].&amp;[Bø]" c="Bø" nd="1"/>
              <i n="[T_kommune].[kommune].&amp;[Bømlo]" c="Bømlo" nd="1"/>
              <i n="[T_kommune].[kommune].&amp;[Båtsjord]" c="Båtsjord" nd="1"/>
              <i n="[T_kommune].[kommune].&amp;[Dovre]" c="Dovre" nd="1"/>
              <i n="[T_kommune].[kommune].&amp;[Drammen]" c="Drammen" nd="1"/>
              <i n="[T_kommune].[kommune].&amp;[Drangedal]" c="Drangedal" nd="1"/>
              <i n="[T_kommune].[kommune].&amp;[Dyrøy]" c="Dyrøy" nd="1"/>
              <i n="[T_kommune].[kommune].&amp;[Dønna]" c="Dønna" nd="1"/>
              <i n="[T_kommune].[kommune].&amp;[Eidfjord]" c="Eidfjord" nd="1"/>
              <i n="[T_kommune].[kommune].&amp;[Eidskog]" c="Eidskog" nd="1"/>
              <i n="[T_kommune].[kommune].&amp;[Eidsvoll]" c="Eidsvoll" nd="1"/>
              <i n="[T_kommune].[kommune].&amp;[Eigersund]" c="Eigersund" nd="1"/>
              <i n="[T_kommune].[kommune].&amp;[Elverum]" c="Elverum" nd="1"/>
              <i n="[T_kommune].[kommune].&amp;[Enebakk]" c="Enebakk" nd="1"/>
              <i n="[T_kommune].[kommune].&amp;[Engerdal]" c="Engerdal" nd="1"/>
              <i n="[T_kommune].[kommune].&amp;[Etne]" c="Etne" nd="1"/>
              <i n="[T_kommune].[kommune].&amp;[Etnedal]" c="Etnedal" nd="1"/>
              <i n="[T_kommune].[kommune].&amp;[Evenes]" c="Evenes" nd="1"/>
              <i n="[T_kommune].[kommune].&amp;[Evje og Hornnes]" c="Evje og Hornnes" nd="1"/>
              <i n="[T_kommune].[kommune].&amp;[Farsund]" c="Farsund" nd="1"/>
              <i n="[T_kommune].[kommune].&amp;[Fauske]" c="Fauske" nd="1"/>
              <i n="[T_kommune].[kommune].&amp;[Fedje]" c="Fedje" nd="1"/>
              <i n="[T_kommune].[kommune].&amp;[Fitjar]" c="Fitjar" nd="1"/>
              <i n="[T_kommune].[kommune].&amp;[Fjaler]" c="Fjaler" nd="1"/>
              <i n="[T_kommune].[kommune].&amp;[Fjord]" c="Fjord" nd="1"/>
              <i n="[T_kommune].[kommune].&amp;[Flakstad]" c="Flakstad" nd="1"/>
              <i n="[T_kommune].[kommune].&amp;[Flekkefjord]" c="Flekkefjord" nd="1"/>
              <i n="[T_kommune].[kommune].&amp;[Flesberg]" c="Flesberg" nd="1"/>
              <i n="[T_kommune].[kommune].&amp;[Flå]" c="Flå" nd="1"/>
              <i n="[T_kommune].[kommune].&amp;[Folldal]" c="Folldal" nd="1"/>
              <i n="[T_kommune].[kommune].&amp;[Fredrikstad]" c="Fredrikstad" nd="1"/>
              <i n="[T_kommune].[kommune].&amp;[Frogn]" c="Frogn" nd="1"/>
              <i n="[T_kommune].[kommune].&amp;[Froland]" c="Froland" nd="1"/>
              <i n="[T_kommune].[kommune].&amp;[Fyresdal]" c="Fyresdal" nd="1"/>
              <i n="[T_kommune].[kommune].&amp;[Færder]" c="Færder" nd="1"/>
              <i n="[T_kommune].[kommune].&amp;[Gamvik]" c="Gamvik" nd="1"/>
              <i n="[T_kommune].[kommune].&amp;[Gausdal]" c="Gausdal" nd="1"/>
              <i n="[T_kommune].[kommune].&amp;[Gildeskål]" c="Gildeskål" nd="1"/>
              <i n="[T_kommune].[kommune].&amp;[Giske]" c="Giske" nd="1"/>
              <i n="[T_kommune].[kommune].&amp;[Gjemnes]" c="Gjemnes" nd="1"/>
              <i n="[T_kommune].[kommune].&amp;[Gjerdrum]" c="Gjerdrum" nd="1"/>
              <i n="[T_kommune].[kommune].&amp;[Gjerstad]" c="Gjerstad" nd="1"/>
              <i n="[T_kommune].[kommune].&amp;[Gjesdal]" c="Gjesdal" nd="1"/>
              <i n="[T_kommune].[kommune].&amp;[Gjøvik]" c="Gjøvik" nd="1"/>
              <i n="[T_kommune].[kommune].&amp;[Gloppen]" c="Gloppen" nd="1"/>
              <i n="[T_kommune].[kommune].&amp;[Gol]" c="Gol" nd="1"/>
              <i n="[T_kommune].[kommune].&amp;[Gran]" c="Gran" nd="1"/>
              <i n="[T_kommune].[kommune].&amp;[Grane]" c="Grane" nd="1"/>
              <i n="[T_kommune].[kommune].&amp;[Gratangen]" c="Gratangen" nd="1"/>
              <i n="[T_kommune].[kommune].&amp;[Grimstad]" c="Grimstad" nd="1"/>
              <i n="[T_kommune].[kommune].&amp;[Grue]" c="Grue" nd="1"/>
              <i n="[T_kommune].[kommune].&amp;[Gulen]" c="Gulen" nd="1"/>
              <i n="[T_kommune].[kommune].&amp;[Hadsel]" c="Hadsel" nd="1"/>
              <i n="[T_kommune].[kommune].&amp;[Halden]" c="Halden" nd="1"/>
              <i n="[T_kommune].[kommune].&amp;[Hamar]" c="Hamar" nd="1"/>
              <i n="[T_kommune].[kommune].&amp;[Hamarøy]" c="Hamarøy" nd="1"/>
              <i n="[T_kommune].[kommune].&amp;[Hammerfest]" c="Hammerfest" nd="1"/>
              <i n="[T_kommune].[kommune].&amp;[Haram]" c="Haram" nd="1"/>
              <i n="[T_kommune].[kommune].&amp;[Hareid]" c="Hareid" nd="1"/>
              <i n="[T_kommune].[kommune].&amp;[Harstad]" c="Harstad" nd="1"/>
              <i n="[T_kommune].[kommune].&amp;[Hasvik]" c="Hasvik" nd="1"/>
              <i n="[T_kommune].[kommune].&amp;[Hattfjelldal]" c="Hattfjelldal" nd="1"/>
              <i n="[T_kommune].[kommune].&amp;[Haugesund]" c="Haugesund" nd="1"/>
              <i n="[T_kommune].[kommune].&amp;[Hemnes]" c="Hemnes" nd="1"/>
              <i n="[T_kommune].[kommune].&amp;[Hemsedal]" c="Hemsedal" nd="1"/>
              <i n="[T_kommune].[kommune].&amp;[Herøy (M&amp;R)]" c="Herøy (M&amp;R)" nd="1"/>
              <i n="[T_kommune].[kommune].&amp;[Herøy (No)]" c="Herøy (No)" nd="1"/>
              <i n="[T_kommune].[kommune].&amp;[Hjartdal]" c="Hjartdal" nd="1"/>
              <i n="[T_kommune].[kommune].&amp;[Hjelmeland]" c="Hjelmeland" nd="1"/>
              <i n="[T_kommune].[kommune].&amp;[Hol]" c="Hol" nd="1"/>
              <i n="[T_kommune].[kommune].&amp;[Hole]" c="Hole" nd="1"/>
              <i n="[T_kommune].[kommune].&amp;[Holmestrand]" c="Holmestrand" nd="1"/>
              <i n="[T_kommune].[kommune].&amp;[Horten]" c="Horten" nd="1"/>
              <i n="[T_kommune].[kommune].&amp;[Hurdal]" c="Hurdal" nd="1"/>
              <i n="[T_kommune].[kommune].&amp;[Hustadvika]" c="Hustadvika" nd="1"/>
              <i n="[T_kommune].[kommune].&amp;[Hvaler]" c="Hvaler" nd="1"/>
              <i n="[T_kommune].[kommune].&amp;[Hyllestad]" c="Hyllestad" nd="1"/>
              <i n="[T_kommune].[kommune].&amp;[Hægebostad]" c="Hægebostad" nd="1"/>
              <i n="[T_kommune].[kommune].&amp;[Høyanger]" c="Høyanger" nd="1"/>
              <i n="[T_kommune].[kommune].&amp;[Hå]" c="Hå" nd="1"/>
              <i n="[T_kommune].[kommune].&amp;[Ibestad]" c="Ibestad" nd="1"/>
              <i n="[T_kommune].[kommune].&amp;[Indre Østfold]" c="Indre Østfold" nd="1"/>
              <i n="[T_kommune].[kommune].&amp;[Iveland]" c="Iveland" nd="1"/>
              <i n="[T_kommune].[kommune].&amp;[Jevnaker]" c="Jevnaker" nd="1"/>
              <i n="[T_kommune].[kommune].&amp;[Karasjok]" c="Karasjok" nd="1"/>
              <i n="[T_kommune].[kommune].&amp;[Karlsøy]" c="Karlsøy" nd="1"/>
              <i n="[T_kommune].[kommune].&amp;[Karmøy]" c="Karmøy" nd="1"/>
              <i n="[T_kommune].[kommune].&amp;[Kautokeino]" c="Kautokeino" nd="1"/>
              <i n="[T_kommune].[kommune].&amp;[Kinn]" c="Kinn" nd="1"/>
              <i n="[T_kommune].[kommune].&amp;[Klepp]" c="Klepp" nd="1"/>
              <i n="[T_kommune].[kommune].&amp;[Kongsberg]" c="Kongsberg" nd="1"/>
              <i n="[T_kommune].[kommune].&amp;[Kongsvinger]" c="Kongsvinger" nd="1"/>
              <i n="[T_kommune].[kommune].&amp;[Kragerø]" c="Kragerø" nd="1"/>
              <i n="[T_kommune].[kommune].&amp;[Kristiansand]" c="Kristiansand" nd="1"/>
              <i n="[T_kommune].[kommune].&amp;[Kristiansund]" c="Kristiansund" nd="1"/>
              <i n="[T_kommune].[kommune].&amp;[Krødsherad]" c="Krødsherad" nd="1"/>
              <i n="[T_kommune].[kommune].&amp;[Kvam]" c="Kvam" nd="1"/>
              <i n="[T_kommune].[kommune].&amp;[Kvinesdal]" c="Kvinesdal" nd="1"/>
              <i n="[T_kommune].[kommune].&amp;[Kvinnherad]" c="Kvinnherad" nd="1"/>
              <i n="[T_kommune].[kommune].&amp;[Kviteseid]" c="Kviteseid" nd="1"/>
              <i n="[T_kommune].[kommune].&amp;[Kvitsøy]" c="Kvitsøy" nd="1"/>
              <i n="[T_kommune].[kommune].&amp;[Kvæfjord]" c="Kvæfjord" nd="1"/>
              <i n="[T_kommune].[kommune].&amp;[Kvænangen]" c="Kvænangen" nd="1"/>
              <i n="[T_kommune].[kommune].&amp;[Kåfjord]" c="Kåfjord" nd="1"/>
              <i n="[T_kommune].[kommune].&amp;[Larvik]" c="Larvik" nd="1"/>
              <i n="[T_kommune].[kommune].&amp;[Lavangen]" c="Lavangen" nd="1"/>
              <i n="[T_kommune].[kommune].&amp;[Lebesby]" c="Lebesby" nd="1"/>
              <i n="[T_kommune].[kommune].&amp;[Leirfjord]" c="Leirfjord" nd="1"/>
              <i n="[T_kommune].[kommune].&amp;[Lesja]" c="Lesja" nd="1"/>
              <i n="[T_kommune].[kommune].&amp;[Lier]" c="Lier" nd="1"/>
              <i n="[T_kommune].[kommune].&amp;[Lillehammer]" c="Lillehammer" nd="1"/>
              <i n="[T_kommune].[kommune].&amp;[Lillesand]" c="Lillesand" nd="1"/>
              <i n="[T_kommune].[kommune].&amp;[Lillestrøm]" c="Lillestrøm" nd="1"/>
              <i n="[T_kommune].[kommune].&amp;[Lindesnes]" c="Lindesnes" nd="1"/>
              <i n="[T_kommune].[kommune].&amp;[Lom]" c="Lom" nd="1"/>
              <i n="[T_kommune].[kommune].&amp;[Lund]" c="Lund" nd="1"/>
              <i n="[T_kommune].[kommune].&amp;[Lunner]" c="Lunner" nd="1"/>
              <i n="[T_kommune].[kommune].&amp;[Lurøy]" c="Lurøy" nd="1"/>
              <i n="[T_kommune].[kommune].&amp;[Luster]" c="Luster" nd="1"/>
              <i n="[T_kommune].[kommune].&amp;[Lyngdal]" c="Lyngdal" nd="1"/>
              <i n="[T_kommune].[kommune].&amp;[Lyngen]" c="Lyngen" nd="1"/>
              <i n="[T_kommune].[kommune].&amp;[Lærdal]" c="Lærdal" nd="1"/>
              <i n="[T_kommune].[kommune].&amp;[Lødingen]" c="Lødingen" nd="1"/>
              <i n="[T_kommune].[kommune].&amp;[Lørenskog]" c="Lørenskog" nd="1"/>
              <i n="[T_kommune].[kommune].&amp;[Løten]" c="Løten" nd="1"/>
              <i n="[T_kommune].[kommune].&amp;[Marker]" c="Marker" nd="1"/>
              <i n="[T_kommune].[kommune].&amp;[Masfjorden]" c="Masfjorden" nd="1"/>
              <i n="[T_kommune].[kommune].&amp;[Meløy]" c="Meløy" nd="1"/>
              <i n="[T_kommune].[kommune].&amp;[Midt-Telemark]" c="Midt-Telemark" nd="1"/>
              <i n="[T_kommune].[kommune].&amp;[Modalen]" c="Modalen" nd="1"/>
              <i n="[T_kommune].[kommune].&amp;[Modum]" c="Modum" nd="1"/>
              <i n="[T_kommune].[kommune].&amp;[Molde]" c="Molde" nd="1"/>
              <i n="[T_kommune].[kommune].&amp;[Moss]" c="Moss" nd="1"/>
              <i n="[T_kommune].[kommune].&amp;[Målselv]" c="Målselv" nd="1"/>
              <i n="[T_kommune].[kommune].&amp;[Måsøy]" c="Måsøy" nd="1"/>
              <i n="[T_kommune].[kommune].&amp;[Nannestad]" c="Nannestad" nd="1"/>
              <i n="[T_kommune].[kommune].&amp;[Narvik]" c="Narvik" nd="1"/>
              <i n="[T_kommune].[kommune].&amp;[Nes]" c="Nes" nd="1"/>
              <i n="[T_kommune].[kommune].&amp;[Nesbyen]" c="Nesbyen" nd="1"/>
              <i n="[T_kommune].[kommune].&amp;[Nesna]" c="Nesna" nd="1"/>
              <i n="[T_kommune].[kommune].&amp;[Nesodden]" c="Nesodden" nd="1"/>
              <i n="[T_kommune].[kommune].&amp;[Nesseby]" c="Nesseby" nd="1"/>
              <i n="[T_kommune].[kommune].&amp;[Nissedal]" c="Nissedal" nd="1"/>
              <i n="[T_kommune].[kommune].&amp;[Nittedal]" c="Nittedal" nd="1"/>
              <i n="[T_kommune].[kommune].&amp;[Nome]" c="Nome" nd="1"/>
              <i n="[T_kommune].[kommune].&amp;[Nord-Aurdal]" c="Nord-Aurdal" nd="1"/>
              <i n="[T_kommune].[kommune].&amp;[Nord-Fron]" c="Nord-Fron" nd="1"/>
              <i n="[T_kommune].[kommune].&amp;[Nord-Odal]" c="Nord-Odal" nd="1"/>
              <i n="[T_kommune].[kommune].&amp;[Nordre Follo]" c="Nordre Follo" nd="1"/>
              <i n="[T_kommune].[kommune].&amp;[Nordre Land]" c="Nordre Land" nd="1"/>
              <i n="[T_kommune].[kommune].&amp;[Nordreisa]" c="Nordreisa" nd="1"/>
              <i n="[T_kommune].[kommune].&amp;[Nore og Uvdal]" c="Nore og Uvdal" nd="1"/>
              <i n="[T_kommune].[kommune].&amp;[Notodden]" c="Notodden" nd="1"/>
              <i n="[T_kommune].[kommune].&amp;[Os]" c="Os" nd="1"/>
              <i n="[T_kommune].[kommune].&amp;[Oslo]" c="Oslo" nd="1"/>
              <i n="[T_kommune].[kommune].&amp;[Osterøy]" c="Osterøy" nd="1"/>
              <i n="[T_kommune].[kommune].&amp;[Porsanger]" c="Porsanger" nd="1"/>
              <i n="[T_kommune].[kommune].&amp;[Porsgrunn]" c="Porsgrunn" nd="1"/>
              <i n="[T_kommune].[kommune].&amp;[Rakkestad]" c="Rakkestad" nd="1"/>
              <i n="[T_kommune].[kommune].&amp;[Rana]" c="Rana" nd="1"/>
              <i n="[T_kommune].[kommune].&amp;[Randaberg]" c="Randaberg" nd="1"/>
              <i n="[T_kommune].[kommune].&amp;[Rauma]" c="Rauma" nd="1"/>
              <i n="[T_kommune].[kommune].&amp;[Rendalen]" c="Rendalen" nd="1"/>
              <i n="[T_kommune].[kommune].&amp;[Ringebu]" c="Ringebu" nd="1"/>
              <i n="[T_kommune].[kommune].&amp;[Ringerike]" c="Ringerike" nd="1"/>
              <i n="[T_kommune].[kommune].&amp;[Ringsaker]" c="Ringsaker" nd="1"/>
              <i n="[T_kommune].[kommune].&amp;[Risør]" c="Risør" nd="1"/>
              <i n="[T_kommune].[kommune].&amp;[Rollag]" c="Rollag" nd="1"/>
              <i n="[T_kommune].[kommune].&amp;[Rælingen]" c="Rælingen" nd="1"/>
              <i n="[T_kommune].[kommune].&amp;[Rødøy]" c="Rødøy" nd="1"/>
              <i n="[T_kommune].[kommune].&amp;[Røst]" c="Røst" nd="1"/>
              <i n="[T_kommune].[kommune].&amp;[Råde]" c="Råde" nd="1"/>
              <i n="[T_kommune].[kommune].&amp;[Salangen]" c="Salangen" nd="1"/>
              <i n="[T_kommune].[kommune].&amp;[Saltdal]" c="Saltdal" nd="1"/>
              <i n="[T_kommune].[kommune].&amp;[Samnanger]" c="Samnanger" nd="1"/>
              <i n="[T_kommune].[kommune].&amp;[Sande]" c="Sande" nd="1"/>
              <i n="[T_kommune].[kommune].&amp;[Sandefjord]" c="Sandefjord" nd="1"/>
              <i n="[T_kommune].[kommune].&amp;[Sandnes]" c="Sandnes" nd="1"/>
              <i n="[T_kommune].[kommune].&amp;[Sarpsborg]" c="Sarpsborg" nd="1"/>
              <i n="[T_kommune].[kommune].&amp;[Sauda]" c="Sauda" nd="1"/>
              <i n="[T_kommune].[kommune].&amp;[Sel]" c="Sel" nd="1"/>
              <i n="[T_kommune].[kommune].&amp;[Seljord]" c="Seljord" nd="1"/>
              <i n="[T_kommune].[kommune].&amp;[Senja]" c="Senja" nd="1"/>
              <i n="[T_kommune].[kommune].&amp;[Sigdal]" c="Sigdal" nd="1"/>
              <i n="[T_kommune].[kommune].&amp;[Siljan]" c="Siljan" nd="1"/>
              <i n="[T_kommune].[kommune].&amp;[Sirdal]" c="Sirdal" nd="1"/>
              <i n="[T_kommune].[kommune].&amp;[Skien]" c="Skien" nd="1"/>
              <i n="[T_kommune].[kommune].&amp;[Skiptvet]" c="Skiptvet" nd="1"/>
              <i n="[T_kommune].[kommune].&amp;[Skjervøy]" c="Skjervøy" nd="1"/>
              <i n="[T_kommune].[kommune].&amp;[Skjåk]" c="Skjåk" nd="1"/>
              <i n="[T_kommune].[kommune].&amp;[Smøla]" c="Smøla" nd="1"/>
              <i n="[T_kommune].[kommune].&amp;[Sogndal]" c="Sogndal" nd="1"/>
              <i n="[T_kommune].[kommune].&amp;[Sokndal]" c="Sokndal" nd="1"/>
              <i n="[T_kommune].[kommune].&amp;[Sola]" c="Sola" nd="1"/>
              <i n="[T_kommune].[kommune].&amp;[Solund]" c="Solund" nd="1"/>
              <i n="[T_kommune].[kommune].&amp;[Sortland]" c="Sortland" nd="1"/>
              <i n="[T_kommune].[kommune].&amp;[Stad]" c="Stad" nd="1"/>
              <i n="[T_kommune].[kommune].&amp;[Stange]" c="Stange" nd="1"/>
              <i n="[T_kommune].[kommune].&amp;[Stavanger]" c="Stavanger" nd="1"/>
              <i n="[T_kommune].[kommune].&amp;[Steigen]" c="Steigen" nd="1"/>
              <i n="[T_kommune].[kommune].&amp;[Stord]" c="Stord" nd="1"/>
              <i n="[T_kommune].[kommune].&amp;[Stor-Elvdal]" c="Stor-Elvdal" nd="1"/>
              <i n="[T_kommune].[kommune].&amp;[Storfjord]" c="Storfjord" nd="1"/>
              <i n="[T_kommune].[kommune].&amp;[Strand]" c="Strand" nd="1"/>
              <i n="[T_kommune].[kommune].&amp;[Stranda]" c="Stranda" nd="1"/>
              <i n="[T_kommune].[kommune].&amp;[Stryn]" c="Stryn" nd="1"/>
              <i n="[T_kommune].[kommune].&amp;[Sula]" c="Sula" nd="1"/>
              <i n="[T_kommune].[kommune].&amp;[Suldal]" c="Suldal" nd="1"/>
              <i n="[T_kommune].[kommune].&amp;[Sunndal]" c="Sunndal" nd="1"/>
              <i n="[T_kommune].[kommune].&amp;[Sunnfjord]" c="Sunnfjord" nd="1"/>
              <i n="[T_kommune].[kommune].&amp;[Surnadal]" c="Surnadal" nd="1"/>
              <i n="[T_kommune].[kommune].&amp;[Sveio]" c="Sveio" nd="1"/>
              <i n="[T_kommune].[kommune].&amp;[Sykkylven]" c="Sykkylven" nd="1"/>
              <i n="[T_kommune].[kommune].&amp;[Sømna]" c="Sømna" nd="1"/>
              <i n="[T_kommune].[kommune].&amp;[Søndre Land]" c="Søndre Land" nd="1"/>
              <i n="[T_kommune].[kommune].&amp;[Sør-Aurdal]" c="Sør-Aurdal" nd="1"/>
              <i n="[T_kommune].[kommune].&amp;[Sørfold]" c="Sørfold" nd="1"/>
              <i n="[T_kommune].[kommune].&amp;[Sør-Fron]" c="Sør-Fron" nd="1"/>
              <i n="[T_kommune].[kommune].&amp;[Sør-Odal]" c="Sør-Odal" nd="1"/>
              <i n="[T_kommune].[kommune].&amp;[Sørreisa]" c="Sørreisa" nd="1"/>
              <i n="[T_kommune].[kommune].&amp;[Sør-Varanger]" c="Sør-Varanger" nd="1"/>
              <i n="[T_kommune].[kommune].&amp;[Tana]" c="Tana" nd="1"/>
              <i n="[T_kommune].[kommune].&amp;[Time]" c="Time" nd="1"/>
              <i n="[T_kommune].[kommune].&amp;[Tingvoll]" c="Tingvoll" nd="1"/>
              <i n="[T_kommune].[kommune].&amp;[Tinn]" c="Tinn" nd="1"/>
              <i n="[T_kommune].[kommune].&amp;[Tjeldsund]" c="Tjeldsund" nd="1"/>
              <i n="[T_kommune].[kommune].&amp;[Tokke]" c="Tokke" nd="1"/>
              <i n="[T_kommune].[kommune].&amp;[Tolga]" c="Tolga" nd="1"/>
              <i n="[T_kommune].[kommune].&amp;[Tromsø]" c="Tromsø" nd="1"/>
              <i n="[T_kommune].[kommune].&amp;[Trysil]" c="Trysil" nd="1"/>
              <i n="[T_kommune].[kommune].&amp;[Træna]" c="Træna" nd="1"/>
              <i n="[T_kommune].[kommune].&amp;[Tvedestrand]" c="Tvedestrand" nd="1"/>
              <i n="[T_kommune].[kommune].&amp;[Tynset]" c="Tynset" nd="1"/>
              <i n="[T_kommune].[kommune].&amp;[Tysnes]" c="Tysnes" nd="1"/>
              <i n="[T_kommune].[kommune].&amp;[Tysvær]" c="Tysvær" nd="1"/>
              <i n="[T_kommune].[kommune].&amp;[Tønsberg]" c="Tønsberg" nd="1"/>
              <i n="[T_kommune].[kommune].&amp;[Ullensaker]" c="Ullensaker" nd="1"/>
              <i n="[T_kommune].[kommune].&amp;[Ullensvang]" c="Ullensvang" nd="1"/>
              <i n="[T_kommune].[kommune].&amp;[Ulstein]" c="Ulstein" nd="1"/>
              <i n="[T_kommune].[kommune].&amp;[Ulvik]" c="Ulvik" nd="1"/>
              <i n="[T_kommune].[kommune].&amp;[Utsira]" c="Utsira" nd="1"/>
              <i n="[T_kommune].[kommune].&amp;[Vadsø]" c="Vadsø" nd="1"/>
              <i n="[T_kommune].[kommune].&amp;[Vaksdal]" c="Vaksdal" nd="1"/>
              <i n="[T_kommune].[kommune].&amp;[Valle]" c="Valle" nd="1"/>
              <i n="[T_kommune].[kommune].&amp;[Vang]" c="Vang" nd="1"/>
              <i n="[T_kommune].[kommune].&amp;[Vanylven]" c="Vanylven" nd="1"/>
              <i n="[T_kommune].[kommune].&amp;[Vardø]" c="Vardø" nd="1"/>
              <i n="[T_kommune].[kommune].&amp;[Vefsn]" c="Vefsn" nd="1"/>
              <i n="[T_kommune].[kommune].&amp;[Vega]" c="Vega" nd="1"/>
              <i n="[T_kommune].[kommune].&amp;[Vegårshei]" c="Vegårshei" nd="1"/>
              <i n="[T_kommune].[kommune].&amp;[Vennesla]" c="Vennesla" nd="1"/>
              <i n="[T_kommune].[kommune].&amp;[Vestby]" c="Vestby" nd="1"/>
              <i n="[T_kommune].[kommune].&amp;[Vestnes]" c="Vestnes" nd="1"/>
              <i n="[T_kommune].[kommune].&amp;[Vestre Slidre]" c="Vestre Slidre" nd="1"/>
              <i n="[T_kommune].[kommune].&amp;[Vestre Toten]" c="Vestre Toten" nd="1"/>
              <i n="[T_kommune].[kommune].&amp;[Vestvågøy]" c="Vestvågøy" nd="1"/>
              <i n="[T_kommune].[kommune].&amp;[Vevelstad]" c="Vevelstad" nd="1"/>
              <i n="[T_kommune].[kommune].&amp;[Vik]" c="Vik" nd="1"/>
              <i n="[T_kommune].[kommune].&amp;[Vindafjord]" c="Vindafjord" nd="1"/>
              <i n="[T_kommune].[kommune].&amp;[Vinje]" c="Vinje" nd="1"/>
              <i n="[T_kommune].[kommune].&amp;[Volda]" c="Volda" nd="1"/>
              <i n="[T_kommune].[kommune].&amp;[Voss]" c="Voss" nd="1"/>
              <i n="[T_kommune].[kommune].&amp;[Vågan]" c="Vågan" nd="1"/>
              <i n="[T_kommune].[kommune].&amp;[Vågå]" c="Vågå" nd="1"/>
              <i n="[T_kommune].[kommune].&amp;[Våler]" c="Våler" nd="1"/>
              <i n="[T_kommune].[kommune].&amp;[Våler (Inn)]" c="Våler (Inn)" nd="1"/>
              <i n="[T_kommune].[kommune].&amp;[Øksnes]" c="Øksnes" nd="1"/>
              <i n="[T_kommune].[kommune].&amp;[Ørsta]" c="Ørsta" nd="1"/>
              <i n="[T_kommune].[kommune].&amp;[Østre Toten]" c="Østre Toten" nd="1"/>
              <i n="[T_kommune].[kommune].&amp;[Øvre Eiker]" c="Øvre Eiker" nd="1"/>
              <i n="[T_kommune].[kommune].&amp;[Øyer]" c="Øyer" nd="1"/>
              <i n="[T_kommune].[kommune].&amp;[Øygarden]" c="Øygarden" nd="1"/>
              <i n="[T_kommune].[kommune].&amp;[Øystre Slidre]" c="Øystre Slidre" nd="1"/>
              <i n="[T_kommune].[kommune].&amp;[Ål]" c="Ål" nd="1"/>
              <i n="[T_kommune].[kommune].&amp;[Ålesund]" c="Ålesund" nd="1"/>
              <i n="[T_kommune].[kommune].&amp;[Åmli]" c="Åmli" nd="1"/>
              <i n="[T_kommune].[kommune].&amp;[Åmot]" c="Åmot" nd="1"/>
              <i n="[T_kommune].[kommune].&amp;[Årdal]" c="Årdal" nd="1"/>
              <i n="[T_kommune].[kommune].&amp;[Ås]" c="Ås" nd="1"/>
              <i n="[T_kommune].[kommune].&amp;[Åseral]" c="Åseral" nd="1"/>
              <i n="[T_kommune].[kommune].&amp;[Åsnes]" c="Åsnes" nd="1"/>
            </range>
          </ranges>
        </level>
      </levels>
      <selections count="1">
        <selection n="[T_kommune].[kommun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1" xr10:uid="{FC8AAF4D-B364-467A-86F5-94ABB1777649}" sourceName="[T_kjøttkoder].[hovedgrupper]">
  <pivotTables>
    <pivotTable tabId="4" name="Pivottabell5"/>
    <pivotTable tabId="4" name="Pivottabell6"/>
    <pivotTable tabId="4" name="Pivottabell9"/>
    <pivotTable tabId="4" name="Pivottabell10"/>
  </pivotTables>
  <data>
    <olap pivotCacheId="1724201852">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3" xr10:uid="{9ED915A5-5D19-423B-99C3-375FF61263AE}" sourceName="[T_kjøttkoder].[hovedgrupper]">
  <pivotTables>
    <pivotTable tabId="8" name="Pivottabell18"/>
    <pivotTable tabId="8" name="Pivottabell19"/>
    <pivotTable tabId="8" name="Pivottabell7"/>
    <pivotTable tabId="8" name="Pivottabell8"/>
    <pivotTable tabId="8" name="Pivottabell6"/>
  </pivotTables>
  <data>
    <olap pivotCacheId="1268794698">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E8B6DF40-7D64-429C-8B76-13A72BA52BC8}" sourceName="[T_kommune].[fylke]">
  <pivotTables>
    <pivotTable tabId="6" name="Pivottabell12"/>
    <pivotTable tabId="6" name="Pivottabell14"/>
    <pivotTable tabId="6" name="Pivottabell2"/>
    <pivotTable tabId="6" name="Pivottabell3"/>
    <pivotTable tabId="6" name="Pivottabell4"/>
    <pivotTable tabId="6" name="Pivottabell5"/>
    <pivotTable tabId="6" name="Pivottabell6"/>
    <pivotTable tabId="6" name="Pivottabell13"/>
    <pivotTable tabId="6" name="Pivottabell15"/>
    <pivotTable tabId="6" name="Pivottabell1"/>
  </pivotTables>
  <data>
    <olap pivotCacheId="1201217493">
      <levels count="2">
        <level uniqueName="[T_kommune].[fylke].[(All)]" sourceCaption="(All)" count="0"/>
        <level uniqueName="[T_kommune].[fylke].[fylke]" sourceCaption="fylke" count="14">
          <ranges>
            <range startItem="0">
              <i n="[T_kommune].[fylke].&amp;[Trøndelag]" c="Trøndelag"/>
              <i n="[T_kommune].[fylke].&amp;[Agder]" c="Agder" nd="1"/>
              <i n="[T_kommune].[fylke].&amp;[Akershus]" c="Akershus" nd="1"/>
              <i n="[T_kommune].[fylke].&amp;[Buskerud]" c="Buskerud" nd="1"/>
              <i n="[T_kommune].[fylke].&amp;[Finnmark]" c="Finnmark" nd="1"/>
              <i n="[T_kommune].[fylke].&amp;[Innlandet]" c="Innlandet" nd="1"/>
              <i n="[T_kommune].[fylke].&amp;[Møre og Romsdal]" c="Møre og Romsdal" nd="1"/>
              <i n="[T_kommune].[fylke].&amp;[Nordland]" c="Nordland" nd="1"/>
              <i n="[T_kommune].[fylke].&amp;[Rogaland]" c="Rogaland" nd="1"/>
              <i n="[T_kommune].[fylke].&amp;[Telemark]" c="Telemark" nd="1"/>
              <i n="[T_kommune].[fylke].&amp;[Troms]" c="Troms" nd="1"/>
              <i n="[T_kommune].[fylke].&amp;[Vestfold]" c="Vestfold" nd="1"/>
              <i n="[T_kommune].[fylke].&amp;[Vestland]" c="Vestland" nd="1"/>
              <i n="[T_kommune].[fylke].&amp;[Østfold]" c="Østfold" nd="1"/>
            </range>
          </ranges>
        </level>
      </levels>
      <selections count="1">
        <selection n="[T_kommune].[fylke].&amp;[Trøndelag]"/>
      </selections>
    </olap>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8383E93B-C1AD-46A2-8E1D-A24352EFAB1F}" sourceName="[T_kommune].[kommune]">
  <pivotTables>
    <pivotTable tabId="6" name="Pivottabell12"/>
    <pivotTable tabId="6" name="Pivottabell14"/>
    <pivotTable tabId="6" name="Pivottabell2"/>
    <pivotTable tabId="6" name="Pivottabell3"/>
    <pivotTable tabId="6" name="Pivottabell4"/>
    <pivotTable tabId="6" name="Pivottabell5"/>
    <pivotTable tabId="6" name="Pivottabell6"/>
    <pivotTable tabId="6" name="Pivottabell13"/>
    <pivotTable tabId="6" name="Pivottabell15"/>
    <pivotTable tabId="6" name="Pivottabell1"/>
  </pivotTables>
  <data>
    <olap pivotCacheId="1201217493">
      <levels count="2">
        <level uniqueName="[T_kommune].[kommune].[(All)]" sourceCaption="(All)" count="0"/>
        <level uniqueName="[T_kommune].[kommune].[kommune]" sourceCaption="kommune" count="353">
          <ranges>
            <range startItem="0">
              <i n="[T_kommune].[kommune].&amp;[Flatanger]" c="Flatanger"/>
              <i n="[T_kommune].[kommune].&amp;[Frosta]" c="Frosta"/>
              <i n="[T_kommune].[kommune].&amp;[Frøya]" c="Frøya"/>
              <i n="[T_kommune].[kommune].&amp;[Grong]" c="Grong"/>
              <i n="[T_kommune].[kommune].&amp;[Heim]" c="Heim"/>
              <i n="[T_kommune].[kommune].&amp;[Hitra]" c="Hitra"/>
              <i n="[T_kommune].[kommune].&amp;[Holtålen]" c="Holtålen"/>
              <i n="[T_kommune].[kommune].&amp;[Høylandet]" c="Høylandet"/>
              <i n="[T_kommune].[kommune].&amp;[Inderøy]" c="Inderøy"/>
              <i n="[T_kommune].[kommune].&amp;[Indre Fosen]" c="Indre Fosen"/>
              <i n="[T_kommune].[kommune].&amp;[Leka]" c="Leka"/>
              <i n="[T_kommune].[kommune].&amp;[Levanger]" c="Levanger"/>
              <i n="[T_kommune].[kommune].&amp;[Lierne]" c="Lierne"/>
              <i n="[T_kommune].[kommune].&amp;[Malvik]" c="Malvik"/>
              <i n="[T_kommune].[kommune].&amp;[Melhus]" c="Melhus"/>
              <i n="[T_kommune].[kommune].&amp;[Meråker]" c="Meråker"/>
              <i n="[T_kommune].[kommune].&amp;[Midtre Gauldal]" c="Midtre Gauldal"/>
              <i n="[T_kommune].[kommune].&amp;[Namsos]" c="Namsos"/>
              <i n="[T_kommune].[kommune].&amp;[Namsskogan]" c="Namsskogan"/>
              <i n="[T_kommune].[kommune].&amp;[Nærøysund]" c="Nærøysund"/>
              <i n="[T_kommune].[kommune].&amp;[Oppdal]" c="Oppdal"/>
              <i n="[T_kommune].[kommune].&amp;[Orkland]" c="Orkland"/>
              <i n="[T_kommune].[kommune].&amp;[Osen]" c="Osen"/>
              <i n="[T_kommune].[kommune].&amp;[Overhalla]" c="Overhalla"/>
              <i n="[T_kommune].[kommune].&amp;[Rennebu]" c="Rennebu"/>
              <i n="[T_kommune].[kommune].&amp;[Rindal]" c="Rindal"/>
              <i n="[T_kommune].[kommune].&amp;[Røros]" c="Røros"/>
              <i n="[T_kommune].[kommune].&amp;[Røyrvik]" c="Røyrvik"/>
              <i n="[T_kommune].[kommune].&amp;[Selbu]" c="Selbu"/>
              <i n="[T_kommune].[kommune].&amp;[Skaun]" c="Skaun"/>
              <i n="[T_kommune].[kommune].&amp;[Snåsa]" c="Snåsa"/>
              <i n="[T_kommune].[kommune].&amp;[Steinkjer]" c="Steinkjer"/>
              <i n="[T_kommune].[kommune].&amp;[Stjørdal]" c="Stjørdal"/>
              <i n="[T_kommune].[kommune].&amp;[Trondheim]" c="Trondheim"/>
              <i n="[T_kommune].[kommune].&amp;[Tydal]" c="Tydal"/>
              <i n="[T_kommune].[kommune].&amp;[Verdal]" c="Verdal"/>
              <i n="[T_kommune].[kommune].&amp;[Ørland]" c="Ørland"/>
              <i n="[T_kommune].[kommune].&amp;[Åfjord]" c="Åfjord"/>
              <i n="[T_kommune].[kommune].&amp;[Alstahaug]" c="Alstahaug" nd="1"/>
              <i n="[T_kommune].[kommune].&amp;[Alta]" c="Alta" nd="1"/>
              <i n="[T_kommune].[kommune].&amp;[Alvdal]" c="Alvdal" nd="1"/>
              <i n="[T_kommune].[kommune].&amp;[Alver]" c="Alver" nd="1"/>
              <i n="[T_kommune].[kommune].&amp;[Andøy]" c="Andøy" nd="1"/>
              <i n="[T_kommune].[kommune].&amp;[Aremark]" c="Aremark" nd="1"/>
              <i n="[T_kommune].[kommune].&amp;[Arendal]" c="Arendal" nd="1"/>
              <i n="[T_kommune].[kommune].&amp;[Asker]" c="Asker" nd="1"/>
              <i n="[T_kommune].[kommune].&amp;[Askvoll]" c="Askvoll" nd="1"/>
              <i n="[T_kommune].[kommune].&amp;[Askøy]" c="Askøy" nd="1"/>
              <i n="[T_kommune].[kommune].&amp;[Aukra]" c="Aukra" nd="1"/>
              <i n="[T_kommune].[kommune].&amp;[Aure]" c="Aure" nd="1"/>
              <i n="[T_kommune].[kommune].&amp;[Aurland]" c="Aurland" nd="1"/>
              <i n="[T_kommune].[kommune].&amp;[Aurskog-Høland]" c="Aurskog-Høland" nd="1"/>
              <i n="[T_kommune].[kommune].&amp;[Austevoll]" c="Austevoll" nd="1"/>
              <i n="[T_kommune].[kommune].&amp;[Austrheim]" c="Austrheim" nd="1"/>
              <i n="[T_kommune].[kommune].&amp;[Averøy]" c="Averøy" nd="1"/>
              <i n="[T_kommune].[kommune].&amp;[Balsfjord]" c="Balsfjord" nd="1"/>
              <i n="[T_kommune].[kommune].&amp;[Bamble]" c="Bamble" nd="1"/>
              <i n="[T_kommune].[kommune].&amp;[Bardu]" c="Bardu" nd="1"/>
              <i n="[T_kommune].[kommune].&amp;[Beiarn]" c="Beiarn" nd="1"/>
              <i n="[T_kommune].[kommune].&amp;[Bergen]" c="Bergen" nd="1"/>
              <i n="[T_kommune].[kommune].&amp;[Berlevåg]" c="Berlevåg" nd="1"/>
              <i n="[T_kommune].[kommune].&amp;[Bindal]" c="Bindal" nd="1"/>
              <i n="[T_kommune].[kommune].&amp;[Birkenes]" c="Birkenes" nd="1"/>
              <i n="[T_kommune].[kommune].&amp;[Bjerkreim]" c="Bjerkreim" nd="1"/>
              <i n="[T_kommune].[kommune].&amp;[Bjørnafjorden]" c="Bjørnafjorden" nd="1"/>
              <i n="[T_kommune].[kommune].&amp;[Bodø]" c="Bodø" nd="1"/>
              <i n="[T_kommune].[kommune].&amp;[Bokn]" c="Bokn" nd="1"/>
              <i n="[T_kommune].[kommune].&amp;[Bremanger]" c="Bremanger" nd="1"/>
              <i n="[T_kommune].[kommune].&amp;[Brønnøy]" c="Brønnøy" nd="1"/>
              <i n="[T_kommune].[kommune].&amp;[Bygland]" c="Bygland" nd="1"/>
              <i n="[T_kommune].[kommune].&amp;[Bykle]" c="Bykle" nd="1"/>
              <i n="[T_kommune].[kommune].&amp;[Bærum]" c="Bærum" nd="1"/>
              <i n="[T_kommune].[kommune].&amp;[Bø]" c="Bø" nd="1"/>
              <i n="[T_kommune].[kommune].&amp;[Bømlo]" c="Bømlo" nd="1"/>
              <i n="[T_kommune].[kommune].&amp;[Båtsjord]" c="Båtsjord" nd="1"/>
              <i n="[T_kommune].[kommune].&amp;[Dovre]" c="Dovre" nd="1"/>
              <i n="[T_kommune].[kommune].&amp;[Drammen]" c="Drammen" nd="1"/>
              <i n="[T_kommune].[kommune].&amp;[Drangedal]" c="Drangedal" nd="1"/>
              <i n="[T_kommune].[kommune].&amp;[Dyrøy]" c="Dyrøy" nd="1"/>
              <i n="[T_kommune].[kommune].&amp;[Dønna]" c="Dønna" nd="1"/>
              <i n="[T_kommune].[kommune].&amp;[Eidfjord]" c="Eidfjord" nd="1"/>
              <i n="[T_kommune].[kommune].&amp;[Eidskog]" c="Eidskog" nd="1"/>
              <i n="[T_kommune].[kommune].&amp;[Eidsvoll]" c="Eidsvoll" nd="1"/>
              <i n="[T_kommune].[kommune].&amp;[Eigersund]" c="Eigersund" nd="1"/>
              <i n="[T_kommune].[kommune].&amp;[Elverum]" c="Elverum" nd="1"/>
              <i n="[T_kommune].[kommune].&amp;[Enebakk]" c="Enebakk" nd="1"/>
              <i n="[T_kommune].[kommune].&amp;[Engerdal]" c="Engerdal" nd="1"/>
              <i n="[T_kommune].[kommune].&amp;[Etne]" c="Etne" nd="1"/>
              <i n="[T_kommune].[kommune].&amp;[Etnedal]" c="Etnedal" nd="1"/>
              <i n="[T_kommune].[kommune].&amp;[Evenes]" c="Evenes" nd="1"/>
              <i n="[T_kommune].[kommune].&amp;[Evje og Hornnes]" c="Evje og Hornnes" nd="1"/>
              <i n="[T_kommune].[kommune].&amp;[Farsund]" c="Farsund" nd="1"/>
              <i n="[T_kommune].[kommune].&amp;[Fauske]" c="Fauske" nd="1"/>
              <i n="[T_kommune].[kommune].&amp;[Fedje]" c="Fedje" nd="1"/>
              <i n="[T_kommune].[kommune].&amp;[Fitjar]" c="Fitjar" nd="1"/>
              <i n="[T_kommune].[kommune].&amp;[Fjaler]" c="Fjaler" nd="1"/>
              <i n="[T_kommune].[kommune].&amp;[Fjord]" c="Fjord" nd="1"/>
              <i n="[T_kommune].[kommune].&amp;[Flakstad]" c="Flakstad" nd="1"/>
              <i n="[T_kommune].[kommune].&amp;[Flekkefjord]" c="Flekkefjord" nd="1"/>
              <i n="[T_kommune].[kommune].&amp;[Flesberg]" c="Flesberg" nd="1"/>
              <i n="[T_kommune].[kommune].&amp;[Flå]" c="Flå" nd="1"/>
              <i n="[T_kommune].[kommune].&amp;[Folldal]" c="Folldal" nd="1"/>
              <i n="[T_kommune].[kommune].&amp;[Fredrikstad]" c="Fredrikstad" nd="1"/>
              <i n="[T_kommune].[kommune].&amp;[Frogn]" c="Frogn" nd="1"/>
              <i n="[T_kommune].[kommune].&amp;[Froland]" c="Froland" nd="1"/>
              <i n="[T_kommune].[kommune].&amp;[Fyresdal]" c="Fyresdal" nd="1"/>
              <i n="[T_kommune].[kommune].&amp;[Færder]" c="Færder" nd="1"/>
              <i n="[T_kommune].[kommune].&amp;[Gamvik]" c="Gamvik" nd="1"/>
              <i n="[T_kommune].[kommune].&amp;[Gausdal]" c="Gausdal" nd="1"/>
              <i n="[T_kommune].[kommune].&amp;[Gildeskål]" c="Gildeskål" nd="1"/>
              <i n="[T_kommune].[kommune].&amp;[Giske]" c="Giske" nd="1"/>
              <i n="[T_kommune].[kommune].&amp;[Gjemnes]" c="Gjemnes" nd="1"/>
              <i n="[T_kommune].[kommune].&amp;[Gjerdrum]" c="Gjerdrum" nd="1"/>
              <i n="[T_kommune].[kommune].&amp;[Gjerstad]" c="Gjerstad" nd="1"/>
              <i n="[T_kommune].[kommune].&amp;[Gjesdal]" c="Gjesdal" nd="1"/>
              <i n="[T_kommune].[kommune].&amp;[Gjøvik]" c="Gjøvik" nd="1"/>
              <i n="[T_kommune].[kommune].&amp;[Gloppen]" c="Gloppen" nd="1"/>
              <i n="[T_kommune].[kommune].&amp;[Gol]" c="Gol" nd="1"/>
              <i n="[T_kommune].[kommune].&amp;[Gran]" c="Gran" nd="1"/>
              <i n="[T_kommune].[kommune].&amp;[Grane]" c="Grane" nd="1"/>
              <i n="[T_kommune].[kommune].&amp;[Gratangen]" c="Gratangen" nd="1"/>
              <i n="[T_kommune].[kommune].&amp;[Grimstad]" c="Grimstad" nd="1"/>
              <i n="[T_kommune].[kommune].&amp;[Grue]" c="Grue" nd="1"/>
              <i n="[T_kommune].[kommune].&amp;[Gulen]" c="Gulen" nd="1"/>
              <i n="[T_kommune].[kommune].&amp;[Hadsel]" c="Hadsel" nd="1"/>
              <i n="[T_kommune].[kommune].&amp;[Halden]" c="Halden" nd="1"/>
              <i n="[T_kommune].[kommune].&amp;[Hamar]" c="Hamar" nd="1"/>
              <i n="[T_kommune].[kommune].&amp;[Hamarøy]" c="Hamarøy" nd="1"/>
              <i n="[T_kommune].[kommune].&amp;[Hammerfest]" c="Hammerfest" nd="1"/>
              <i n="[T_kommune].[kommune].&amp;[Haram]" c="Haram" nd="1"/>
              <i n="[T_kommune].[kommune].&amp;[Hareid]" c="Hareid" nd="1"/>
              <i n="[T_kommune].[kommune].&amp;[Harstad]" c="Harstad" nd="1"/>
              <i n="[T_kommune].[kommune].&amp;[Hasvik]" c="Hasvik" nd="1"/>
              <i n="[T_kommune].[kommune].&amp;[Hattfjelldal]" c="Hattfjelldal" nd="1"/>
              <i n="[T_kommune].[kommune].&amp;[Haugesund]" c="Haugesund" nd="1"/>
              <i n="[T_kommune].[kommune].&amp;[Hemnes]" c="Hemnes" nd="1"/>
              <i n="[T_kommune].[kommune].&amp;[Hemsedal]" c="Hemsedal" nd="1"/>
              <i n="[T_kommune].[kommune].&amp;[Herøy (M&amp;R)]" c="Herøy (M&amp;R)" nd="1"/>
              <i n="[T_kommune].[kommune].&amp;[Herøy (No)]" c="Herøy (No)" nd="1"/>
              <i n="[T_kommune].[kommune].&amp;[Hjartdal]" c="Hjartdal" nd="1"/>
              <i n="[T_kommune].[kommune].&amp;[Hjelmeland]" c="Hjelmeland" nd="1"/>
              <i n="[T_kommune].[kommune].&amp;[Hol]" c="Hol" nd="1"/>
              <i n="[T_kommune].[kommune].&amp;[Hole]" c="Hole" nd="1"/>
              <i n="[T_kommune].[kommune].&amp;[Holmestrand]" c="Holmestrand" nd="1"/>
              <i n="[T_kommune].[kommune].&amp;[Horten]" c="Horten" nd="1"/>
              <i n="[T_kommune].[kommune].&amp;[Hurdal]" c="Hurdal" nd="1"/>
              <i n="[T_kommune].[kommune].&amp;[Hustadvika]" c="Hustadvika" nd="1"/>
              <i n="[T_kommune].[kommune].&amp;[Hvaler]" c="Hvaler" nd="1"/>
              <i n="[T_kommune].[kommune].&amp;[Hyllestad]" c="Hyllestad" nd="1"/>
              <i n="[T_kommune].[kommune].&amp;[Hægebostad]" c="Hægebostad" nd="1"/>
              <i n="[T_kommune].[kommune].&amp;[Høyanger]" c="Høyanger" nd="1"/>
              <i n="[T_kommune].[kommune].&amp;[Hå]" c="Hå" nd="1"/>
              <i n="[T_kommune].[kommune].&amp;[Ibestad]" c="Ibestad" nd="1"/>
              <i n="[T_kommune].[kommune].&amp;[Indre Østfold]" c="Indre Østfold" nd="1"/>
              <i n="[T_kommune].[kommune].&amp;[Iveland]" c="Iveland" nd="1"/>
              <i n="[T_kommune].[kommune].&amp;[Jevnaker]" c="Jevnaker" nd="1"/>
              <i n="[T_kommune].[kommune].&amp;[Karasjok]" c="Karasjok" nd="1"/>
              <i n="[T_kommune].[kommune].&amp;[Karlsøy]" c="Karlsøy" nd="1"/>
              <i n="[T_kommune].[kommune].&amp;[Karmøy]" c="Karmøy" nd="1"/>
              <i n="[T_kommune].[kommune].&amp;[Kautokeino]" c="Kautokeino" nd="1"/>
              <i n="[T_kommune].[kommune].&amp;[Kinn]" c="Kinn" nd="1"/>
              <i n="[T_kommune].[kommune].&amp;[Klepp]" c="Klepp" nd="1"/>
              <i n="[T_kommune].[kommune].&amp;[Kongsberg]" c="Kongsberg" nd="1"/>
              <i n="[T_kommune].[kommune].&amp;[Kongsvinger]" c="Kongsvinger" nd="1"/>
              <i n="[T_kommune].[kommune].&amp;[Kragerø]" c="Kragerø" nd="1"/>
              <i n="[T_kommune].[kommune].&amp;[Kristiansand]" c="Kristiansand" nd="1"/>
              <i n="[T_kommune].[kommune].&amp;[Kristiansund]" c="Kristiansund" nd="1"/>
              <i n="[T_kommune].[kommune].&amp;[Krødsherad]" c="Krødsherad" nd="1"/>
              <i n="[T_kommune].[kommune].&amp;[Kvam]" c="Kvam" nd="1"/>
              <i n="[T_kommune].[kommune].&amp;[Kvinesdal]" c="Kvinesdal" nd="1"/>
              <i n="[T_kommune].[kommune].&amp;[Kvinnherad]" c="Kvinnherad" nd="1"/>
              <i n="[T_kommune].[kommune].&amp;[Kviteseid]" c="Kviteseid" nd="1"/>
              <i n="[T_kommune].[kommune].&amp;[Kvitsøy]" c="Kvitsøy" nd="1"/>
              <i n="[T_kommune].[kommune].&amp;[Kvæfjord]" c="Kvæfjord" nd="1"/>
              <i n="[T_kommune].[kommune].&amp;[Kvænangen]" c="Kvænangen" nd="1"/>
              <i n="[T_kommune].[kommune].&amp;[Kåfjord]" c="Kåfjord" nd="1"/>
              <i n="[T_kommune].[kommune].&amp;[Larvik]" c="Larvik" nd="1"/>
              <i n="[T_kommune].[kommune].&amp;[Lavangen]" c="Lavangen" nd="1"/>
              <i n="[T_kommune].[kommune].&amp;[Lebesby]" c="Lebesby" nd="1"/>
              <i n="[T_kommune].[kommune].&amp;[Leirfjord]" c="Leirfjord" nd="1"/>
              <i n="[T_kommune].[kommune].&amp;[Lesja]" c="Lesja" nd="1"/>
              <i n="[T_kommune].[kommune].&amp;[Lier]" c="Lier" nd="1"/>
              <i n="[T_kommune].[kommune].&amp;[Lillehammer]" c="Lillehammer" nd="1"/>
              <i n="[T_kommune].[kommune].&amp;[Lillesand]" c="Lillesand" nd="1"/>
              <i n="[T_kommune].[kommune].&amp;[Lillestrøm]" c="Lillestrøm" nd="1"/>
              <i n="[T_kommune].[kommune].&amp;[Lindesnes]" c="Lindesnes" nd="1"/>
              <i n="[T_kommune].[kommune].&amp;[Lom]" c="Lom" nd="1"/>
              <i n="[T_kommune].[kommune].&amp;[Lund]" c="Lund" nd="1"/>
              <i n="[T_kommune].[kommune].&amp;[Lunner]" c="Lunner" nd="1"/>
              <i n="[T_kommune].[kommune].&amp;[Lurøy]" c="Lurøy" nd="1"/>
              <i n="[T_kommune].[kommune].&amp;[Luster]" c="Luster" nd="1"/>
              <i n="[T_kommune].[kommune].&amp;[Lyngdal]" c="Lyngdal" nd="1"/>
              <i n="[T_kommune].[kommune].&amp;[Lyngen]" c="Lyngen" nd="1"/>
              <i n="[T_kommune].[kommune].&amp;[Lærdal]" c="Lærdal" nd="1"/>
              <i n="[T_kommune].[kommune].&amp;[Lødingen]" c="Lødingen" nd="1"/>
              <i n="[T_kommune].[kommune].&amp;[Lørenskog]" c="Lørenskog" nd="1"/>
              <i n="[T_kommune].[kommune].&amp;[Løten]" c="Løten" nd="1"/>
              <i n="[T_kommune].[kommune].&amp;[Marker]" c="Marker" nd="1"/>
              <i n="[T_kommune].[kommune].&amp;[Masfjorden]" c="Masfjorden" nd="1"/>
              <i n="[T_kommune].[kommune].&amp;[Meløy]" c="Meløy" nd="1"/>
              <i n="[T_kommune].[kommune].&amp;[Midt-Telemark]" c="Midt-Telemark" nd="1"/>
              <i n="[T_kommune].[kommune].&amp;[Modalen]" c="Modalen" nd="1"/>
              <i n="[T_kommune].[kommune].&amp;[Modum]" c="Modum" nd="1"/>
              <i n="[T_kommune].[kommune].&amp;[Molde]" c="Molde" nd="1"/>
              <i n="[T_kommune].[kommune].&amp;[Moss]" c="Moss" nd="1"/>
              <i n="[T_kommune].[kommune].&amp;[Målselv]" c="Målselv" nd="1"/>
              <i n="[T_kommune].[kommune].&amp;[Måsøy]" c="Måsøy" nd="1"/>
              <i n="[T_kommune].[kommune].&amp;[Nannestad]" c="Nannestad" nd="1"/>
              <i n="[T_kommune].[kommune].&amp;[Narvik]" c="Narvik" nd="1"/>
              <i n="[T_kommune].[kommune].&amp;[Nes]" c="Nes" nd="1"/>
              <i n="[T_kommune].[kommune].&amp;[Nesbyen]" c="Nesbyen" nd="1"/>
              <i n="[T_kommune].[kommune].&amp;[Nesna]" c="Nesna" nd="1"/>
              <i n="[T_kommune].[kommune].&amp;[Nesodden]" c="Nesodden" nd="1"/>
              <i n="[T_kommune].[kommune].&amp;[Nesseby]" c="Nesseby" nd="1"/>
              <i n="[T_kommune].[kommune].&amp;[Nissedal]" c="Nissedal" nd="1"/>
              <i n="[T_kommune].[kommune].&amp;[Nittedal]" c="Nittedal" nd="1"/>
              <i n="[T_kommune].[kommune].&amp;[Nome]" c="Nome" nd="1"/>
              <i n="[T_kommune].[kommune].&amp;[Nord-Aurdal]" c="Nord-Aurdal" nd="1"/>
              <i n="[T_kommune].[kommune].&amp;[Nord-Fron]" c="Nord-Fron" nd="1"/>
              <i n="[T_kommune].[kommune].&amp;[Nord-Odal]" c="Nord-Odal" nd="1"/>
              <i n="[T_kommune].[kommune].&amp;[Nordre Follo]" c="Nordre Follo" nd="1"/>
              <i n="[T_kommune].[kommune].&amp;[Nordre Land]" c="Nordre Land" nd="1"/>
              <i n="[T_kommune].[kommune].&amp;[Nordreisa]" c="Nordreisa" nd="1"/>
              <i n="[T_kommune].[kommune].&amp;[Nore og Uvdal]" c="Nore og Uvdal" nd="1"/>
              <i n="[T_kommune].[kommune].&amp;[Notodden]" c="Notodden" nd="1"/>
              <i n="[T_kommune].[kommune].&amp;[Os]" c="Os" nd="1"/>
              <i n="[T_kommune].[kommune].&amp;[Oslo]" c="Oslo" nd="1"/>
              <i n="[T_kommune].[kommune].&amp;[Osterøy]" c="Osterøy" nd="1"/>
              <i n="[T_kommune].[kommune].&amp;[Porsanger]" c="Porsanger" nd="1"/>
              <i n="[T_kommune].[kommune].&amp;[Porsgrunn]" c="Porsgrunn" nd="1"/>
              <i n="[T_kommune].[kommune].&amp;[Rakkestad]" c="Rakkestad" nd="1"/>
              <i n="[T_kommune].[kommune].&amp;[Rana]" c="Rana" nd="1"/>
              <i n="[T_kommune].[kommune].&amp;[Randaberg]" c="Randaberg" nd="1"/>
              <i n="[T_kommune].[kommune].&amp;[Rauma]" c="Rauma" nd="1"/>
              <i n="[T_kommune].[kommune].&amp;[Rendalen]" c="Rendalen" nd="1"/>
              <i n="[T_kommune].[kommune].&amp;[Ringebu]" c="Ringebu" nd="1"/>
              <i n="[T_kommune].[kommune].&amp;[Ringerike]" c="Ringerike" nd="1"/>
              <i n="[T_kommune].[kommune].&amp;[Ringsaker]" c="Ringsaker" nd="1"/>
              <i n="[T_kommune].[kommune].&amp;[Risør]" c="Risør" nd="1"/>
              <i n="[T_kommune].[kommune].&amp;[Rollag]" c="Rollag" nd="1"/>
              <i n="[T_kommune].[kommune].&amp;[Rælingen]" c="Rælingen" nd="1"/>
              <i n="[T_kommune].[kommune].&amp;[Rødøy]" c="Rødøy" nd="1"/>
              <i n="[T_kommune].[kommune].&amp;[Røst]" c="Røst" nd="1"/>
              <i n="[T_kommune].[kommune].&amp;[Råde]" c="Råde" nd="1"/>
              <i n="[T_kommune].[kommune].&amp;[Salangen]" c="Salangen" nd="1"/>
              <i n="[T_kommune].[kommune].&amp;[Saltdal]" c="Saltdal" nd="1"/>
              <i n="[T_kommune].[kommune].&amp;[Samnanger]" c="Samnanger" nd="1"/>
              <i n="[T_kommune].[kommune].&amp;[Sande]" c="Sande" nd="1"/>
              <i n="[T_kommune].[kommune].&amp;[Sandefjord]" c="Sandefjord" nd="1"/>
              <i n="[T_kommune].[kommune].&amp;[Sandnes]" c="Sandnes" nd="1"/>
              <i n="[T_kommune].[kommune].&amp;[Sarpsborg]" c="Sarpsborg" nd="1"/>
              <i n="[T_kommune].[kommune].&amp;[Sauda]" c="Sauda" nd="1"/>
              <i n="[T_kommune].[kommune].&amp;[Sel]" c="Sel" nd="1"/>
              <i n="[T_kommune].[kommune].&amp;[Seljord]" c="Seljord" nd="1"/>
              <i n="[T_kommune].[kommune].&amp;[Senja]" c="Senja" nd="1"/>
              <i n="[T_kommune].[kommune].&amp;[Sigdal]" c="Sigdal" nd="1"/>
              <i n="[T_kommune].[kommune].&amp;[Siljan]" c="Siljan" nd="1"/>
              <i n="[T_kommune].[kommune].&amp;[Sirdal]" c="Sirdal" nd="1"/>
              <i n="[T_kommune].[kommune].&amp;[Skien]" c="Skien" nd="1"/>
              <i n="[T_kommune].[kommune].&amp;[Skiptvet]" c="Skiptvet" nd="1"/>
              <i n="[T_kommune].[kommune].&amp;[Skjervøy]" c="Skjervøy" nd="1"/>
              <i n="[T_kommune].[kommune].&amp;[Skjåk]" c="Skjåk" nd="1"/>
              <i n="[T_kommune].[kommune].&amp;[Smøla]" c="Smøla" nd="1"/>
              <i n="[T_kommune].[kommune].&amp;[Sogndal]" c="Sogndal" nd="1"/>
              <i n="[T_kommune].[kommune].&amp;[Sokndal]" c="Sokndal" nd="1"/>
              <i n="[T_kommune].[kommune].&amp;[Sola]" c="Sola" nd="1"/>
              <i n="[T_kommune].[kommune].&amp;[Solund]" c="Solund" nd="1"/>
              <i n="[T_kommune].[kommune].&amp;[Sortland]" c="Sortland" nd="1"/>
              <i n="[T_kommune].[kommune].&amp;[Stad]" c="Stad" nd="1"/>
              <i n="[T_kommune].[kommune].&amp;[Stange]" c="Stange" nd="1"/>
              <i n="[T_kommune].[kommune].&amp;[Stavanger]" c="Stavanger" nd="1"/>
              <i n="[T_kommune].[kommune].&amp;[Steigen]" c="Steigen" nd="1"/>
              <i n="[T_kommune].[kommune].&amp;[Stord]" c="Stord" nd="1"/>
              <i n="[T_kommune].[kommune].&amp;[Stor-Elvdal]" c="Stor-Elvdal" nd="1"/>
              <i n="[T_kommune].[kommune].&amp;[Storfjord]" c="Storfjord" nd="1"/>
              <i n="[T_kommune].[kommune].&amp;[Strand]" c="Strand" nd="1"/>
              <i n="[T_kommune].[kommune].&amp;[Stranda]" c="Stranda" nd="1"/>
              <i n="[T_kommune].[kommune].&amp;[Stryn]" c="Stryn" nd="1"/>
              <i n="[T_kommune].[kommune].&amp;[Sula]" c="Sula" nd="1"/>
              <i n="[T_kommune].[kommune].&amp;[Suldal]" c="Suldal" nd="1"/>
              <i n="[T_kommune].[kommune].&amp;[Sunndal]" c="Sunndal" nd="1"/>
              <i n="[T_kommune].[kommune].&amp;[Sunnfjord]" c="Sunnfjord" nd="1"/>
              <i n="[T_kommune].[kommune].&amp;[Surnadal]" c="Surnadal" nd="1"/>
              <i n="[T_kommune].[kommune].&amp;[Sveio]" c="Sveio" nd="1"/>
              <i n="[T_kommune].[kommune].&amp;[Sykkylven]" c="Sykkylven" nd="1"/>
              <i n="[T_kommune].[kommune].&amp;[Sømna]" c="Sømna" nd="1"/>
              <i n="[T_kommune].[kommune].&amp;[Søndre Land]" c="Søndre Land" nd="1"/>
              <i n="[T_kommune].[kommune].&amp;[Sør-Aurdal]" c="Sør-Aurdal" nd="1"/>
              <i n="[T_kommune].[kommune].&amp;[Sørfold]" c="Sørfold" nd="1"/>
              <i n="[T_kommune].[kommune].&amp;[Sør-Fron]" c="Sør-Fron" nd="1"/>
              <i n="[T_kommune].[kommune].&amp;[Sør-Odal]" c="Sør-Odal" nd="1"/>
              <i n="[T_kommune].[kommune].&amp;[Sørreisa]" c="Sørreisa" nd="1"/>
              <i n="[T_kommune].[kommune].&amp;[Sør-Varanger]" c="Sør-Varanger" nd="1"/>
              <i n="[T_kommune].[kommune].&amp;[Tana]" c="Tana" nd="1"/>
              <i n="[T_kommune].[kommune].&amp;[Time]" c="Time" nd="1"/>
              <i n="[T_kommune].[kommune].&amp;[Tingvoll]" c="Tingvoll" nd="1"/>
              <i n="[T_kommune].[kommune].&amp;[Tinn]" c="Tinn" nd="1"/>
              <i n="[T_kommune].[kommune].&amp;[Tjeldsund]" c="Tjeldsund" nd="1"/>
              <i n="[T_kommune].[kommune].&amp;[Tokke]" c="Tokke" nd="1"/>
              <i n="[T_kommune].[kommune].&amp;[Tolga]" c="Tolga" nd="1"/>
              <i n="[T_kommune].[kommune].&amp;[Tromsø]" c="Tromsø" nd="1"/>
              <i n="[T_kommune].[kommune].&amp;[Trysil]" c="Trysil" nd="1"/>
              <i n="[T_kommune].[kommune].&amp;[Træna]" c="Træna" nd="1"/>
              <i n="[T_kommune].[kommune].&amp;[Tvedestrand]" c="Tvedestrand" nd="1"/>
              <i n="[T_kommune].[kommune].&amp;[Tynset]" c="Tynset" nd="1"/>
              <i n="[T_kommune].[kommune].&amp;[Tysnes]" c="Tysnes" nd="1"/>
              <i n="[T_kommune].[kommune].&amp;[Tysvær]" c="Tysvær" nd="1"/>
              <i n="[T_kommune].[kommune].&amp;[Tønsberg]" c="Tønsberg" nd="1"/>
              <i n="[T_kommune].[kommune].&amp;[Ullensaker]" c="Ullensaker" nd="1"/>
              <i n="[T_kommune].[kommune].&amp;[Ullensvang]" c="Ullensvang" nd="1"/>
              <i n="[T_kommune].[kommune].&amp;[Ulstein]" c="Ulstein" nd="1"/>
              <i n="[T_kommune].[kommune].&amp;[Ulvik]" c="Ulvik" nd="1"/>
              <i n="[T_kommune].[kommune].&amp;[Utsira]" c="Utsira" nd="1"/>
              <i n="[T_kommune].[kommune].&amp;[Vadsø]" c="Vadsø" nd="1"/>
              <i n="[T_kommune].[kommune].&amp;[Vaksdal]" c="Vaksdal" nd="1"/>
              <i n="[T_kommune].[kommune].&amp;[Valle]" c="Valle" nd="1"/>
              <i n="[T_kommune].[kommune].&amp;[Vang]" c="Vang" nd="1"/>
              <i n="[T_kommune].[kommune].&amp;[Vanylven]" c="Vanylven" nd="1"/>
              <i n="[T_kommune].[kommune].&amp;[Vardø]" c="Vardø" nd="1"/>
              <i n="[T_kommune].[kommune].&amp;[Vefsn]" c="Vefsn" nd="1"/>
              <i n="[T_kommune].[kommune].&amp;[Vega]" c="Vega" nd="1"/>
              <i n="[T_kommune].[kommune].&amp;[Vegårshei]" c="Vegårshei" nd="1"/>
              <i n="[T_kommune].[kommune].&amp;[Vennesla]" c="Vennesla" nd="1"/>
              <i n="[T_kommune].[kommune].&amp;[Vestby]" c="Vestby" nd="1"/>
              <i n="[T_kommune].[kommune].&amp;[Vestnes]" c="Vestnes" nd="1"/>
              <i n="[T_kommune].[kommune].&amp;[Vestre Slidre]" c="Vestre Slidre" nd="1"/>
              <i n="[T_kommune].[kommune].&amp;[Vestre Toten]" c="Vestre Toten" nd="1"/>
              <i n="[T_kommune].[kommune].&amp;[Vestvågøy]" c="Vestvågøy" nd="1"/>
              <i n="[T_kommune].[kommune].&amp;[Vevelstad]" c="Vevelstad" nd="1"/>
              <i n="[T_kommune].[kommune].&amp;[Vik]" c="Vik" nd="1"/>
              <i n="[T_kommune].[kommune].&amp;[Vindafjord]" c="Vindafjord" nd="1"/>
              <i n="[T_kommune].[kommune].&amp;[Vinje]" c="Vinje" nd="1"/>
              <i n="[T_kommune].[kommune].&amp;[Volda]" c="Volda" nd="1"/>
              <i n="[T_kommune].[kommune].&amp;[Voss]" c="Voss" nd="1"/>
              <i n="[T_kommune].[kommune].&amp;[Vågan]" c="Vågan" nd="1"/>
              <i n="[T_kommune].[kommune].&amp;[Vågå]" c="Vågå" nd="1"/>
              <i n="[T_kommune].[kommune].&amp;[Våler]" c="Våler" nd="1"/>
              <i n="[T_kommune].[kommune].&amp;[Våler (Inn)]" c="Våler (Inn)" nd="1"/>
              <i n="[T_kommune].[kommune].&amp;[Øksnes]" c="Øksnes" nd="1"/>
              <i n="[T_kommune].[kommune].&amp;[Ørsta]" c="Ørsta" nd="1"/>
              <i n="[T_kommune].[kommune].&amp;[Østre Toten]" c="Østre Toten" nd="1"/>
              <i n="[T_kommune].[kommune].&amp;[Øvre Eiker]" c="Øvre Eiker" nd="1"/>
              <i n="[T_kommune].[kommune].&amp;[Øyer]" c="Øyer" nd="1"/>
              <i n="[T_kommune].[kommune].&amp;[Øygarden]" c="Øygarden" nd="1"/>
              <i n="[T_kommune].[kommune].&amp;[Øystre Slidre]" c="Øystre Slidre" nd="1"/>
              <i n="[T_kommune].[kommune].&amp;[Ål]" c="Ål" nd="1"/>
              <i n="[T_kommune].[kommune].&amp;[Ålesund]" c="Ålesund" nd="1"/>
              <i n="[T_kommune].[kommune].&amp;[Åmli]" c="Åmli" nd="1"/>
              <i n="[T_kommune].[kommune].&amp;[Åmot]" c="Åmot" nd="1"/>
              <i n="[T_kommune].[kommune].&amp;[Årdal]" c="Årdal" nd="1"/>
              <i n="[T_kommune].[kommune].&amp;[Ås]" c="Ås" nd="1"/>
              <i n="[T_kommune].[kommune].&amp;[Åseral]" c="Åseral" nd="1"/>
              <i n="[T_kommune].[kommune].&amp;[Åsnes]" c="Åsnes" nd="1"/>
            </range>
          </ranges>
        </level>
      </levels>
      <selections count="1">
        <selection n="[T_kommune].[kommune].&amp;[Inderøy]"/>
      </selections>
    </olap>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4" xr10:uid="{D37E4FCC-E7AF-4C15-B9D0-DDB413519D75}" sourceName="[T_kjøttkoder].[hovedgrupper]">
  <pivotTables>
    <pivotTable tabId="28" name="Pivottabell2"/>
    <pivotTable tabId="28" name="Pivottabell7"/>
    <pivotTable tabId="28" name="Pivottabell9"/>
    <pivotTable tabId="28" name="Pivottabell10"/>
    <pivotTable tabId="28" name="Pivottabell6"/>
    <pivotTable tabId="28" name="Pivottabell13"/>
    <pivotTable tabId="28" name="Pivottabell1"/>
    <pivotTable tabId="28" name="Pivottabell3"/>
    <pivotTable tabId="28" name="Pivottabell5"/>
    <pivotTable tabId="28" name="Pivottabell8"/>
  </pivotTables>
  <data>
    <olap pivotCacheId="1230956283">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AF0F61BC-FAB4-4B26-968B-52A70E81DBCE}" sourceName="[T_kommune].[fylke]">
  <pivotTables>
    <pivotTable tabId="31" name="Pivottabell1"/>
    <pivotTable tabId="31" name="Pivottabell5"/>
    <pivotTable tabId="31" name="Pivottabell6"/>
  </pivotTables>
  <data>
    <olap pivotCacheId="1193791812">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3">
        <selection n="[T_kommune].[fylke].&amp;[Akershus]"/>
        <selection n="[T_kommune].[fylke].&amp;[Buskerud]"/>
        <selection n="[T_kommune].[fylke].&amp;[Finnmark]"/>
        <selection n="[T_kommune].[fylke].&amp;[Innlandet]"/>
        <selection n="[T_kommune].[fylke].&amp;[Møre og Romsdal]"/>
        <selection n="[T_kommune].[fylke].&amp;[Nordland]"/>
        <selection n="[T_kommune].[fylke].&amp;[Rogaland]"/>
        <selection n="[T_kommune].[fylke].&amp;[Telemark]"/>
        <selection n="[T_kommune].[fylke].&amp;[Troms]"/>
        <selection n="[T_kommune].[fylke].&amp;[Trøndelag]"/>
        <selection n="[T_kommune].[fylke].&amp;[Vestfold]"/>
        <selection n="[T_kommune].[fylke].&amp;[Vestland]"/>
        <selection n="[T_kommune].[fylke].&amp;[Østfold]"/>
      </selections>
    </olap>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5" xr10:uid="{0464400A-4872-43EC-BA63-BC48CF2F6834}" sourceName="[T_kommune].[fylke]">
  <pivotTables>
    <pivotTable tabId="33" name="Pivottabell1"/>
    <pivotTable tabId="33" name="Pivottabell3"/>
    <pivotTable tabId="33" name="Pivottabell4"/>
  </pivotTables>
  <data>
    <olap pivotCacheId="307044402">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Trøndelag]"/>
      </selections>
    </olap>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3" xr10:uid="{2CD5FAA6-5396-4439-9792-B1A4A805D9C2}" sourceName="[T_kommune].[kommune]">
  <pivotTables>
    <pivotTable tabId="33" name="Pivottabell1"/>
    <pivotTable tabId="33" name="Pivottabell3"/>
    <pivotTable tabId="33" name="Pivottabell4"/>
  </pivotTables>
  <data>
    <olap pivotCacheId="307044402">
      <levels count="2">
        <level uniqueName="[T_kommune].[kommune].[(All)]" sourceCaption="(All)" count="0"/>
        <level uniqueName="[T_kommune].[kommune].[kommune]" sourceCaption="kommune" count="353">
          <ranges>
            <range startItem="0">
              <i n="[T_kommune].[kommune].&amp;[Flatanger]" c="Flatanger"/>
              <i n="[T_kommune].[kommune].&amp;[Frosta]" c="Frosta"/>
              <i n="[T_kommune].[kommune].&amp;[Frøya]" c="Frøya"/>
              <i n="[T_kommune].[kommune].&amp;[Grong]" c="Grong"/>
              <i n="[T_kommune].[kommune].&amp;[Heim]" c="Heim"/>
              <i n="[T_kommune].[kommune].&amp;[Hitra]" c="Hitra"/>
              <i n="[T_kommune].[kommune].&amp;[Holtålen]" c="Holtålen"/>
              <i n="[T_kommune].[kommune].&amp;[Høylandet]" c="Høylandet"/>
              <i n="[T_kommune].[kommune].&amp;[Inderøy]" c="Inderøy"/>
              <i n="[T_kommune].[kommune].&amp;[Indre Fosen]" c="Indre Fosen"/>
              <i n="[T_kommune].[kommune].&amp;[Leka]" c="Leka"/>
              <i n="[T_kommune].[kommune].&amp;[Levanger]" c="Levanger"/>
              <i n="[T_kommune].[kommune].&amp;[Lierne]" c="Lierne"/>
              <i n="[T_kommune].[kommune].&amp;[Malvik]" c="Malvik"/>
              <i n="[T_kommune].[kommune].&amp;[Melhus]" c="Melhus"/>
              <i n="[T_kommune].[kommune].&amp;[Meråker]" c="Meråker"/>
              <i n="[T_kommune].[kommune].&amp;[Midtre Gauldal]" c="Midtre Gauldal"/>
              <i n="[T_kommune].[kommune].&amp;[Namsos]" c="Namsos"/>
              <i n="[T_kommune].[kommune].&amp;[Namsskogan]" c="Namsskogan"/>
              <i n="[T_kommune].[kommune].&amp;[Nærøysund]" c="Nærøysund"/>
              <i n="[T_kommune].[kommune].&amp;[Oppdal]" c="Oppdal"/>
              <i n="[T_kommune].[kommune].&amp;[Orkland]" c="Orkland"/>
              <i n="[T_kommune].[kommune].&amp;[Osen]" c="Osen"/>
              <i n="[T_kommune].[kommune].&amp;[Overhalla]" c="Overhalla"/>
              <i n="[T_kommune].[kommune].&amp;[Rennebu]" c="Rennebu"/>
              <i n="[T_kommune].[kommune].&amp;[Rindal]" c="Rindal"/>
              <i n="[T_kommune].[kommune].&amp;[Røros]" c="Røros"/>
              <i n="[T_kommune].[kommune].&amp;[Røyrvik]" c="Røyrvik"/>
              <i n="[T_kommune].[kommune].&amp;[Selbu]" c="Selbu"/>
              <i n="[T_kommune].[kommune].&amp;[Skaun]" c="Skaun"/>
              <i n="[T_kommune].[kommune].&amp;[Snåsa]" c="Snåsa"/>
              <i n="[T_kommune].[kommune].&amp;[Steinkjer]" c="Steinkjer"/>
              <i n="[T_kommune].[kommune].&amp;[Stjørdal]" c="Stjørdal"/>
              <i n="[T_kommune].[kommune].&amp;[Trondheim]" c="Trondheim"/>
              <i n="[T_kommune].[kommune].&amp;[Tydal]" c="Tydal"/>
              <i n="[T_kommune].[kommune].&amp;[Verdal]" c="Verdal"/>
              <i n="[T_kommune].[kommune].&amp;[Ørland]" c="Ørland"/>
              <i n="[T_kommune].[kommune].&amp;[Åfjord]" c="Åfjord"/>
              <i n="[T_kommune].[kommune].&amp;[Alstahaug]" c="Alstahaug" nd="1"/>
              <i n="[T_kommune].[kommune].&amp;[Alta]" c="Alta" nd="1"/>
              <i n="[T_kommune].[kommune].&amp;[Alvdal]" c="Alvdal" nd="1"/>
              <i n="[T_kommune].[kommune].&amp;[Alver]" c="Alver" nd="1"/>
              <i n="[T_kommune].[kommune].&amp;[Andøy]" c="Andøy" nd="1"/>
              <i n="[T_kommune].[kommune].&amp;[Aremark]" c="Aremark" nd="1"/>
              <i n="[T_kommune].[kommune].&amp;[Arendal]" c="Arendal" nd="1"/>
              <i n="[T_kommune].[kommune].&amp;[Asker]" c="Asker" nd="1"/>
              <i n="[T_kommune].[kommune].&amp;[Askvoll]" c="Askvoll" nd="1"/>
              <i n="[T_kommune].[kommune].&amp;[Askøy]" c="Askøy" nd="1"/>
              <i n="[T_kommune].[kommune].&amp;[Aukra]" c="Aukra" nd="1"/>
              <i n="[T_kommune].[kommune].&amp;[Aure]" c="Aure" nd="1"/>
              <i n="[T_kommune].[kommune].&amp;[Aurland]" c="Aurland" nd="1"/>
              <i n="[T_kommune].[kommune].&amp;[Aurskog-Høland]" c="Aurskog-Høland" nd="1"/>
              <i n="[T_kommune].[kommune].&amp;[Austevoll]" c="Austevoll" nd="1"/>
              <i n="[T_kommune].[kommune].&amp;[Austrheim]" c="Austrheim" nd="1"/>
              <i n="[T_kommune].[kommune].&amp;[Averøy]" c="Averøy" nd="1"/>
              <i n="[T_kommune].[kommune].&amp;[Balsfjord]" c="Balsfjord" nd="1"/>
              <i n="[T_kommune].[kommune].&amp;[Bamble]" c="Bamble" nd="1"/>
              <i n="[T_kommune].[kommune].&amp;[Bardu]" c="Bardu" nd="1"/>
              <i n="[T_kommune].[kommune].&amp;[Beiarn]" c="Beiarn" nd="1"/>
              <i n="[T_kommune].[kommune].&amp;[Bergen]" c="Bergen" nd="1"/>
              <i n="[T_kommune].[kommune].&amp;[Berlevåg]" c="Berlevåg" nd="1"/>
              <i n="[T_kommune].[kommune].&amp;[Bindal]" c="Bindal" nd="1"/>
              <i n="[T_kommune].[kommune].&amp;[Birkenes]" c="Birkenes" nd="1"/>
              <i n="[T_kommune].[kommune].&amp;[Bjerkreim]" c="Bjerkreim" nd="1"/>
              <i n="[T_kommune].[kommune].&amp;[Bjørnafjorden]" c="Bjørnafjorden" nd="1"/>
              <i n="[T_kommune].[kommune].&amp;[Bodø]" c="Bodø" nd="1"/>
              <i n="[T_kommune].[kommune].&amp;[Bokn]" c="Bokn" nd="1"/>
              <i n="[T_kommune].[kommune].&amp;[Bremanger]" c="Bremanger" nd="1"/>
              <i n="[T_kommune].[kommune].&amp;[Brønnøy]" c="Brønnøy" nd="1"/>
              <i n="[T_kommune].[kommune].&amp;[Bygland]" c="Bygland" nd="1"/>
              <i n="[T_kommune].[kommune].&amp;[Bykle]" c="Bykle" nd="1"/>
              <i n="[T_kommune].[kommune].&amp;[Bærum]" c="Bærum" nd="1"/>
              <i n="[T_kommune].[kommune].&amp;[Bø]" c="Bø" nd="1"/>
              <i n="[T_kommune].[kommune].&amp;[Bømlo]" c="Bømlo" nd="1"/>
              <i n="[T_kommune].[kommune].&amp;[Båtsjord]" c="Båtsjord" nd="1"/>
              <i n="[T_kommune].[kommune].&amp;[Dovre]" c="Dovre" nd="1"/>
              <i n="[T_kommune].[kommune].&amp;[Drammen]" c="Drammen" nd="1"/>
              <i n="[T_kommune].[kommune].&amp;[Drangedal]" c="Drangedal" nd="1"/>
              <i n="[T_kommune].[kommune].&amp;[Dyrøy]" c="Dyrøy" nd="1"/>
              <i n="[T_kommune].[kommune].&amp;[Dønna]" c="Dønna" nd="1"/>
              <i n="[T_kommune].[kommune].&amp;[Eidfjord]" c="Eidfjord" nd="1"/>
              <i n="[T_kommune].[kommune].&amp;[Eidskog]" c="Eidskog" nd="1"/>
              <i n="[T_kommune].[kommune].&amp;[Eidsvoll]" c="Eidsvoll" nd="1"/>
              <i n="[T_kommune].[kommune].&amp;[Eigersund]" c="Eigersund" nd="1"/>
              <i n="[T_kommune].[kommune].&amp;[Elverum]" c="Elverum" nd="1"/>
              <i n="[T_kommune].[kommune].&amp;[Enebakk]" c="Enebakk" nd="1"/>
              <i n="[T_kommune].[kommune].&amp;[Engerdal]" c="Engerdal" nd="1"/>
              <i n="[T_kommune].[kommune].&amp;[Etne]" c="Etne" nd="1"/>
              <i n="[T_kommune].[kommune].&amp;[Etnedal]" c="Etnedal" nd="1"/>
              <i n="[T_kommune].[kommune].&amp;[Evenes]" c="Evenes" nd="1"/>
              <i n="[T_kommune].[kommune].&amp;[Evje og Hornnes]" c="Evje og Hornnes" nd="1"/>
              <i n="[T_kommune].[kommune].&amp;[Farsund]" c="Farsund" nd="1"/>
              <i n="[T_kommune].[kommune].&amp;[Fauske]" c="Fauske" nd="1"/>
              <i n="[T_kommune].[kommune].&amp;[Fedje]" c="Fedje" nd="1"/>
              <i n="[T_kommune].[kommune].&amp;[Fitjar]" c="Fitjar" nd="1"/>
              <i n="[T_kommune].[kommune].&amp;[Fjaler]" c="Fjaler" nd="1"/>
              <i n="[T_kommune].[kommune].&amp;[Fjord]" c="Fjord" nd="1"/>
              <i n="[T_kommune].[kommune].&amp;[Flakstad]" c="Flakstad" nd="1"/>
              <i n="[T_kommune].[kommune].&amp;[Flekkefjord]" c="Flekkefjord" nd="1"/>
              <i n="[T_kommune].[kommune].&amp;[Flesberg]" c="Flesberg" nd="1"/>
              <i n="[T_kommune].[kommune].&amp;[Flå]" c="Flå" nd="1"/>
              <i n="[T_kommune].[kommune].&amp;[Folldal]" c="Folldal" nd="1"/>
              <i n="[T_kommune].[kommune].&amp;[Fredrikstad]" c="Fredrikstad" nd="1"/>
              <i n="[T_kommune].[kommune].&amp;[Frogn]" c="Frogn" nd="1"/>
              <i n="[T_kommune].[kommune].&amp;[Froland]" c="Froland" nd="1"/>
              <i n="[T_kommune].[kommune].&amp;[Fyresdal]" c="Fyresdal" nd="1"/>
              <i n="[T_kommune].[kommune].&amp;[Færder]" c="Færder" nd="1"/>
              <i n="[T_kommune].[kommune].&amp;[Gamvik]" c="Gamvik" nd="1"/>
              <i n="[T_kommune].[kommune].&amp;[Gausdal]" c="Gausdal" nd="1"/>
              <i n="[T_kommune].[kommune].&amp;[Gildeskål]" c="Gildeskål" nd="1"/>
              <i n="[T_kommune].[kommune].&amp;[Giske]" c="Giske" nd="1"/>
              <i n="[T_kommune].[kommune].&amp;[Gjemnes]" c="Gjemnes" nd="1"/>
              <i n="[T_kommune].[kommune].&amp;[Gjerdrum]" c="Gjerdrum" nd="1"/>
              <i n="[T_kommune].[kommune].&amp;[Gjerstad]" c="Gjerstad" nd="1"/>
              <i n="[T_kommune].[kommune].&amp;[Gjesdal]" c="Gjesdal" nd="1"/>
              <i n="[T_kommune].[kommune].&amp;[Gjøvik]" c="Gjøvik" nd="1"/>
              <i n="[T_kommune].[kommune].&amp;[Gloppen]" c="Gloppen" nd="1"/>
              <i n="[T_kommune].[kommune].&amp;[Gol]" c="Gol" nd="1"/>
              <i n="[T_kommune].[kommune].&amp;[Gran]" c="Gran" nd="1"/>
              <i n="[T_kommune].[kommune].&amp;[Grane]" c="Grane" nd="1"/>
              <i n="[T_kommune].[kommune].&amp;[Gratangen]" c="Gratangen" nd="1"/>
              <i n="[T_kommune].[kommune].&amp;[Grimstad]" c="Grimstad" nd="1"/>
              <i n="[T_kommune].[kommune].&amp;[Grue]" c="Grue" nd="1"/>
              <i n="[T_kommune].[kommune].&amp;[Gulen]" c="Gulen" nd="1"/>
              <i n="[T_kommune].[kommune].&amp;[Hadsel]" c="Hadsel" nd="1"/>
              <i n="[T_kommune].[kommune].&amp;[Halden]" c="Halden" nd="1"/>
              <i n="[T_kommune].[kommune].&amp;[Hamar]" c="Hamar" nd="1"/>
              <i n="[T_kommune].[kommune].&amp;[Hamarøy]" c="Hamarøy" nd="1"/>
              <i n="[T_kommune].[kommune].&amp;[Hammerfest]" c="Hammerfest" nd="1"/>
              <i n="[T_kommune].[kommune].&amp;[Haram]" c="Haram" nd="1"/>
              <i n="[T_kommune].[kommune].&amp;[Hareid]" c="Hareid" nd="1"/>
              <i n="[T_kommune].[kommune].&amp;[Harstad]" c="Harstad" nd="1"/>
              <i n="[T_kommune].[kommune].&amp;[Hasvik]" c="Hasvik" nd="1"/>
              <i n="[T_kommune].[kommune].&amp;[Hattfjelldal]" c="Hattfjelldal" nd="1"/>
              <i n="[T_kommune].[kommune].&amp;[Haugesund]" c="Haugesund" nd="1"/>
              <i n="[T_kommune].[kommune].&amp;[Hemnes]" c="Hemnes" nd="1"/>
              <i n="[T_kommune].[kommune].&amp;[Hemsedal]" c="Hemsedal" nd="1"/>
              <i n="[T_kommune].[kommune].&amp;[Herøy (M&amp;R)]" c="Herøy (M&amp;R)" nd="1"/>
              <i n="[T_kommune].[kommune].&amp;[Herøy (No)]" c="Herøy (No)" nd="1"/>
              <i n="[T_kommune].[kommune].&amp;[Hjartdal]" c="Hjartdal" nd="1"/>
              <i n="[T_kommune].[kommune].&amp;[Hjelmeland]" c="Hjelmeland" nd="1"/>
              <i n="[T_kommune].[kommune].&amp;[Hol]" c="Hol" nd="1"/>
              <i n="[T_kommune].[kommune].&amp;[Hole]" c="Hole" nd="1"/>
              <i n="[T_kommune].[kommune].&amp;[Holmestrand]" c="Holmestrand" nd="1"/>
              <i n="[T_kommune].[kommune].&amp;[Horten]" c="Horten" nd="1"/>
              <i n="[T_kommune].[kommune].&amp;[Hurdal]" c="Hurdal" nd="1"/>
              <i n="[T_kommune].[kommune].&amp;[Hustadvika]" c="Hustadvika" nd="1"/>
              <i n="[T_kommune].[kommune].&amp;[Hvaler]" c="Hvaler" nd="1"/>
              <i n="[T_kommune].[kommune].&amp;[Hyllestad]" c="Hyllestad" nd="1"/>
              <i n="[T_kommune].[kommune].&amp;[Hægebostad]" c="Hægebostad" nd="1"/>
              <i n="[T_kommune].[kommune].&amp;[Høyanger]" c="Høyanger" nd="1"/>
              <i n="[T_kommune].[kommune].&amp;[Hå]" c="Hå" nd="1"/>
              <i n="[T_kommune].[kommune].&amp;[Ibestad]" c="Ibestad" nd="1"/>
              <i n="[T_kommune].[kommune].&amp;[Indre Østfold]" c="Indre Østfold" nd="1"/>
              <i n="[T_kommune].[kommune].&amp;[Iveland]" c="Iveland" nd="1"/>
              <i n="[T_kommune].[kommune].&amp;[Jevnaker]" c="Jevnaker" nd="1"/>
              <i n="[T_kommune].[kommune].&amp;[Karasjok]" c="Karasjok" nd="1"/>
              <i n="[T_kommune].[kommune].&amp;[Karlsøy]" c="Karlsøy" nd="1"/>
              <i n="[T_kommune].[kommune].&amp;[Karmøy]" c="Karmøy" nd="1"/>
              <i n="[T_kommune].[kommune].&amp;[Kautokeino]" c="Kautokeino" nd="1"/>
              <i n="[T_kommune].[kommune].&amp;[Kinn]" c="Kinn" nd="1"/>
              <i n="[T_kommune].[kommune].&amp;[Klepp]" c="Klepp" nd="1"/>
              <i n="[T_kommune].[kommune].&amp;[Kongsberg]" c="Kongsberg" nd="1"/>
              <i n="[T_kommune].[kommune].&amp;[Kongsvinger]" c="Kongsvinger" nd="1"/>
              <i n="[T_kommune].[kommune].&amp;[Kragerø]" c="Kragerø" nd="1"/>
              <i n="[T_kommune].[kommune].&amp;[Kristiansand]" c="Kristiansand" nd="1"/>
              <i n="[T_kommune].[kommune].&amp;[Kristiansund]" c="Kristiansund" nd="1"/>
              <i n="[T_kommune].[kommune].&amp;[Krødsherad]" c="Krødsherad" nd="1"/>
              <i n="[T_kommune].[kommune].&amp;[Kvam]" c="Kvam" nd="1"/>
              <i n="[T_kommune].[kommune].&amp;[Kvinesdal]" c="Kvinesdal" nd="1"/>
              <i n="[T_kommune].[kommune].&amp;[Kvinnherad]" c="Kvinnherad" nd="1"/>
              <i n="[T_kommune].[kommune].&amp;[Kviteseid]" c="Kviteseid" nd="1"/>
              <i n="[T_kommune].[kommune].&amp;[Kvitsøy]" c="Kvitsøy" nd="1"/>
              <i n="[T_kommune].[kommune].&amp;[Kvæfjord]" c="Kvæfjord" nd="1"/>
              <i n="[T_kommune].[kommune].&amp;[Kvænangen]" c="Kvænangen" nd="1"/>
              <i n="[T_kommune].[kommune].&amp;[Kåfjord]" c="Kåfjord" nd="1"/>
              <i n="[T_kommune].[kommune].&amp;[Larvik]" c="Larvik" nd="1"/>
              <i n="[T_kommune].[kommune].&amp;[Lavangen]" c="Lavangen" nd="1"/>
              <i n="[T_kommune].[kommune].&amp;[Lebesby]" c="Lebesby" nd="1"/>
              <i n="[T_kommune].[kommune].&amp;[Leirfjord]" c="Leirfjord" nd="1"/>
              <i n="[T_kommune].[kommune].&amp;[Lesja]" c="Lesja" nd="1"/>
              <i n="[T_kommune].[kommune].&amp;[Lier]" c="Lier" nd="1"/>
              <i n="[T_kommune].[kommune].&amp;[Lillehammer]" c="Lillehammer" nd="1"/>
              <i n="[T_kommune].[kommune].&amp;[Lillesand]" c="Lillesand" nd="1"/>
              <i n="[T_kommune].[kommune].&amp;[Lillestrøm]" c="Lillestrøm" nd="1"/>
              <i n="[T_kommune].[kommune].&amp;[Lindesnes]" c="Lindesnes" nd="1"/>
              <i n="[T_kommune].[kommune].&amp;[Lom]" c="Lom" nd="1"/>
              <i n="[T_kommune].[kommune].&amp;[Lund]" c="Lund" nd="1"/>
              <i n="[T_kommune].[kommune].&amp;[Lunner]" c="Lunner" nd="1"/>
              <i n="[T_kommune].[kommune].&amp;[Lurøy]" c="Lurøy" nd="1"/>
              <i n="[T_kommune].[kommune].&amp;[Luster]" c="Luster" nd="1"/>
              <i n="[T_kommune].[kommune].&amp;[Lyngdal]" c="Lyngdal" nd="1"/>
              <i n="[T_kommune].[kommune].&amp;[Lyngen]" c="Lyngen" nd="1"/>
              <i n="[T_kommune].[kommune].&amp;[Lærdal]" c="Lærdal" nd="1"/>
              <i n="[T_kommune].[kommune].&amp;[Lødingen]" c="Lødingen" nd="1"/>
              <i n="[T_kommune].[kommune].&amp;[Lørenskog]" c="Lørenskog" nd="1"/>
              <i n="[T_kommune].[kommune].&amp;[Løten]" c="Løten" nd="1"/>
              <i n="[T_kommune].[kommune].&amp;[Marker]" c="Marker" nd="1"/>
              <i n="[T_kommune].[kommune].&amp;[Masfjorden]" c="Masfjorden" nd="1"/>
              <i n="[T_kommune].[kommune].&amp;[Meløy]" c="Meløy" nd="1"/>
              <i n="[T_kommune].[kommune].&amp;[Midt-Telemark]" c="Midt-Telemark" nd="1"/>
              <i n="[T_kommune].[kommune].&amp;[Modalen]" c="Modalen" nd="1"/>
              <i n="[T_kommune].[kommune].&amp;[Modum]" c="Modum" nd="1"/>
              <i n="[T_kommune].[kommune].&amp;[Molde]" c="Molde" nd="1"/>
              <i n="[T_kommune].[kommune].&amp;[Moss]" c="Moss" nd="1"/>
              <i n="[T_kommune].[kommune].&amp;[Målselv]" c="Målselv" nd="1"/>
              <i n="[T_kommune].[kommune].&amp;[Måsøy]" c="Måsøy" nd="1"/>
              <i n="[T_kommune].[kommune].&amp;[Nannestad]" c="Nannestad" nd="1"/>
              <i n="[T_kommune].[kommune].&amp;[Narvik]" c="Narvik" nd="1"/>
              <i n="[T_kommune].[kommune].&amp;[Nes]" c="Nes" nd="1"/>
              <i n="[T_kommune].[kommune].&amp;[Nesbyen]" c="Nesbyen" nd="1"/>
              <i n="[T_kommune].[kommune].&amp;[Nesna]" c="Nesna" nd="1"/>
              <i n="[T_kommune].[kommune].&amp;[Nesodden]" c="Nesodden" nd="1"/>
              <i n="[T_kommune].[kommune].&amp;[Nesseby]" c="Nesseby" nd="1"/>
              <i n="[T_kommune].[kommune].&amp;[Nissedal]" c="Nissedal" nd="1"/>
              <i n="[T_kommune].[kommune].&amp;[Nittedal]" c="Nittedal" nd="1"/>
              <i n="[T_kommune].[kommune].&amp;[Nome]" c="Nome" nd="1"/>
              <i n="[T_kommune].[kommune].&amp;[Nord-Aurdal]" c="Nord-Aurdal" nd="1"/>
              <i n="[T_kommune].[kommune].&amp;[Nord-Fron]" c="Nord-Fron" nd="1"/>
              <i n="[T_kommune].[kommune].&amp;[Nord-Odal]" c="Nord-Odal" nd="1"/>
              <i n="[T_kommune].[kommune].&amp;[Nordre Follo]" c="Nordre Follo" nd="1"/>
              <i n="[T_kommune].[kommune].&amp;[Nordre Land]" c="Nordre Land" nd="1"/>
              <i n="[T_kommune].[kommune].&amp;[Nordreisa]" c="Nordreisa" nd="1"/>
              <i n="[T_kommune].[kommune].&amp;[Nore og Uvdal]" c="Nore og Uvdal" nd="1"/>
              <i n="[T_kommune].[kommune].&amp;[Notodden]" c="Notodden" nd="1"/>
              <i n="[T_kommune].[kommune].&amp;[Os]" c="Os" nd="1"/>
              <i n="[T_kommune].[kommune].&amp;[Oslo]" c="Oslo" nd="1"/>
              <i n="[T_kommune].[kommune].&amp;[Osterøy]" c="Osterøy" nd="1"/>
              <i n="[T_kommune].[kommune].&amp;[Porsanger]" c="Porsanger" nd="1"/>
              <i n="[T_kommune].[kommune].&amp;[Porsgrunn]" c="Porsgrunn" nd="1"/>
              <i n="[T_kommune].[kommune].&amp;[Rakkestad]" c="Rakkestad" nd="1"/>
              <i n="[T_kommune].[kommune].&amp;[Rana]" c="Rana" nd="1"/>
              <i n="[T_kommune].[kommune].&amp;[Randaberg]" c="Randaberg" nd="1"/>
              <i n="[T_kommune].[kommune].&amp;[Rauma]" c="Rauma" nd="1"/>
              <i n="[T_kommune].[kommune].&amp;[Rendalen]" c="Rendalen" nd="1"/>
              <i n="[T_kommune].[kommune].&amp;[Ringebu]" c="Ringebu" nd="1"/>
              <i n="[T_kommune].[kommune].&amp;[Ringerike]" c="Ringerike" nd="1"/>
              <i n="[T_kommune].[kommune].&amp;[Ringsaker]" c="Ringsaker" nd="1"/>
              <i n="[T_kommune].[kommune].&amp;[Risør]" c="Risør" nd="1"/>
              <i n="[T_kommune].[kommune].&amp;[Rollag]" c="Rollag" nd="1"/>
              <i n="[T_kommune].[kommune].&amp;[Rælingen]" c="Rælingen" nd="1"/>
              <i n="[T_kommune].[kommune].&amp;[Rødøy]" c="Rødøy" nd="1"/>
              <i n="[T_kommune].[kommune].&amp;[Røst]" c="Røst" nd="1"/>
              <i n="[T_kommune].[kommune].&amp;[Råde]" c="Råde" nd="1"/>
              <i n="[T_kommune].[kommune].&amp;[Salangen]" c="Salangen" nd="1"/>
              <i n="[T_kommune].[kommune].&amp;[Saltdal]" c="Saltdal" nd="1"/>
              <i n="[T_kommune].[kommune].&amp;[Samnanger]" c="Samnanger" nd="1"/>
              <i n="[T_kommune].[kommune].&amp;[Sande]" c="Sande" nd="1"/>
              <i n="[T_kommune].[kommune].&amp;[Sandefjord]" c="Sandefjord" nd="1"/>
              <i n="[T_kommune].[kommune].&amp;[Sandnes]" c="Sandnes" nd="1"/>
              <i n="[T_kommune].[kommune].&amp;[Sarpsborg]" c="Sarpsborg" nd="1"/>
              <i n="[T_kommune].[kommune].&amp;[Sauda]" c="Sauda" nd="1"/>
              <i n="[T_kommune].[kommune].&amp;[Sel]" c="Sel" nd="1"/>
              <i n="[T_kommune].[kommune].&amp;[Seljord]" c="Seljord" nd="1"/>
              <i n="[T_kommune].[kommune].&amp;[Senja]" c="Senja" nd="1"/>
              <i n="[T_kommune].[kommune].&amp;[Sigdal]" c="Sigdal" nd="1"/>
              <i n="[T_kommune].[kommune].&amp;[Siljan]" c="Siljan" nd="1"/>
              <i n="[T_kommune].[kommune].&amp;[Sirdal]" c="Sirdal" nd="1"/>
              <i n="[T_kommune].[kommune].&amp;[Skien]" c="Skien" nd="1"/>
              <i n="[T_kommune].[kommune].&amp;[Skiptvet]" c="Skiptvet" nd="1"/>
              <i n="[T_kommune].[kommune].&amp;[Skjervøy]" c="Skjervøy" nd="1"/>
              <i n="[T_kommune].[kommune].&amp;[Skjåk]" c="Skjåk" nd="1"/>
              <i n="[T_kommune].[kommune].&amp;[Smøla]" c="Smøla" nd="1"/>
              <i n="[T_kommune].[kommune].&amp;[Sogndal]" c="Sogndal" nd="1"/>
              <i n="[T_kommune].[kommune].&amp;[Sokndal]" c="Sokndal" nd="1"/>
              <i n="[T_kommune].[kommune].&amp;[Sola]" c="Sola" nd="1"/>
              <i n="[T_kommune].[kommune].&amp;[Solund]" c="Solund" nd="1"/>
              <i n="[T_kommune].[kommune].&amp;[Sortland]" c="Sortland" nd="1"/>
              <i n="[T_kommune].[kommune].&amp;[Stad]" c="Stad" nd="1"/>
              <i n="[T_kommune].[kommune].&amp;[Stange]" c="Stange" nd="1"/>
              <i n="[T_kommune].[kommune].&amp;[Stavanger]" c="Stavanger" nd="1"/>
              <i n="[T_kommune].[kommune].&amp;[Steigen]" c="Steigen" nd="1"/>
              <i n="[T_kommune].[kommune].&amp;[Stord]" c="Stord" nd="1"/>
              <i n="[T_kommune].[kommune].&amp;[Stor-Elvdal]" c="Stor-Elvdal" nd="1"/>
              <i n="[T_kommune].[kommune].&amp;[Storfjord]" c="Storfjord" nd="1"/>
              <i n="[T_kommune].[kommune].&amp;[Strand]" c="Strand" nd="1"/>
              <i n="[T_kommune].[kommune].&amp;[Stranda]" c="Stranda" nd="1"/>
              <i n="[T_kommune].[kommune].&amp;[Stryn]" c="Stryn" nd="1"/>
              <i n="[T_kommune].[kommune].&amp;[Sula]" c="Sula" nd="1"/>
              <i n="[T_kommune].[kommune].&amp;[Suldal]" c="Suldal" nd="1"/>
              <i n="[T_kommune].[kommune].&amp;[Sunndal]" c="Sunndal" nd="1"/>
              <i n="[T_kommune].[kommune].&amp;[Sunnfjord]" c="Sunnfjord" nd="1"/>
              <i n="[T_kommune].[kommune].&amp;[Surnadal]" c="Surnadal" nd="1"/>
              <i n="[T_kommune].[kommune].&amp;[Sveio]" c="Sveio" nd="1"/>
              <i n="[T_kommune].[kommune].&amp;[Sykkylven]" c="Sykkylven" nd="1"/>
              <i n="[T_kommune].[kommune].&amp;[Sømna]" c="Sømna" nd="1"/>
              <i n="[T_kommune].[kommune].&amp;[Søndre Land]" c="Søndre Land" nd="1"/>
              <i n="[T_kommune].[kommune].&amp;[Sør-Aurdal]" c="Sør-Aurdal" nd="1"/>
              <i n="[T_kommune].[kommune].&amp;[Sørfold]" c="Sørfold" nd="1"/>
              <i n="[T_kommune].[kommune].&amp;[Sør-Fron]" c="Sør-Fron" nd="1"/>
              <i n="[T_kommune].[kommune].&amp;[Sør-Odal]" c="Sør-Odal" nd="1"/>
              <i n="[T_kommune].[kommune].&amp;[Sørreisa]" c="Sørreisa" nd="1"/>
              <i n="[T_kommune].[kommune].&amp;[Sør-Varanger]" c="Sør-Varanger" nd="1"/>
              <i n="[T_kommune].[kommune].&amp;[Tana]" c="Tana" nd="1"/>
              <i n="[T_kommune].[kommune].&amp;[Time]" c="Time" nd="1"/>
              <i n="[T_kommune].[kommune].&amp;[Tingvoll]" c="Tingvoll" nd="1"/>
              <i n="[T_kommune].[kommune].&amp;[Tinn]" c="Tinn" nd="1"/>
              <i n="[T_kommune].[kommune].&amp;[Tjeldsund]" c="Tjeldsund" nd="1"/>
              <i n="[T_kommune].[kommune].&amp;[Tokke]" c="Tokke" nd="1"/>
              <i n="[T_kommune].[kommune].&amp;[Tolga]" c="Tolga" nd="1"/>
              <i n="[T_kommune].[kommune].&amp;[Tromsø]" c="Tromsø" nd="1"/>
              <i n="[T_kommune].[kommune].&amp;[Trysil]" c="Trysil" nd="1"/>
              <i n="[T_kommune].[kommune].&amp;[Træna]" c="Træna" nd="1"/>
              <i n="[T_kommune].[kommune].&amp;[Tvedestrand]" c="Tvedestrand" nd="1"/>
              <i n="[T_kommune].[kommune].&amp;[Tynset]" c="Tynset" nd="1"/>
              <i n="[T_kommune].[kommune].&amp;[Tysnes]" c="Tysnes" nd="1"/>
              <i n="[T_kommune].[kommune].&amp;[Tysvær]" c="Tysvær" nd="1"/>
              <i n="[T_kommune].[kommune].&amp;[Tønsberg]" c="Tønsberg" nd="1"/>
              <i n="[T_kommune].[kommune].&amp;[Ullensaker]" c="Ullensaker" nd="1"/>
              <i n="[T_kommune].[kommune].&amp;[Ullensvang]" c="Ullensvang" nd="1"/>
              <i n="[T_kommune].[kommune].&amp;[Ulstein]" c="Ulstein" nd="1"/>
              <i n="[T_kommune].[kommune].&amp;[Ulvik]" c="Ulvik" nd="1"/>
              <i n="[T_kommune].[kommune].&amp;[Utsira]" c="Utsira" nd="1"/>
              <i n="[T_kommune].[kommune].&amp;[Vadsø]" c="Vadsø" nd="1"/>
              <i n="[T_kommune].[kommune].&amp;[Vaksdal]" c="Vaksdal" nd="1"/>
              <i n="[T_kommune].[kommune].&amp;[Valle]" c="Valle" nd="1"/>
              <i n="[T_kommune].[kommune].&amp;[Vang]" c="Vang" nd="1"/>
              <i n="[T_kommune].[kommune].&amp;[Vanylven]" c="Vanylven" nd="1"/>
              <i n="[T_kommune].[kommune].&amp;[Vardø]" c="Vardø" nd="1"/>
              <i n="[T_kommune].[kommune].&amp;[Vefsn]" c="Vefsn" nd="1"/>
              <i n="[T_kommune].[kommune].&amp;[Vega]" c="Vega" nd="1"/>
              <i n="[T_kommune].[kommune].&amp;[Vegårshei]" c="Vegårshei" nd="1"/>
              <i n="[T_kommune].[kommune].&amp;[Vennesla]" c="Vennesla" nd="1"/>
              <i n="[T_kommune].[kommune].&amp;[Vestby]" c="Vestby" nd="1"/>
              <i n="[T_kommune].[kommune].&amp;[Vestnes]" c="Vestnes" nd="1"/>
              <i n="[T_kommune].[kommune].&amp;[Vestre Slidre]" c="Vestre Slidre" nd="1"/>
              <i n="[T_kommune].[kommune].&amp;[Vestre Toten]" c="Vestre Toten" nd="1"/>
              <i n="[T_kommune].[kommune].&amp;[Vestvågøy]" c="Vestvågøy" nd="1"/>
              <i n="[T_kommune].[kommune].&amp;[Vevelstad]" c="Vevelstad" nd="1"/>
              <i n="[T_kommune].[kommune].&amp;[Vik]" c="Vik" nd="1"/>
              <i n="[T_kommune].[kommune].&amp;[Vindafjord]" c="Vindafjord" nd="1"/>
              <i n="[T_kommune].[kommune].&amp;[Vinje]" c="Vinje" nd="1"/>
              <i n="[T_kommune].[kommune].&amp;[Volda]" c="Volda" nd="1"/>
              <i n="[T_kommune].[kommune].&amp;[Voss]" c="Voss" nd="1"/>
              <i n="[T_kommune].[kommune].&amp;[Vågan]" c="Vågan" nd="1"/>
              <i n="[T_kommune].[kommune].&amp;[Vågå]" c="Vågå" nd="1"/>
              <i n="[T_kommune].[kommune].&amp;[Våler]" c="Våler" nd="1"/>
              <i n="[T_kommune].[kommune].&amp;[Våler (Inn)]" c="Våler (Inn)" nd="1"/>
              <i n="[T_kommune].[kommune].&amp;[Øksnes]" c="Øksnes" nd="1"/>
              <i n="[T_kommune].[kommune].&amp;[Ørsta]" c="Ørsta" nd="1"/>
              <i n="[T_kommune].[kommune].&amp;[Østre Toten]" c="Østre Toten" nd="1"/>
              <i n="[T_kommune].[kommune].&amp;[Øvre Eiker]" c="Øvre Eiker" nd="1"/>
              <i n="[T_kommune].[kommune].&amp;[Øyer]" c="Øyer" nd="1"/>
              <i n="[T_kommune].[kommune].&amp;[Øygarden]" c="Øygarden" nd="1"/>
              <i n="[T_kommune].[kommune].&amp;[Øystre Slidre]" c="Øystre Slidre" nd="1"/>
              <i n="[T_kommune].[kommune].&amp;[Ål]" c="Ål" nd="1"/>
              <i n="[T_kommune].[kommune].&amp;[Ålesund]" c="Ålesund" nd="1"/>
              <i n="[T_kommune].[kommune].&amp;[Åmli]" c="Åmli" nd="1"/>
              <i n="[T_kommune].[kommune].&amp;[Åmot]" c="Åmot" nd="1"/>
              <i n="[T_kommune].[kommune].&amp;[Årdal]" c="Årdal" nd="1"/>
              <i n="[T_kommune].[kommune].&amp;[Ås]" c="Ås" nd="1"/>
              <i n="[T_kommune].[kommune].&amp;[Åseral]" c="Åseral" nd="1"/>
              <i n="[T_kommune].[kommune].&amp;[Åsnes]" c="Åsnes" nd="1"/>
            </range>
          </ranges>
        </level>
      </levels>
      <selections count="1">
        <selection n="[T_kommune].[kommune].[All]"/>
      </selections>
    </olap>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11" xr10:uid="{17EAEB77-8DF9-4FCE-86B3-BFA08C8C71A8}" sourceName="[Kommunetall_CSV].[aar]">
  <pivotTables>
    <pivotTable tabId="11" name="Pivottabell15"/>
    <pivotTable tabId="11" name="Pivottabell17"/>
    <pivotTable tabId="11" name="Pivottabell1"/>
    <pivotTable tabId="11" name="Pivottabell2"/>
    <pivotTable tabId="11" name="Pivottabell3"/>
    <pivotTable tabId="11" name="Pivottabell4"/>
  </pivotTables>
  <data>
    <olap pivotCacheId="1545224157">
      <levels count="2">
        <level uniqueName="[Kommunetall_CSV].[aar].[(All)]" sourceCaption="(All)" count="0"/>
        <level uniqueName="[Kommunetall_CSV].[aar].[aar]" sourceCaption="aar" count="10">
          <ranges>
            <range startItem="0">
              <i n="[Kommunetall_CSV].[aar].&amp;[2015]" c="2015"/>
              <i n="[Kommunetall_CSV].[aar].&amp;[2016]" c="2016"/>
              <i n="[Kommunetall_CSV].[aar].&amp;[2017]" c="2017"/>
              <i n="[Kommunetall_CSV].[aar].&amp;[2018]" c="2018"/>
              <i n="[Kommunetall_CSV].[aar].&amp;[2019]" c="2019"/>
              <i n="[Kommunetall_CSV].[aar].&amp;[2020]" c="2020"/>
              <i n="[Kommunetall_CSV].[aar].&amp;[2021]" c="2021"/>
              <i n="[Kommunetall_CSV].[aar].&amp;[2022]" c="2022"/>
              <i n="[Kommunetall_CSV].[aar].&amp;[2023]" c="2023"/>
              <i n="[Kommunetall_CSV].[aar].&amp;[2024]" c="2024"/>
            </range>
          </ranges>
        </level>
      </levels>
      <selections count="1">
        <selection n="[Kommunetall_CSV].[aar].&amp;[2024]"/>
      </selections>
    </olap>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31" xr10:uid="{D05CF119-F336-410C-A875-53197FB45060}" sourceName="[T_kommune].[fylke]">
  <pivotTables>
    <pivotTable tabId="11" name="Pivottabell15"/>
    <pivotTable tabId="11" name="Pivottabell17"/>
    <pivotTable tabId="11" name="Pivottabell1"/>
    <pivotTable tabId="11" name="Pivottabell2"/>
    <pivotTable tabId="11" name="Pivottabell3"/>
    <pivotTable tabId="11" name="Pivottabell4"/>
  </pivotTables>
  <data>
    <olap pivotCacheId="1545224157">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Trøndelag]"/>
      </selections>
    </olap>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11" xr10:uid="{331F3E4A-7582-4EAC-99AA-30C2265AC80C}" sourceName="[T_kommune].[kommune]">
  <pivotTables>
    <pivotTable tabId="11" name="Pivottabell15"/>
    <pivotTable tabId="11" name="Pivottabell17"/>
    <pivotTable tabId="11" name="Pivottabell1"/>
    <pivotTable tabId="11" name="Pivottabell2"/>
    <pivotTable tabId="11" name="Pivottabell3"/>
    <pivotTable tabId="11" name="Pivottabell4"/>
  </pivotTables>
  <data>
    <olap pivotCacheId="1545224157">
      <levels count="2">
        <level uniqueName="[T_kommune].[kommune].[(All)]" sourceCaption="(All)" count="0"/>
        <level uniqueName="[T_kommune].[kommune].[kommune]" sourceCaption="kommune" count="353">
          <ranges>
            <range startItem="0">
              <i n="[T_kommune].[kommune].&amp;[Flatanger]" c="Flatanger"/>
              <i n="[T_kommune].[kommune].&amp;[Frosta]" c="Frosta"/>
              <i n="[T_kommune].[kommune].&amp;[Frøya]" c="Frøya"/>
              <i n="[T_kommune].[kommune].&amp;[Grong]" c="Grong"/>
              <i n="[T_kommune].[kommune].&amp;[Heim]" c="Heim"/>
              <i n="[T_kommune].[kommune].&amp;[Hitra]" c="Hitra"/>
              <i n="[T_kommune].[kommune].&amp;[Holtålen]" c="Holtålen"/>
              <i n="[T_kommune].[kommune].&amp;[Høylandet]" c="Høylandet"/>
              <i n="[T_kommune].[kommune].&amp;[Inderøy]" c="Inderøy"/>
              <i n="[T_kommune].[kommune].&amp;[Indre Fosen]" c="Indre Fosen"/>
              <i n="[T_kommune].[kommune].&amp;[Leka]" c="Leka"/>
              <i n="[T_kommune].[kommune].&amp;[Levanger]" c="Levanger"/>
              <i n="[T_kommune].[kommune].&amp;[Lierne]" c="Lierne"/>
              <i n="[T_kommune].[kommune].&amp;[Malvik]" c="Malvik"/>
              <i n="[T_kommune].[kommune].&amp;[Melhus]" c="Melhus"/>
              <i n="[T_kommune].[kommune].&amp;[Meråker]" c="Meråker"/>
              <i n="[T_kommune].[kommune].&amp;[Midtre Gauldal]" c="Midtre Gauldal"/>
              <i n="[T_kommune].[kommune].&amp;[Namsos]" c="Namsos"/>
              <i n="[T_kommune].[kommune].&amp;[Namsskogan]" c="Namsskogan"/>
              <i n="[T_kommune].[kommune].&amp;[Nærøysund]" c="Nærøysund"/>
              <i n="[T_kommune].[kommune].&amp;[Oppdal]" c="Oppdal"/>
              <i n="[T_kommune].[kommune].&amp;[Orkland]" c="Orkland"/>
              <i n="[T_kommune].[kommune].&amp;[Osen]" c="Osen"/>
              <i n="[T_kommune].[kommune].&amp;[Overhalla]" c="Overhalla"/>
              <i n="[T_kommune].[kommune].&amp;[Rennebu]" c="Rennebu"/>
              <i n="[T_kommune].[kommune].&amp;[Rindal]" c="Rindal"/>
              <i n="[T_kommune].[kommune].&amp;[Røros]" c="Røros"/>
              <i n="[T_kommune].[kommune].&amp;[Røyrvik]" c="Røyrvik"/>
              <i n="[T_kommune].[kommune].&amp;[Selbu]" c="Selbu"/>
              <i n="[T_kommune].[kommune].&amp;[Skaun]" c="Skaun"/>
              <i n="[T_kommune].[kommune].&amp;[Snåsa]" c="Snåsa"/>
              <i n="[T_kommune].[kommune].&amp;[Steinkjer]" c="Steinkjer"/>
              <i n="[T_kommune].[kommune].&amp;[Stjørdal]" c="Stjørdal"/>
              <i n="[T_kommune].[kommune].&amp;[Trondheim]" c="Trondheim"/>
              <i n="[T_kommune].[kommune].&amp;[Tydal]" c="Tydal"/>
              <i n="[T_kommune].[kommune].&amp;[Verdal]" c="Verdal"/>
              <i n="[T_kommune].[kommune].&amp;[Ørland]" c="Ørland"/>
              <i n="[T_kommune].[kommune].&amp;[Åfjord]" c="Åfjord"/>
              <i n="[T_kommune].[kommune].&amp;[Alstahaug]" c="Alstahaug" nd="1"/>
              <i n="[T_kommune].[kommune].&amp;[Alta]" c="Alta" nd="1"/>
              <i n="[T_kommune].[kommune].&amp;[Alvdal]" c="Alvdal" nd="1"/>
              <i n="[T_kommune].[kommune].&amp;[Alver]" c="Alver" nd="1"/>
              <i n="[T_kommune].[kommune].&amp;[Andøy]" c="Andøy" nd="1"/>
              <i n="[T_kommune].[kommune].&amp;[Aremark]" c="Aremark" nd="1"/>
              <i n="[T_kommune].[kommune].&amp;[Arendal]" c="Arendal" nd="1"/>
              <i n="[T_kommune].[kommune].&amp;[Asker]" c="Asker" nd="1"/>
              <i n="[T_kommune].[kommune].&amp;[Askvoll]" c="Askvoll" nd="1"/>
              <i n="[T_kommune].[kommune].&amp;[Askøy]" c="Askøy" nd="1"/>
              <i n="[T_kommune].[kommune].&amp;[Aukra]" c="Aukra" nd="1"/>
              <i n="[T_kommune].[kommune].&amp;[Aure]" c="Aure" nd="1"/>
              <i n="[T_kommune].[kommune].&amp;[Aurland]" c="Aurland" nd="1"/>
              <i n="[T_kommune].[kommune].&amp;[Aurskog-Høland]" c="Aurskog-Høland" nd="1"/>
              <i n="[T_kommune].[kommune].&amp;[Austevoll]" c="Austevoll" nd="1"/>
              <i n="[T_kommune].[kommune].&amp;[Austrheim]" c="Austrheim" nd="1"/>
              <i n="[T_kommune].[kommune].&amp;[Averøy]" c="Averøy" nd="1"/>
              <i n="[T_kommune].[kommune].&amp;[Balsfjord]" c="Balsfjord" nd="1"/>
              <i n="[T_kommune].[kommune].&amp;[Bamble]" c="Bamble" nd="1"/>
              <i n="[T_kommune].[kommune].&amp;[Bardu]" c="Bardu" nd="1"/>
              <i n="[T_kommune].[kommune].&amp;[Beiarn]" c="Beiarn" nd="1"/>
              <i n="[T_kommune].[kommune].&amp;[Bergen]" c="Bergen" nd="1"/>
              <i n="[T_kommune].[kommune].&amp;[Berlevåg]" c="Berlevåg" nd="1"/>
              <i n="[T_kommune].[kommune].&amp;[Bindal]" c="Bindal" nd="1"/>
              <i n="[T_kommune].[kommune].&amp;[Birkenes]" c="Birkenes" nd="1"/>
              <i n="[T_kommune].[kommune].&amp;[Bjerkreim]" c="Bjerkreim" nd="1"/>
              <i n="[T_kommune].[kommune].&amp;[Bjørnafjorden]" c="Bjørnafjorden" nd="1"/>
              <i n="[T_kommune].[kommune].&amp;[Bodø]" c="Bodø" nd="1"/>
              <i n="[T_kommune].[kommune].&amp;[Bokn]" c="Bokn" nd="1"/>
              <i n="[T_kommune].[kommune].&amp;[Bremanger]" c="Bremanger" nd="1"/>
              <i n="[T_kommune].[kommune].&amp;[Brønnøy]" c="Brønnøy" nd="1"/>
              <i n="[T_kommune].[kommune].&amp;[Bygland]" c="Bygland" nd="1"/>
              <i n="[T_kommune].[kommune].&amp;[Bykle]" c="Bykle" nd="1"/>
              <i n="[T_kommune].[kommune].&amp;[Bærum]" c="Bærum" nd="1"/>
              <i n="[T_kommune].[kommune].&amp;[Bø]" c="Bø" nd="1"/>
              <i n="[T_kommune].[kommune].&amp;[Bømlo]" c="Bømlo" nd="1"/>
              <i n="[T_kommune].[kommune].&amp;[Båtsjord]" c="Båtsjord" nd="1"/>
              <i n="[T_kommune].[kommune].&amp;[Dovre]" c="Dovre" nd="1"/>
              <i n="[T_kommune].[kommune].&amp;[Drammen]" c="Drammen" nd="1"/>
              <i n="[T_kommune].[kommune].&amp;[Drangedal]" c="Drangedal" nd="1"/>
              <i n="[T_kommune].[kommune].&amp;[Dyrøy]" c="Dyrøy" nd="1"/>
              <i n="[T_kommune].[kommune].&amp;[Dønna]" c="Dønna" nd="1"/>
              <i n="[T_kommune].[kommune].&amp;[Eidfjord]" c="Eidfjord" nd="1"/>
              <i n="[T_kommune].[kommune].&amp;[Eidskog]" c="Eidskog" nd="1"/>
              <i n="[T_kommune].[kommune].&amp;[Eidsvoll]" c="Eidsvoll" nd="1"/>
              <i n="[T_kommune].[kommune].&amp;[Eigersund]" c="Eigersund" nd="1"/>
              <i n="[T_kommune].[kommune].&amp;[Elverum]" c="Elverum" nd="1"/>
              <i n="[T_kommune].[kommune].&amp;[Enebakk]" c="Enebakk" nd="1"/>
              <i n="[T_kommune].[kommune].&amp;[Engerdal]" c="Engerdal" nd="1"/>
              <i n="[T_kommune].[kommune].&amp;[Etne]" c="Etne" nd="1"/>
              <i n="[T_kommune].[kommune].&amp;[Etnedal]" c="Etnedal" nd="1"/>
              <i n="[T_kommune].[kommune].&amp;[Evenes]" c="Evenes" nd="1"/>
              <i n="[T_kommune].[kommune].&amp;[Evje og Hornnes]" c="Evje og Hornnes" nd="1"/>
              <i n="[T_kommune].[kommune].&amp;[Farsund]" c="Farsund" nd="1"/>
              <i n="[T_kommune].[kommune].&amp;[Fauske]" c="Fauske" nd="1"/>
              <i n="[T_kommune].[kommune].&amp;[Fedje]" c="Fedje" nd="1"/>
              <i n="[T_kommune].[kommune].&amp;[Fitjar]" c="Fitjar" nd="1"/>
              <i n="[T_kommune].[kommune].&amp;[Fjaler]" c="Fjaler" nd="1"/>
              <i n="[T_kommune].[kommune].&amp;[Fjord]" c="Fjord" nd="1"/>
              <i n="[T_kommune].[kommune].&amp;[Flakstad]" c="Flakstad" nd="1"/>
              <i n="[T_kommune].[kommune].&amp;[Flekkefjord]" c="Flekkefjord" nd="1"/>
              <i n="[T_kommune].[kommune].&amp;[Flesberg]" c="Flesberg" nd="1"/>
              <i n="[T_kommune].[kommune].&amp;[Flå]" c="Flå" nd="1"/>
              <i n="[T_kommune].[kommune].&amp;[Folldal]" c="Folldal" nd="1"/>
              <i n="[T_kommune].[kommune].&amp;[Fredrikstad]" c="Fredrikstad" nd="1"/>
              <i n="[T_kommune].[kommune].&amp;[Frogn]" c="Frogn" nd="1"/>
              <i n="[T_kommune].[kommune].&amp;[Froland]" c="Froland" nd="1"/>
              <i n="[T_kommune].[kommune].&amp;[Fyresdal]" c="Fyresdal" nd="1"/>
              <i n="[T_kommune].[kommune].&amp;[Færder]" c="Færder" nd="1"/>
              <i n="[T_kommune].[kommune].&amp;[Gamvik]" c="Gamvik" nd="1"/>
              <i n="[T_kommune].[kommune].&amp;[Gausdal]" c="Gausdal" nd="1"/>
              <i n="[T_kommune].[kommune].&amp;[Gildeskål]" c="Gildeskål" nd="1"/>
              <i n="[T_kommune].[kommune].&amp;[Giske]" c="Giske" nd="1"/>
              <i n="[T_kommune].[kommune].&amp;[Gjemnes]" c="Gjemnes" nd="1"/>
              <i n="[T_kommune].[kommune].&amp;[Gjerdrum]" c="Gjerdrum" nd="1"/>
              <i n="[T_kommune].[kommune].&amp;[Gjerstad]" c="Gjerstad" nd="1"/>
              <i n="[T_kommune].[kommune].&amp;[Gjesdal]" c="Gjesdal" nd="1"/>
              <i n="[T_kommune].[kommune].&amp;[Gjøvik]" c="Gjøvik" nd="1"/>
              <i n="[T_kommune].[kommune].&amp;[Gloppen]" c="Gloppen" nd="1"/>
              <i n="[T_kommune].[kommune].&amp;[Gol]" c="Gol" nd="1"/>
              <i n="[T_kommune].[kommune].&amp;[Gran]" c="Gran" nd="1"/>
              <i n="[T_kommune].[kommune].&amp;[Grane]" c="Grane" nd="1"/>
              <i n="[T_kommune].[kommune].&amp;[Gratangen]" c="Gratangen" nd="1"/>
              <i n="[T_kommune].[kommune].&amp;[Grimstad]" c="Grimstad" nd="1"/>
              <i n="[T_kommune].[kommune].&amp;[Grue]" c="Grue" nd="1"/>
              <i n="[T_kommune].[kommune].&amp;[Gulen]" c="Gulen" nd="1"/>
              <i n="[T_kommune].[kommune].&amp;[Hadsel]" c="Hadsel" nd="1"/>
              <i n="[T_kommune].[kommune].&amp;[Halden]" c="Halden" nd="1"/>
              <i n="[T_kommune].[kommune].&amp;[Hamar]" c="Hamar" nd="1"/>
              <i n="[T_kommune].[kommune].&amp;[Hamarøy]" c="Hamarøy" nd="1"/>
              <i n="[T_kommune].[kommune].&amp;[Hammerfest]" c="Hammerfest" nd="1"/>
              <i n="[T_kommune].[kommune].&amp;[Haram]" c="Haram" nd="1"/>
              <i n="[T_kommune].[kommune].&amp;[Hareid]" c="Hareid" nd="1"/>
              <i n="[T_kommune].[kommune].&amp;[Harstad]" c="Harstad" nd="1"/>
              <i n="[T_kommune].[kommune].&amp;[Hasvik]" c="Hasvik" nd="1"/>
              <i n="[T_kommune].[kommune].&amp;[Hattfjelldal]" c="Hattfjelldal" nd="1"/>
              <i n="[T_kommune].[kommune].&amp;[Haugesund]" c="Haugesund" nd="1"/>
              <i n="[T_kommune].[kommune].&amp;[Hemnes]" c="Hemnes" nd="1"/>
              <i n="[T_kommune].[kommune].&amp;[Hemsedal]" c="Hemsedal" nd="1"/>
              <i n="[T_kommune].[kommune].&amp;[Herøy (M&amp;R)]" c="Herøy (M&amp;R)" nd="1"/>
              <i n="[T_kommune].[kommune].&amp;[Herøy (No)]" c="Herøy (No)" nd="1"/>
              <i n="[T_kommune].[kommune].&amp;[Hjartdal]" c="Hjartdal" nd="1"/>
              <i n="[T_kommune].[kommune].&amp;[Hjelmeland]" c="Hjelmeland" nd="1"/>
              <i n="[T_kommune].[kommune].&amp;[Hol]" c="Hol" nd="1"/>
              <i n="[T_kommune].[kommune].&amp;[Hole]" c="Hole" nd="1"/>
              <i n="[T_kommune].[kommune].&amp;[Holmestrand]" c="Holmestrand" nd="1"/>
              <i n="[T_kommune].[kommune].&amp;[Horten]" c="Horten" nd="1"/>
              <i n="[T_kommune].[kommune].&amp;[Hurdal]" c="Hurdal" nd="1"/>
              <i n="[T_kommune].[kommune].&amp;[Hustadvika]" c="Hustadvika" nd="1"/>
              <i n="[T_kommune].[kommune].&amp;[Hvaler]" c="Hvaler" nd="1"/>
              <i n="[T_kommune].[kommune].&amp;[Hyllestad]" c="Hyllestad" nd="1"/>
              <i n="[T_kommune].[kommune].&amp;[Hægebostad]" c="Hægebostad" nd="1"/>
              <i n="[T_kommune].[kommune].&amp;[Høyanger]" c="Høyanger" nd="1"/>
              <i n="[T_kommune].[kommune].&amp;[Hå]" c="Hå" nd="1"/>
              <i n="[T_kommune].[kommune].&amp;[Ibestad]" c="Ibestad" nd="1"/>
              <i n="[T_kommune].[kommune].&amp;[Indre Østfold]" c="Indre Østfold" nd="1"/>
              <i n="[T_kommune].[kommune].&amp;[Iveland]" c="Iveland" nd="1"/>
              <i n="[T_kommune].[kommune].&amp;[Jevnaker]" c="Jevnaker" nd="1"/>
              <i n="[T_kommune].[kommune].&amp;[Karasjok]" c="Karasjok" nd="1"/>
              <i n="[T_kommune].[kommune].&amp;[Karlsøy]" c="Karlsøy" nd="1"/>
              <i n="[T_kommune].[kommune].&amp;[Karmøy]" c="Karmøy" nd="1"/>
              <i n="[T_kommune].[kommune].&amp;[Kautokeino]" c="Kautokeino" nd="1"/>
              <i n="[T_kommune].[kommune].&amp;[Kinn]" c="Kinn" nd="1"/>
              <i n="[T_kommune].[kommune].&amp;[Klepp]" c="Klepp" nd="1"/>
              <i n="[T_kommune].[kommune].&amp;[Kongsberg]" c="Kongsberg" nd="1"/>
              <i n="[T_kommune].[kommune].&amp;[Kongsvinger]" c="Kongsvinger" nd="1"/>
              <i n="[T_kommune].[kommune].&amp;[Kragerø]" c="Kragerø" nd="1"/>
              <i n="[T_kommune].[kommune].&amp;[Kristiansand]" c="Kristiansand" nd="1"/>
              <i n="[T_kommune].[kommune].&amp;[Kristiansund]" c="Kristiansund" nd="1"/>
              <i n="[T_kommune].[kommune].&amp;[Krødsherad]" c="Krødsherad" nd="1"/>
              <i n="[T_kommune].[kommune].&amp;[Kvam]" c="Kvam" nd="1"/>
              <i n="[T_kommune].[kommune].&amp;[Kvinesdal]" c="Kvinesdal" nd="1"/>
              <i n="[T_kommune].[kommune].&amp;[Kvinnherad]" c="Kvinnherad" nd="1"/>
              <i n="[T_kommune].[kommune].&amp;[Kviteseid]" c="Kviteseid" nd="1"/>
              <i n="[T_kommune].[kommune].&amp;[Kvitsøy]" c="Kvitsøy" nd="1"/>
              <i n="[T_kommune].[kommune].&amp;[Kvæfjord]" c="Kvæfjord" nd="1"/>
              <i n="[T_kommune].[kommune].&amp;[Kvænangen]" c="Kvænangen" nd="1"/>
              <i n="[T_kommune].[kommune].&amp;[Kåfjord]" c="Kåfjord" nd="1"/>
              <i n="[T_kommune].[kommune].&amp;[Larvik]" c="Larvik" nd="1"/>
              <i n="[T_kommune].[kommune].&amp;[Lavangen]" c="Lavangen" nd="1"/>
              <i n="[T_kommune].[kommune].&amp;[Lebesby]" c="Lebesby" nd="1"/>
              <i n="[T_kommune].[kommune].&amp;[Leirfjord]" c="Leirfjord" nd="1"/>
              <i n="[T_kommune].[kommune].&amp;[Lesja]" c="Lesja" nd="1"/>
              <i n="[T_kommune].[kommune].&amp;[Lier]" c="Lier" nd="1"/>
              <i n="[T_kommune].[kommune].&amp;[Lillehammer]" c="Lillehammer" nd="1"/>
              <i n="[T_kommune].[kommune].&amp;[Lillesand]" c="Lillesand" nd="1"/>
              <i n="[T_kommune].[kommune].&amp;[Lillestrøm]" c="Lillestrøm" nd="1"/>
              <i n="[T_kommune].[kommune].&amp;[Lindesnes]" c="Lindesnes" nd="1"/>
              <i n="[T_kommune].[kommune].&amp;[Lom]" c="Lom" nd="1"/>
              <i n="[T_kommune].[kommune].&amp;[Lund]" c="Lund" nd="1"/>
              <i n="[T_kommune].[kommune].&amp;[Lunner]" c="Lunner" nd="1"/>
              <i n="[T_kommune].[kommune].&amp;[Lurøy]" c="Lurøy" nd="1"/>
              <i n="[T_kommune].[kommune].&amp;[Luster]" c="Luster" nd="1"/>
              <i n="[T_kommune].[kommune].&amp;[Lyngdal]" c="Lyngdal" nd="1"/>
              <i n="[T_kommune].[kommune].&amp;[Lyngen]" c="Lyngen" nd="1"/>
              <i n="[T_kommune].[kommune].&amp;[Lærdal]" c="Lærdal" nd="1"/>
              <i n="[T_kommune].[kommune].&amp;[Lødingen]" c="Lødingen" nd="1"/>
              <i n="[T_kommune].[kommune].&amp;[Lørenskog]" c="Lørenskog" nd="1"/>
              <i n="[T_kommune].[kommune].&amp;[Løten]" c="Løten" nd="1"/>
              <i n="[T_kommune].[kommune].&amp;[Marker]" c="Marker" nd="1"/>
              <i n="[T_kommune].[kommune].&amp;[Masfjorden]" c="Masfjorden" nd="1"/>
              <i n="[T_kommune].[kommune].&amp;[Meløy]" c="Meløy" nd="1"/>
              <i n="[T_kommune].[kommune].&amp;[Midt-Telemark]" c="Midt-Telemark" nd="1"/>
              <i n="[T_kommune].[kommune].&amp;[Modalen]" c="Modalen" nd="1"/>
              <i n="[T_kommune].[kommune].&amp;[Modum]" c="Modum" nd="1"/>
              <i n="[T_kommune].[kommune].&amp;[Molde]" c="Molde" nd="1"/>
              <i n="[T_kommune].[kommune].&amp;[Moss]" c="Moss" nd="1"/>
              <i n="[T_kommune].[kommune].&amp;[Målselv]" c="Målselv" nd="1"/>
              <i n="[T_kommune].[kommune].&amp;[Måsøy]" c="Måsøy" nd="1"/>
              <i n="[T_kommune].[kommune].&amp;[Nannestad]" c="Nannestad" nd="1"/>
              <i n="[T_kommune].[kommune].&amp;[Narvik]" c="Narvik" nd="1"/>
              <i n="[T_kommune].[kommune].&amp;[Nes]" c="Nes" nd="1"/>
              <i n="[T_kommune].[kommune].&amp;[Nesbyen]" c="Nesbyen" nd="1"/>
              <i n="[T_kommune].[kommune].&amp;[Nesna]" c="Nesna" nd="1"/>
              <i n="[T_kommune].[kommune].&amp;[Nesodden]" c="Nesodden" nd="1"/>
              <i n="[T_kommune].[kommune].&amp;[Nesseby]" c="Nesseby" nd="1"/>
              <i n="[T_kommune].[kommune].&amp;[Nissedal]" c="Nissedal" nd="1"/>
              <i n="[T_kommune].[kommune].&amp;[Nittedal]" c="Nittedal" nd="1"/>
              <i n="[T_kommune].[kommune].&amp;[Nome]" c="Nome" nd="1"/>
              <i n="[T_kommune].[kommune].&amp;[Nord-Aurdal]" c="Nord-Aurdal" nd="1"/>
              <i n="[T_kommune].[kommune].&amp;[Nord-Fron]" c="Nord-Fron" nd="1"/>
              <i n="[T_kommune].[kommune].&amp;[Nord-Odal]" c="Nord-Odal" nd="1"/>
              <i n="[T_kommune].[kommune].&amp;[Nordre Follo]" c="Nordre Follo" nd="1"/>
              <i n="[T_kommune].[kommune].&amp;[Nordre Land]" c="Nordre Land" nd="1"/>
              <i n="[T_kommune].[kommune].&amp;[Nordreisa]" c="Nordreisa" nd="1"/>
              <i n="[T_kommune].[kommune].&amp;[Nore og Uvdal]" c="Nore og Uvdal" nd="1"/>
              <i n="[T_kommune].[kommune].&amp;[Notodden]" c="Notodden" nd="1"/>
              <i n="[T_kommune].[kommune].&amp;[Os]" c="Os" nd="1"/>
              <i n="[T_kommune].[kommune].&amp;[Oslo]" c="Oslo" nd="1"/>
              <i n="[T_kommune].[kommune].&amp;[Osterøy]" c="Osterøy" nd="1"/>
              <i n="[T_kommune].[kommune].&amp;[Porsanger]" c="Porsanger" nd="1"/>
              <i n="[T_kommune].[kommune].&amp;[Porsgrunn]" c="Porsgrunn" nd="1"/>
              <i n="[T_kommune].[kommune].&amp;[Rakkestad]" c="Rakkestad" nd="1"/>
              <i n="[T_kommune].[kommune].&amp;[Rana]" c="Rana" nd="1"/>
              <i n="[T_kommune].[kommune].&amp;[Randaberg]" c="Randaberg" nd="1"/>
              <i n="[T_kommune].[kommune].&amp;[Rauma]" c="Rauma" nd="1"/>
              <i n="[T_kommune].[kommune].&amp;[Rendalen]" c="Rendalen" nd="1"/>
              <i n="[T_kommune].[kommune].&amp;[Ringebu]" c="Ringebu" nd="1"/>
              <i n="[T_kommune].[kommune].&amp;[Ringerike]" c="Ringerike" nd="1"/>
              <i n="[T_kommune].[kommune].&amp;[Ringsaker]" c="Ringsaker" nd="1"/>
              <i n="[T_kommune].[kommune].&amp;[Risør]" c="Risør" nd="1"/>
              <i n="[T_kommune].[kommune].&amp;[Rollag]" c="Rollag" nd="1"/>
              <i n="[T_kommune].[kommune].&amp;[Rælingen]" c="Rælingen" nd="1"/>
              <i n="[T_kommune].[kommune].&amp;[Rødøy]" c="Rødøy" nd="1"/>
              <i n="[T_kommune].[kommune].&amp;[Røst]" c="Røst" nd="1"/>
              <i n="[T_kommune].[kommune].&amp;[Råde]" c="Råde" nd="1"/>
              <i n="[T_kommune].[kommune].&amp;[Salangen]" c="Salangen" nd="1"/>
              <i n="[T_kommune].[kommune].&amp;[Saltdal]" c="Saltdal" nd="1"/>
              <i n="[T_kommune].[kommune].&amp;[Samnanger]" c="Samnanger" nd="1"/>
              <i n="[T_kommune].[kommune].&amp;[Sande]" c="Sande" nd="1"/>
              <i n="[T_kommune].[kommune].&amp;[Sandefjord]" c="Sandefjord" nd="1"/>
              <i n="[T_kommune].[kommune].&amp;[Sandnes]" c="Sandnes" nd="1"/>
              <i n="[T_kommune].[kommune].&amp;[Sarpsborg]" c="Sarpsborg" nd="1"/>
              <i n="[T_kommune].[kommune].&amp;[Sauda]" c="Sauda" nd="1"/>
              <i n="[T_kommune].[kommune].&amp;[Sel]" c="Sel" nd="1"/>
              <i n="[T_kommune].[kommune].&amp;[Seljord]" c="Seljord" nd="1"/>
              <i n="[T_kommune].[kommune].&amp;[Senja]" c="Senja" nd="1"/>
              <i n="[T_kommune].[kommune].&amp;[Sigdal]" c="Sigdal" nd="1"/>
              <i n="[T_kommune].[kommune].&amp;[Siljan]" c="Siljan" nd="1"/>
              <i n="[T_kommune].[kommune].&amp;[Sirdal]" c="Sirdal" nd="1"/>
              <i n="[T_kommune].[kommune].&amp;[Skien]" c="Skien" nd="1"/>
              <i n="[T_kommune].[kommune].&amp;[Skiptvet]" c="Skiptvet" nd="1"/>
              <i n="[T_kommune].[kommune].&amp;[Skjervøy]" c="Skjervøy" nd="1"/>
              <i n="[T_kommune].[kommune].&amp;[Skjåk]" c="Skjåk" nd="1"/>
              <i n="[T_kommune].[kommune].&amp;[Smøla]" c="Smøla" nd="1"/>
              <i n="[T_kommune].[kommune].&amp;[Sogndal]" c="Sogndal" nd="1"/>
              <i n="[T_kommune].[kommune].&amp;[Sokndal]" c="Sokndal" nd="1"/>
              <i n="[T_kommune].[kommune].&amp;[Sola]" c="Sola" nd="1"/>
              <i n="[T_kommune].[kommune].&amp;[Solund]" c="Solund" nd="1"/>
              <i n="[T_kommune].[kommune].&amp;[Sortland]" c="Sortland" nd="1"/>
              <i n="[T_kommune].[kommune].&amp;[Stad]" c="Stad" nd="1"/>
              <i n="[T_kommune].[kommune].&amp;[Stange]" c="Stange" nd="1"/>
              <i n="[T_kommune].[kommune].&amp;[Stavanger]" c="Stavanger" nd="1"/>
              <i n="[T_kommune].[kommune].&amp;[Steigen]" c="Steigen" nd="1"/>
              <i n="[T_kommune].[kommune].&amp;[Stord]" c="Stord" nd="1"/>
              <i n="[T_kommune].[kommune].&amp;[Stor-Elvdal]" c="Stor-Elvdal" nd="1"/>
              <i n="[T_kommune].[kommune].&amp;[Storfjord]" c="Storfjord" nd="1"/>
              <i n="[T_kommune].[kommune].&amp;[Strand]" c="Strand" nd="1"/>
              <i n="[T_kommune].[kommune].&amp;[Stranda]" c="Stranda" nd="1"/>
              <i n="[T_kommune].[kommune].&amp;[Stryn]" c="Stryn" nd="1"/>
              <i n="[T_kommune].[kommune].&amp;[Sula]" c="Sula" nd="1"/>
              <i n="[T_kommune].[kommune].&amp;[Suldal]" c="Suldal" nd="1"/>
              <i n="[T_kommune].[kommune].&amp;[Sunndal]" c="Sunndal" nd="1"/>
              <i n="[T_kommune].[kommune].&amp;[Sunnfjord]" c="Sunnfjord" nd="1"/>
              <i n="[T_kommune].[kommune].&amp;[Surnadal]" c="Surnadal" nd="1"/>
              <i n="[T_kommune].[kommune].&amp;[Sveio]" c="Sveio" nd="1"/>
              <i n="[T_kommune].[kommune].&amp;[Sykkylven]" c="Sykkylven" nd="1"/>
              <i n="[T_kommune].[kommune].&amp;[Sømna]" c="Sømna" nd="1"/>
              <i n="[T_kommune].[kommune].&amp;[Søndre Land]" c="Søndre Land" nd="1"/>
              <i n="[T_kommune].[kommune].&amp;[Sør-Aurdal]" c="Sør-Aurdal" nd="1"/>
              <i n="[T_kommune].[kommune].&amp;[Sørfold]" c="Sørfold" nd="1"/>
              <i n="[T_kommune].[kommune].&amp;[Sør-Fron]" c="Sør-Fron" nd="1"/>
              <i n="[T_kommune].[kommune].&amp;[Sør-Odal]" c="Sør-Odal" nd="1"/>
              <i n="[T_kommune].[kommune].&amp;[Sørreisa]" c="Sørreisa" nd="1"/>
              <i n="[T_kommune].[kommune].&amp;[Sør-Varanger]" c="Sør-Varanger" nd="1"/>
              <i n="[T_kommune].[kommune].&amp;[Tana]" c="Tana" nd="1"/>
              <i n="[T_kommune].[kommune].&amp;[Time]" c="Time" nd="1"/>
              <i n="[T_kommune].[kommune].&amp;[Tingvoll]" c="Tingvoll" nd="1"/>
              <i n="[T_kommune].[kommune].&amp;[Tinn]" c="Tinn" nd="1"/>
              <i n="[T_kommune].[kommune].&amp;[Tjeldsund]" c="Tjeldsund" nd="1"/>
              <i n="[T_kommune].[kommune].&amp;[Tokke]" c="Tokke" nd="1"/>
              <i n="[T_kommune].[kommune].&amp;[Tolga]" c="Tolga" nd="1"/>
              <i n="[T_kommune].[kommune].&amp;[Tromsø]" c="Tromsø" nd="1"/>
              <i n="[T_kommune].[kommune].&amp;[Trysil]" c="Trysil" nd="1"/>
              <i n="[T_kommune].[kommune].&amp;[Træna]" c="Træna" nd="1"/>
              <i n="[T_kommune].[kommune].&amp;[Tvedestrand]" c="Tvedestrand" nd="1"/>
              <i n="[T_kommune].[kommune].&amp;[Tynset]" c="Tynset" nd="1"/>
              <i n="[T_kommune].[kommune].&amp;[Tysnes]" c="Tysnes" nd="1"/>
              <i n="[T_kommune].[kommune].&amp;[Tysvær]" c="Tysvær" nd="1"/>
              <i n="[T_kommune].[kommune].&amp;[Tønsberg]" c="Tønsberg" nd="1"/>
              <i n="[T_kommune].[kommune].&amp;[Ullensaker]" c="Ullensaker" nd="1"/>
              <i n="[T_kommune].[kommune].&amp;[Ullensvang]" c="Ullensvang" nd="1"/>
              <i n="[T_kommune].[kommune].&amp;[Ulstein]" c="Ulstein" nd="1"/>
              <i n="[T_kommune].[kommune].&amp;[Ulvik]" c="Ulvik" nd="1"/>
              <i n="[T_kommune].[kommune].&amp;[Utsira]" c="Utsira" nd="1"/>
              <i n="[T_kommune].[kommune].&amp;[Vadsø]" c="Vadsø" nd="1"/>
              <i n="[T_kommune].[kommune].&amp;[Vaksdal]" c="Vaksdal" nd="1"/>
              <i n="[T_kommune].[kommune].&amp;[Valle]" c="Valle" nd="1"/>
              <i n="[T_kommune].[kommune].&amp;[Vang]" c="Vang" nd="1"/>
              <i n="[T_kommune].[kommune].&amp;[Vanylven]" c="Vanylven" nd="1"/>
              <i n="[T_kommune].[kommune].&amp;[Vardø]" c="Vardø" nd="1"/>
              <i n="[T_kommune].[kommune].&amp;[Vefsn]" c="Vefsn" nd="1"/>
              <i n="[T_kommune].[kommune].&amp;[Vega]" c="Vega" nd="1"/>
              <i n="[T_kommune].[kommune].&amp;[Vegårshei]" c="Vegårshei" nd="1"/>
              <i n="[T_kommune].[kommune].&amp;[Vennesla]" c="Vennesla" nd="1"/>
              <i n="[T_kommune].[kommune].&amp;[Vestby]" c="Vestby" nd="1"/>
              <i n="[T_kommune].[kommune].&amp;[Vestnes]" c="Vestnes" nd="1"/>
              <i n="[T_kommune].[kommune].&amp;[Vestre Slidre]" c="Vestre Slidre" nd="1"/>
              <i n="[T_kommune].[kommune].&amp;[Vestre Toten]" c="Vestre Toten" nd="1"/>
              <i n="[T_kommune].[kommune].&amp;[Vestvågøy]" c="Vestvågøy" nd="1"/>
              <i n="[T_kommune].[kommune].&amp;[Vevelstad]" c="Vevelstad" nd="1"/>
              <i n="[T_kommune].[kommune].&amp;[Vik]" c="Vik" nd="1"/>
              <i n="[T_kommune].[kommune].&amp;[Vindafjord]" c="Vindafjord" nd="1"/>
              <i n="[T_kommune].[kommune].&amp;[Vinje]" c="Vinje" nd="1"/>
              <i n="[T_kommune].[kommune].&amp;[Volda]" c="Volda" nd="1"/>
              <i n="[T_kommune].[kommune].&amp;[Voss]" c="Voss" nd="1"/>
              <i n="[T_kommune].[kommune].&amp;[Vågan]" c="Vågan" nd="1"/>
              <i n="[T_kommune].[kommune].&amp;[Vågå]" c="Vågå" nd="1"/>
              <i n="[T_kommune].[kommune].&amp;[Våler]" c="Våler" nd="1"/>
              <i n="[T_kommune].[kommune].&amp;[Våler (Inn)]" c="Våler (Inn)" nd="1"/>
              <i n="[T_kommune].[kommune].&amp;[Øksnes]" c="Øksnes" nd="1"/>
              <i n="[T_kommune].[kommune].&amp;[Ørsta]" c="Ørsta" nd="1"/>
              <i n="[T_kommune].[kommune].&amp;[Østre Toten]" c="Østre Toten" nd="1"/>
              <i n="[T_kommune].[kommune].&amp;[Øvre Eiker]" c="Øvre Eiker" nd="1"/>
              <i n="[T_kommune].[kommune].&amp;[Øyer]" c="Øyer" nd="1"/>
              <i n="[T_kommune].[kommune].&amp;[Øygarden]" c="Øygarden" nd="1"/>
              <i n="[T_kommune].[kommune].&amp;[Øystre Slidre]" c="Øystre Slidre" nd="1"/>
              <i n="[T_kommune].[kommune].&amp;[Ål]" c="Ål" nd="1"/>
              <i n="[T_kommune].[kommune].&amp;[Ålesund]" c="Ålesund" nd="1"/>
              <i n="[T_kommune].[kommune].&amp;[Åmli]" c="Åmli" nd="1"/>
              <i n="[T_kommune].[kommune].&amp;[Åmot]" c="Åmot" nd="1"/>
              <i n="[T_kommune].[kommune].&amp;[Årdal]" c="Årdal" nd="1"/>
              <i n="[T_kommune].[kommune].&amp;[Ås]" c="Ås" nd="1"/>
              <i n="[T_kommune].[kommune].&amp;[Åseral]" c="Åseral" nd="1"/>
              <i n="[T_kommune].[kommune].&amp;[Åsnes]" c="Åsnes" nd="1"/>
            </range>
          </ranges>
        </level>
      </levels>
      <selections count="1">
        <selection n="[T_kommune].[kommune].[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6" xr10:uid="{B68B2243-2FB4-4B28-96CA-743C9818AB6F}" sourceName="[T_kommune].[fylke]">
  <pivotTables>
    <pivotTable tabId="4" name="Pivottabell6"/>
    <pivotTable tabId="4" name="Pivottabell10"/>
  </pivotTables>
  <data>
    <olap pivotCacheId="1724201852">
      <levels count="2">
        <level uniqueName="[T_kommune].[fylke].[(All)]" sourceCaption="(All)" count="0"/>
        <level uniqueName="[T_kommune].[fylke].[fylke]" sourceCaption="fylke" count="14">
          <ranges>
            <range startItem="0">
              <i n="[T_kommune].[fylke].&amp;[Trøndelag]" c="Trøndelag"/>
              <i n="[T_kommune].[fylke].&amp;[Agder]" c="Agder" nd="1"/>
              <i n="[T_kommune].[fylke].&amp;[Akershus]" c="Akershus" nd="1"/>
              <i n="[T_kommune].[fylke].&amp;[Buskerud]" c="Buskerud" nd="1"/>
              <i n="[T_kommune].[fylke].&amp;[Finnmark]" c="Finnmark" nd="1"/>
              <i n="[T_kommune].[fylke].&amp;[Innlandet]" c="Innlandet" nd="1"/>
              <i n="[T_kommune].[fylke].&amp;[Møre og Romsdal]" c="Møre og Romsdal" nd="1"/>
              <i n="[T_kommune].[fylke].&amp;[Nordland]" c="Nordland" nd="1"/>
              <i n="[T_kommune].[fylke].&amp;[Rogaland]" c="Rogaland" nd="1"/>
              <i n="[T_kommune].[fylke].&amp;[Telemark]" c="Telemark" nd="1"/>
              <i n="[T_kommune].[fylke].&amp;[Troms]" c="Troms" nd="1"/>
              <i n="[T_kommune].[fylke].&amp;[Vestfold]" c="Vestfold" nd="1"/>
              <i n="[T_kommune].[fylke].&amp;[Vestland]" c="Vestland" nd="1"/>
              <i n="[T_kommune].[fylke].&amp;[Østfold]" c="Østfold" nd="1"/>
            </range>
          </ranges>
        </level>
      </levels>
      <selections count="1">
        <selection n="[T_kommune].[fylke].&amp;[Trøndelag]"/>
      </selections>
    </olap>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21" xr10:uid="{94D534A3-B26E-4995-89E8-451699E1BB33}" sourceName="[T_kjøttkoder].[hovedgrupper]">
  <pivotTables>
    <pivotTable tabId="11" name="Pivottabell3"/>
    <pivotTable tabId="11" name="Pivottabell4"/>
  </pivotTables>
  <data>
    <olap pivotCacheId="1545224157">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ll]"/>
      </selections>
    </olap>
  </data>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4" xr10:uid="{DD4F89A2-D8DC-49CE-A28F-12FAF61915A8}" sourceName="[Kommunetall_CSV].[aar]">
  <pivotTables>
    <pivotTable tabId="28" name="Pivottabell6"/>
    <pivotTable tabId="28" name="Pivottabell5"/>
  </pivotTables>
  <data>
    <olap pivotCacheId="1230956283">
      <levels count="2">
        <level uniqueName="[Kommunetall_CSV].[aar].[(All)]" sourceCaption="(All)" count="0"/>
        <level uniqueName="[Kommunetall_CSV].[aar].[aar]" sourceCaption="aar" count="10">
          <ranges>
            <range startItem="0">
              <i n="[Kommunetall_CSV].[aar].&amp;[2015]" c="2015"/>
              <i n="[Kommunetall_CSV].[aar].&amp;[2016]" c="2016"/>
              <i n="[Kommunetall_CSV].[aar].&amp;[2017]" c="2017"/>
              <i n="[Kommunetall_CSV].[aar].&amp;[2018]" c="2018"/>
              <i n="[Kommunetall_CSV].[aar].&amp;[2019]" c="2019"/>
              <i n="[Kommunetall_CSV].[aar].&amp;[2020]" c="2020"/>
              <i n="[Kommunetall_CSV].[aar].&amp;[2021]" c="2021"/>
              <i n="[Kommunetall_CSV].[aar].&amp;[2022]" c="2022"/>
              <i n="[Kommunetall_CSV].[aar].&amp;[2023]" c="2023"/>
              <i n="[Kommunetall_CSV].[aar].&amp;[2024]" c="2024"/>
            </range>
          </ranges>
        </level>
      </levels>
      <selections count="1">
        <selection n="[Kommunetall_CSV].[aar].&amp;[2024]"/>
      </selections>
    </olap>
  </data>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8" xr10:uid="{13AD2952-B33A-4C20-A418-633AB8189EA3}" sourceName="[T_kommune].[fylke]">
  <pivotTables>
    <pivotTable tabId="28" name="Pivottabell8"/>
  </pivotTables>
  <data>
    <olap pivotCacheId="1230956283">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Trøndelag]"/>
      </selections>
    </olap>
  </data>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9" xr10:uid="{3DE53EC0-BD8C-4784-AA0F-7A12A8DB2166}" sourceName="fylke">
  <pivotTables>
    <pivotTable tabId="31" name="Pivottabell19"/>
    <pivotTable tabId="31" name="Pivottabell20"/>
  </pivotTables>
  <data>
    <tabular pivotCacheId="533545082">
      <items count="14">
        <i x="9"/>
        <i x="3"/>
        <i x="8"/>
        <i x="13"/>
        <i x="4"/>
        <i x="10"/>
        <i x="11"/>
        <i x="0"/>
        <i x="6"/>
        <i x="12"/>
        <i x="2"/>
        <i x="1"/>
        <i x="5"/>
        <i x="7" s="1"/>
      </items>
    </tabular>
  </data>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 xr10:uid="{ADC9B8B9-FC98-47B8-B271-CFBD646E106D}" sourceName="[Kommunetall_CSV].[aar]">
  <pivotTables>
    <pivotTable tabId="6" name="Pivottabell12"/>
    <pivotTable tabId="6" name="Pivottabell14"/>
    <pivotTable tabId="6" name="Pivottabell2"/>
    <pivotTable tabId="6" name="Pivottabell3"/>
    <pivotTable tabId="6" name="Pivottabell4"/>
    <pivotTable tabId="6" name="Pivottabell5"/>
    <pivotTable tabId="6" name="Pivottabell6"/>
    <pivotTable tabId="6" name="Pivottabell7"/>
    <pivotTable tabId="6" name="Pivottabell13"/>
    <pivotTable tabId="6" name="Pivottabell15"/>
    <pivotTable tabId="6" name="Pivottabell1"/>
  </pivotTables>
  <data>
    <olap pivotCacheId="1201217493">
      <levels count="2">
        <level uniqueName="[Kommunetall_CSV].[aar].[(All)]" sourceCaption="(All)" count="0"/>
        <level uniqueName="[Kommunetall_CSV].[aar].[aar]" sourceCaption="aar" count="10">
          <ranges>
            <range startItem="0">
              <i n="[Kommunetall_CSV].[aar].&amp;[2015]" c="2015"/>
              <i n="[Kommunetall_CSV].[aar].&amp;[2016]" c="2016"/>
              <i n="[Kommunetall_CSV].[aar].&amp;[2017]" c="2017"/>
              <i n="[Kommunetall_CSV].[aar].&amp;[2018]" c="2018"/>
              <i n="[Kommunetall_CSV].[aar].&amp;[2019]" c="2019"/>
              <i n="[Kommunetall_CSV].[aar].&amp;[2020]" c="2020"/>
              <i n="[Kommunetall_CSV].[aar].&amp;[2021]" c="2021"/>
              <i n="[Kommunetall_CSV].[aar].&amp;[2022]" c="2022"/>
              <i n="[Kommunetall_CSV].[aar].&amp;[2023]" c="2023"/>
              <i n="[Kommunetall_CSV].[aar].&amp;[2024]" c="2024"/>
            </range>
          </ranges>
        </level>
      </levels>
      <selections count="2">
        <selection n="[Kommunetall_CSV].[aar].&amp;[2015]"/>
        <selection n="[Kommunetall_CSV].[aar].&amp;[2024]"/>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4" xr10:uid="{F13C10F1-100A-4223-B322-3E4CE977523B}" sourceName="[T_kommune].[kommune]">
  <pivotTables>
    <pivotTable tabId="4" name="Pivottabell6"/>
    <pivotTable tabId="4" name="Pivottabell10"/>
  </pivotTables>
  <data>
    <olap pivotCacheId="1724201852">
      <levels count="2">
        <level uniqueName="[T_kommune].[kommune].[(All)]" sourceCaption="(All)" count="0"/>
        <level uniqueName="[T_kommune].[kommune].[kommune]" sourceCaption="kommune" count="353">
          <ranges>
            <range startItem="0">
              <i n="[T_kommune].[kommune].&amp;[Flatanger]" c="Flatanger"/>
              <i n="[T_kommune].[kommune].&amp;[Frosta]" c="Frosta"/>
              <i n="[T_kommune].[kommune].&amp;[Frøya]" c="Frøya"/>
              <i n="[T_kommune].[kommune].&amp;[Grong]" c="Grong"/>
              <i n="[T_kommune].[kommune].&amp;[Heim]" c="Heim"/>
              <i n="[T_kommune].[kommune].&amp;[Hitra]" c="Hitra"/>
              <i n="[T_kommune].[kommune].&amp;[Holtålen]" c="Holtålen"/>
              <i n="[T_kommune].[kommune].&amp;[Høylandet]" c="Høylandet"/>
              <i n="[T_kommune].[kommune].&amp;[Inderøy]" c="Inderøy"/>
              <i n="[T_kommune].[kommune].&amp;[Indre Fosen]" c="Indre Fosen"/>
              <i n="[T_kommune].[kommune].&amp;[Leka]" c="Leka"/>
              <i n="[T_kommune].[kommune].&amp;[Levanger]" c="Levanger"/>
              <i n="[T_kommune].[kommune].&amp;[Lierne]" c="Lierne"/>
              <i n="[T_kommune].[kommune].&amp;[Malvik]" c="Malvik"/>
              <i n="[T_kommune].[kommune].&amp;[Melhus]" c="Melhus"/>
              <i n="[T_kommune].[kommune].&amp;[Meråker]" c="Meråker"/>
              <i n="[T_kommune].[kommune].&amp;[Midtre Gauldal]" c="Midtre Gauldal"/>
              <i n="[T_kommune].[kommune].&amp;[Namsos]" c="Namsos"/>
              <i n="[T_kommune].[kommune].&amp;[Namsskogan]" c="Namsskogan"/>
              <i n="[T_kommune].[kommune].&amp;[Nærøysund]" c="Nærøysund"/>
              <i n="[T_kommune].[kommune].&amp;[Oppdal]" c="Oppdal"/>
              <i n="[T_kommune].[kommune].&amp;[Orkland]" c="Orkland"/>
              <i n="[T_kommune].[kommune].&amp;[Osen]" c="Osen"/>
              <i n="[T_kommune].[kommune].&amp;[Overhalla]" c="Overhalla"/>
              <i n="[T_kommune].[kommune].&amp;[Rennebu]" c="Rennebu"/>
              <i n="[T_kommune].[kommune].&amp;[Rindal]" c="Rindal"/>
              <i n="[T_kommune].[kommune].&amp;[Røros]" c="Røros"/>
              <i n="[T_kommune].[kommune].&amp;[Røyrvik]" c="Røyrvik"/>
              <i n="[T_kommune].[kommune].&amp;[Selbu]" c="Selbu"/>
              <i n="[T_kommune].[kommune].&amp;[Skaun]" c="Skaun"/>
              <i n="[T_kommune].[kommune].&amp;[Snåsa]" c="Snåsa"/>
              <i n="[T_kommune].[kommune].&amp;[Steinkjer]" c="Steinkjer"/>
              <i n="[T_kommune].[kommune].&amp;[Stjørdal]" c="Stjørdal"/>
              <i n="[T_kommune].[kommune].&amp;[Trondheim]" c="Trondheim"/>
              <i n="[T_kommune].[kommune].&amp;[Tydal]" c="Tydal"/>
              <i n="[T_kommune].[kommune].&amp;[Verdal]" c="Verdal"/>
              <i n="[T_kommune].[kommune].&amp;[Ørland]" c="Ørland"/>
              <i n="[T_kommune].[kommune].&amp;[Åfjord]" c="Åfjord"/>
              <i n="[T_kommune].[kommune].&amp;[Alstahaug]" c="Alstahaug" nd="1"/>
              <i n="[T_kommune].[kommune].&amp;[Alta]" c="Alta" nd="1"/>
              <i n="[T_kommune].[kommune].&amp;[Alvdal]" c="Alvdal" nd="1"/>
              <i n="[T_kommune].[kommune].&amp;[Alver]" c="Alver" nd="1"/>
              <i n="[T_kommune].[kommune].&amp;[Andøy]" c="Andøy" nd="1"/>
              <i n="[T_kommune].[kommune].&amp;[Aremark]" c="Aremark" nd="1"/>
              <i n="[T_kommune].[kommune].&amp;[Arendal]" c="Arendal" nd="1"/>
              <i n="[T_kommune].[kommune].&amp;[Asker]" c="Asker" nd="1"/>
              <i n="[T_kommune].[kommune].&amp;[Askvoll]" c="Askvoll" nd="1"/>
              <i n="[T_kommune].[kommune].&amp;[Askøy]" c="Askøy" nd="1"/>
              <i n="[T_kommune].[kommune].&amp;[Aukra]" c="Aukra" nd="1"/>
              <i n="[T_kommune].[kommune].&amp;[Aure]" c="Aure" nd="1"/>
              <i n="[T_kommune].[kommune].&amp;[Aurland]" c="Aurland" nd="1"/>
              <i n="[T_kommune].[kommune].&amp;[Aurskog-Høland]" c="Aurskog-Høland" nd="1"/>
              <i n="[T_kommune].[kommune].&amp;[Austevoll]" c="Austevoll" nd="1"/>
              <i n="[T_kommune].[kommune].&amp;[Austrheim]" c="Austrheim" nd="1"/>
              <i n="[T_kommune].[kommune].&amp;[Averøy]" c="Averøy" nd="1"/>
              <i n="[T_kommune].[kommune].&amp;[Balsfjord]" c="Balsfjord" nd="1"/>
              <i n="[T_kommune].[kommune].&amp;[Bamble]" c="Bamble" nd="1"/>
              <i n="[T_kommune].[kommune].&amp;[Bardu]" c="Bardu" nd="1"/>
              <i n="[T_kommune].[kommune].&amp;[Beiarn]" c="Beiarn" nd="1"/>
              <i n="[T_kommune].[kommune].&amp;[Bergen]" c="Bergen" nd="1"/>
              <i n="[T_kommune].[kommune].&amp;[Berlevåg]" c="Berlevåg" nd="1"/>
              <i n="[T_kommune].[kommune].&amp;[Bindal]" c="Bindal" nd="1"/>
              <i n="[T_kommune].[kommune].&amp;[Birkenes]" c="Birkenes" nd="1"/>
              <i n="[T_kommune].[kommune].&amp;[Bjerkreim]" c="Bjerkreim" nd="1"/>
              <i n="[T_kommune].[kommune].&amp;[Bjørnafjorden]" c="Bjørnafjorden" nd="1"/>
              <i n="[T_kommune].[kommune].&amp;[Bodø]" c="Bodø" nd="1"/>
              <i n="[T_kommune].[kommune].&amp;[Bokn]" c="Bokn" nd="1"/>
              <i n="[T_kommune].[kommune].&amp;[Bremanger]" c="Bremanger" nd="1"/>
              <i n="[T_kommune].[kommune].&amp;[Brønnøy]" c="Brønnøy" nd="1"/>
              <i n="[T_kommune].[kommune].&amp;[Bygland]" c="Bygland" nd="1"/>
              <i n="[T_kommune].[kommune].&amp;[Bykle]" c="Bykle" nd="1"/>
              <i n="[T_kommune].[kommune].&amp;[Bærum]" c="Bærum" nd="1"/>
              <i n="[T_kommune].[kommune].&amp;[Bø]" c="Bø" nd="1"/>
              <i n="[T_kommune].[kommune].&amp;[Bømlo]" c="Bømlo" nd="1"/>
              <i n="[T_kommune].[kommune].&amp;[Båtsjord]" c="Båtsjord" nd="1"/>
              <i n="[T_kommune].[kommune].&amp;[Dovre]" c="Dovre" nd="1"/>
              <i n="[T_kommune].[kommune].&amp;[Drammen]" c="Drammen" nd="1"/>
              <i n="[T_kommune].[kommune].&amp;[Drangedal]" c="Drangedal" nd="1"/>
              <i n="[T_kommune].[kommune].&amp;[Dyrøy]" c="Dyrøy" nd="1"/>
              <i n="[T_kommune].[kommune].&amp;[Dønna]" c="Dønna" nd="1"/>
              <i n="[T_kommune].[kommune].&amp;[Eidfjord]" c="Eidfjord" nd="1"/>
              <i n="[T_kommune].[kommune].&amp;[Eidskog]" c="Eidskog" nd="1"/>
              <i n="[T_kommune].[kommune].&amp;[Eidsvoll]" c="Eidsvoll" nd="1"/>
              <i n="[T_kommune].[kommune].&amp;[Eigersund]" c="Eigersund" nd="1"/>
              <i n="[T_kommune].[kommune].&amp;[Elverum]" c="Elverum" nd="1"/>
              <i n="[T_kommune].[kommune].&amp;[Enebakk]" c="Enebakk" nd="1"/>
              <i n="[T_kommune].[kommune].&amp;[Engerdal]" c="Engerdal" nd="1"/>
              <i n="[T_kommune].[kommune].&amp;[Etne]" c="Etne" nd="1"/>
              <i n="[T_kommune].[kommune].&amp;[Etnedal]" c="Etnedal" nd="1"/>
              <i n="[T_kommune].[kommune].&amp;[Evenes]" c="Evenes" nd="1"/>
              <i n="[T_kommune].[kommune].&amp;[Evje og Hornnes]" c="Evje og Hornnes" nd="1"/>
              <i n="[T_kommune].[kommune].&amp;[Farsund]" c="Farsund" nd="1"/>
              <i n="[T_kommune].[kommune].&amp;[Fauske]" c="Fauske" nd="1"/>
              <i n="[T_kommune].[kommune].&amp;[Fedje]" c="Fedje" nd="1"/>
              <i n="[T_kommune].[kommune].&amp;[Fitjar]" c="Fitjar" nd="1"/>
              <i n="[T_kommune].[kommune].&amp;[Fjaler]" c="Fjaler" nd="1"/>
              <i n="[T_kommune].[kommune].&amp;[Fjord]" c="Fjord" nd="1"/>
              <i n="[T_kommune].[kommune].&amp;[Flakstad]" c="Flakstad" nd="1"/>
              <i n="[T_kommune].[kommune].&amp;[Flekkefjord]" c="Flekkefjord" nd="1"/>
              <i n="[T_kommune].[kommune].&amp;[Flesberg]" c="Flesberg" nd="1"/>
              <i n="[T_kommune].[kommune].&amp;[Flå]" c="Flå" nd="1"/>
              <i n="[T_kommune].[kommune].&amp;[Folldal]" c="Folldal" nd="1"/>
              <i n="[T_kommune].[kommune].&amp;[Fredrikstad]" c="Fredrikstad" nd="1"/>
              <i n="[T_kommune].[kommune].&amp;[Frogn]" c="Frogn" nd="1"/>
              <i n="[T_kommune].[kommune].&amp;[Froland]" c="Froland" nd="1"/>
              <i n="[T_kommune].[kommune].&amp;[Fyresdal]" c="Fyresdal" nd="1"/>
              <i n="[T_kommune].[kommune].&amp;[Færder]" c="Færder" nd="1"/>
              <i n="[T_kommune].[kommune].&amp;[Gamvik]" c="Gamvik" nd="1"/>
              <i n="[T_kommune].[kommune].&amp;[Gausdal]" c="Gausdal" nd="1"/>
              <i n="[T_kommune].[kommune].&amp;[Gildeskål]" c="Gildeskål" nd="1"/>
              <i n="[T_kommune].[kommune].&amp;[Giske]" c="Giske" nd="1"/>
              <i n="[T_kommune].[kommune].&amp;[Gjemnes]" c="Gjemnes" nd="1"/>
              <i n="[T_kommune].[kommune].&amp;[Gjerdrum]" c="Gjerdrum" nd="1"/>
              <i n="[T_kommune].[kommune].&amp;[Gjerstad]" c="Gjerstad" nd="1"/>
              <i n="[T_kommune].[kommune].&amp;[Gjesdal]" c="Gjesdal" nd="1"/>
              <i n="[T_kommune].[kommune].&amp;[Gjøvik]" c="Gjøvik" nd="1"/>
              <i n="[T_kommune].[kommune].&amp;[Gloppen]" c="Gloppen" nd="1"/>
              <i n="[T_kommune].[kommune].&amp;[Gol]" c="Gol" nd="1"/>
              <i n="[T_kommune].[kommune].&amp;[Gran]" c="Gran" nd="1"/>
              <i n="[T_kommune].[kommune].&amp;[Grane]" c="Grane" nd="1"/>
              <i n="[T_kommune].[kommune].&amp;[Gratangen]" c="Gratangen" nd="1"/>
              <i n="[T_kommune].[kommune].&amp;[Grimstad]" c="Grimstad" nd="1"/>
              <i n="[T_kommune].[kommune].&amp;[Grue]" c="Grue" nd="1"/>
              <i n="[T_kommune].[kommune].&amp;[Gulen]" c="Gulen" nd="1"/>
              <i n="[T_kommune].[kommune].&amp;[Hadsel]" c="Hadsel" nd="1"/>
              <i n="[T_kommune].[kommune].&amp;[Halden]" c="Halden" nd="1"/>
              <i n="[T_kommune].[kommune].&amp;[Hamar]" c="Hamar" nd="1"/>
              <i n="[T_kommune].[kommune].&amp;[Hamarøy]" c="Hamarøy" nd="1"/>
              <i n="[T_kommune].[kommune].&amp;[Hammerfest]" c="Hammerfest" nd="1"/>
              <i n="[T_kommune].[kommune].&amp;[Haram]" c="Haram" nd="1"/>
              <i n="[T_kommune].[kommune].&amp;[Hareid]" c="Hareid" nd="1"/>
              <i n="[T_kommune].[kommune].&amp;[Harstad]" c="Harstad" nd="1"/>
              <i n="[T_kommune].[kommune].&amp;[Hasvik]" c="Hasvik" nd="1"/>
              <i n="[T_kommune].[kommune].&amp;[Hattfjelldal]" c="Hattfjelldal" nd="1"/>
              <i n="[T_kommune].[kommune].&amp;[Haugesund]" c="Haugesund" nd="1"/>
              <i n="[T_kommune].[kommune].&amp;[Hemnes]" c="Hemnes" nd="1"/>
              <i n="[T_kommune].[kommune].&amp;[Hemsedal]" c="Hemsedal" nd="1"/>
              <i n="[T_kommune].[kommune].&amp;[Herøy (M&amp;R)]" c="Herøy (M&amp;R)" nd="1"/>
              <i n="[T_kommune].[kommune].&amp;[Herøy (No)]" c="Herøy (No)" nd="1"/>
              <i n="[T_kommune].[kommune].&amp;[Hjartdal]" c="Hjartdal" nd="1"/>
              <i n="[T_kommune].[kommune].&amp;[Hjelmeland]" c="Hjelmeland" nd="1"/>
              <i n="[T_kommune].[kommune].&amp;[Hol]" c="Hol" nd="1"/>
              <i n="[T_kommune].[kommune].&amp;[Hole]" c="Hole" nd="1"/>
              <i n="[T_kommune].[kommune].&amp;[Holmestrand]" c="Holmestrand" nd="1"/>
              <i n="[T_kommune].[kommune].&amp;[Horten]" c="Horten" nd="1"/>
              <i n="[T_kommune].[kommune].&amp;[Hurdal]" c="Hurdal" nd="1"/>
              <i n="[T_kommune].[kommune].&amp;[Hustadvika]" c="Hustadvika" nd="1"/>
              <i n="[T_kommune].[kommune].&amp;[Hvaler]" c="Hvaler" nd="1"/>
              <i n="[T_kommune].[kommune].&amp;[Hyllestad]" c="Hyllestad" nd="1"/>
              <i n="[T_kommune].[kommune].&amp;[Hægebostad]" c="Hægebostad" nd="1"/>
              <i n="[T_kommune].[kommune].&amp;[Høyanger]" c="Høyanger" nd="1"/>
              <i n="[T_kommune].[kommune].&amp;[Hå]" c="Hå" nd="1"/>
              <i n="[T_kommune].[kommune].&amp;[Ibestad]" c="Ibestad" nd="1"/>
              <i n="[T_kommune].[kommune].&amp;[Indre Østfold]" c="Indre Østfold" nd="1"/>
              <i n="[T_kommune].[kommune].&amp;[Iveland]" c="Iveland" nd="1"/>
              <i n="[T_kommune].[kommune].&amp;[Jevnaker]" c="Jevnaker" nd="1"/>
              <i n="[T_kommune].[kommune].&amp;[Karasjok]" c="Karasjok" nd="1"/>
              <i n="[T_kommune].[kommune].&amp;[Karlsøy]" c="Karlsøy" nd="1"/>
              <i n="[T_kommune].[kommune].&amp;[Karmøy]" c="Karmøy" nd="1"/>
              <i n="[T_kommune].[kommune].&amp;[Kautokeino]" c="Kautokeino" nd="1"/>
              <i n="[T_kommune].[kommune].&amp;[Kinn]" c="Kinn" nd="1"/>
              <i n="[T_kommune].[kommune].&amp;[Klepp]" c="Klepp" nd="1"/>
              <i n="[T_kommune].[kommune].&amp;[Kongsberg]" c="Kongsberg" nd="1"/>
              <i n="[T_kommune].[kommune].&amp;[Kongsvinger]" c="Kongsvinger" nd="1"/>
              <i n="[T_kommune].[kommune].&amp;[Kragerø]" c="Kragerø" nd="1"/>
              <i n="[T_kommune].[kommune].&amp;[Kristiansand]" c="Kristiansand" nd="1"/>
              <i n="[T_kommune].[kommune].&amp;[Kristiansund]" c="Kristiansund" nd="1"/>
              <i n="[T_kommune].[kommune].&amp;[Krødsherad]" c="Krødsherad" nd="1"/>
              <i n="[T_kommune].[kommune].&amp;[Kvam]" c="Kvam" nd="1"/>
              <i n="[T_kommune].[kommune].&amp;[Kvinesdal]" c="Kvinesdal" nd="1"/>
              <i n="[T_kommune].[kommune].&amp;[Kvinnherad]" c="Kvinnherad" nd="1"/>
              <i n="[T_kommune].[kommune].&amp;[Kviteseid]" c="Kviteseid" nd="1"/>
              <i n="[T_kommune].[kommune].&amp;[Kvitsøy]" c="Kvitsøy" nd="1"/>
              <i n="[T_kommune].[kommune].&amp;[Kvæfjord]" c="Kvæfjord" nd="1"/>
              <i n="[T_kommune].[kommune].&amp;[Kvænangen]" c="Kvænangen" nd="1"/>
              <i n="[T_kommune].[kommune].&amp;[Kåfjord]" c="Kåfjord" nd="1"/>
              <i n="[T_kommune].[kommune].&amp;[Larvik]" c="Larvik" nd="1"/>
              <i n="[T_kommune].[kommune].&amp;[Lavangen]" c="Lavangen" nd="1"/>
              <i n="[T_kommune].[kommune].&amp;[Lebesby]" c="Lebesby" nd="1"/>
              <i n="[T_kommune].[kommune].&amp;[Leirfjord]" c="Leirfjord" nd="1"/>
              <i n="[T_kommune].[kommune].&amp;[Lesja]" c="Lesja" nd="1"/>
              <i n="[T_kommune].[kommune].&amp;[Lier]" c="Lier" nd="1"/>
              <i n="[T_kommune].[kommune].&amp;[Lillehammer]" c="Lillehammer" nd="1"/>
              <i n="[T_kommune].[kommune].&amp;[Lillesand]" c="Lillesand" nd="1"/>
              <i n="[T_kommune].[kommune].&amp;[Lillestrøm]" c="Lillestrøm" nd="1"/>
              <i n="[T_kommune].[kommune].&amp;[Lindesnes]" c="Lindesnes" nd="1"/>
              <i n="[T_kommune].[kommune].&amp;[Lom]" c="Lom" nd="1"/>
              <i n="[T_kommune].[kommune].&amp;[Lund]" c="Lund" nd="1"/>
              <i n="[T_kommune].[kommune].&amp;[Lunner]" c="Lunner" nd="1"/>
              <i n="[T_kommune].[kommune].&amp;[Lurøy]" c="Lurøy" nd="1"/>
              <i n="[T_kommune].[kommune].&amp;[Luster]" c="Luster" nd="1"/>
              <i n="[T_kommune].[kommune].&amp;[Lyngdal]" c="Lyngdal" nd="1"/>
              <i n="[T_kommune].[kommune].&amp;[Lyngen]" c="Lyngen" nd="1"/>
              <i n="[T_kommune].[kommune].&amp;[Lærdal]" c="Lærdal" nd="1"/>
              <i n="[T_kommune].[kommune].&amp;[Lødingen]" c="Lødingen" nd="1"/>
              <i n="[T_kommune].[kommune].&amp;[Lørenskog]" c="Lørenskog" nd="1"/>
              <i n="[T_kommune].[kommune].&amp;[Løten]" c="Løten" nd="1"/>
              <i n="[T_kommune].[kommune].&amp;[Marker]" c="Marker" nd="1"/>
              <i n="[T_kommune].[kommune].&amp;[Masfjorden]" c="Masfjorden" nd="1"/>
              <i n="[T_kommune].[kommune].&amp;[Meløy]" c="Meløy" nd="1"/>
              <i n="[T_kommune].[kommune].&amp;[Midt-Telemark]" c="Midt-Telemark" nd="1"/>
              <i n="[T_kommune].[kommune].&amp;[Modalen]" c="Modalen" nd="1"/>
              <i n="[T_kommune].[kommune].&amp;[Modum]" c="Modum" nd="1"/>
              <i n="[T_kommune].[kommune].&amp;[Molde]" c="Molde" nd="1"/>
              <i n="[T_kommune].[kommune].&amp;[Moss]" c="Moss" nd="1"/>
              <i n="[T_kommune].[kommune].&amp;[Målselv]" c="Målselv" nd="1"/>
              <i n="[T_kommune].[kommune].&amp;[Måsøy]" c="Måsøy" nd="1"/>
              <i n="[T_kommune].[kommune].&amp;[Nannestad]" c="Nannestad" nd="1"/>
              <i n="[T_kommune].[kommune].&amp;[Narvik]" c="Narvik" nd="1"/>
              <i n="[T_kommune].[kommune].&amp;[Nes]" c="Nes" nd="1"/>
              <i n="[T_kommune].[kommune].&amp;[Nesbyen]" c="Nesbyen" nd="1"/>
              <i n="[T_kommune].[kommune].&amp;[Nesna]" c="Nesna" nd="1"/>
              <i n="[T_kommune].[kommune].&amp;[Nesodden]" c="Nesodden" nd="1"/>
              <i n="[T_kommune].[kommune].&amp;[Nesseby]" c="Nesseby" nd="1"/>
              <i n="[T_kommune].[kommune].&amp;[Nissedal]" c="Nissedal" nd="1"/>
              <i n="[T_kommune].[kommune].&amp;[Nittedal]" c="Nittedal" nd="1"/>
              <i n="[T_kommune].[kommune].&amp;[Nome]" c="Nome" nd="1"/>
              <i n="[T_kommune].[kommune].&amp;[Nord-Aurdal]" c="Nord-Aurdal" nd="1"/>
              <i n="[T_kommune].[kommune].&amp;[Nord-Fron]" c="Nord-Fron" nd="1"/>
              <i n="[T_kommune].[kommune].&amp;[Nord-Odal]" c="Nord-Odal" nd="1"/>
              <i n="[T_kommune].[kommune].&amp;[Nordre Follo]" c="Nordre Follo" nd="1"/>
              <i n="[T_kommune].[kommune].&amp;[Nordre Land]" c="Nordre Land" nd="1"/>
              <i n="[T_kommune].[kommune].&amp;[Nordreisa]" c="Nordreisa" nd="1"/>
              <i n="[T_kommune].[kommune].&amp;[Nore og Uvdal]" c="Nore og Uvdal" nd="1"/>
              <i n="[T_kommune].[kommune].&amp;[Notodden]" c="Notodden" nd="1"/>
              <i n="[T_kommune].[kommune].&amp;[Os]" c="Os" nd="1"/>
              <i n="[T_kommune].[kommune].&amp;[Oslo]" c="Oslo" nd="1"/>
              <i n="[T_kommune].[kommune].&amp;[Osterøy]" c="Osterøy" nd="1"/>
              <i n="[T_kommune].[kommune].&amp;[Porsanger]" c="Porsanger" nd="1"/>
              <i n="[T_kommune].[kommune].&amp;[Porsgrunn]" c="Porsgrunn" nd="1"/>
              <i n="[T_kommune].[kommune].&amp;[Rakkestad]" c="Rakkestad" nd="1"/>
              <i n="[T_kommune].[kommune].&amp;[Rana]" c="Rana" nd="1"/>
              <i n="[T_kommune].[kommune].&amp;[Randaberg]" c="Randaberg" nd="1"/>
              <i n="[T_kommune].[kommune].&amp;[Rauma]" c="Rauma" nd="1"/>
              <i n="[T_kommune].[kommune].&amp;[Rendalen]" c="Rendalen" nd="1"/>
              <i n="[T_kommune].[kommune].&amp;[Ringebu]" c="Ringebu" nd="1"/>
              <i n="[T_kommune].[kommune].&amp;[Ringerike]" c="Ringerike" nd="1"/>
              <i n="[T_kommune].[kommune].&amp;[Ringsaker]" c="Ringsaker" nd="1"/>
              <i n="[T_kommune].[kommune].&amp;[Risør]" c="Risør" nd="1"/>
              <i n="[T_kommune].[kommune].&amp;[Rollag]" c="Rollag" nd="1"/>
              <i n="[T_kommune].[kommune].&amp;[Rælingen]" c="Rælingen" nd="1"/>
              <i n="[T_kommune].[kommune].&amp;[Rødøy]" c="Rødøy" nd="1"/>
              <i n="[T_kommune].[kommune].&amp;[Røst]" c="Røst" nd="1"/>
              <i n="[T_kommune].[kommune].&amp;[Råde]" c="Råde" nd="1"/>
              <i n="[T_kommune].[kommune].&amp;[Salangen]" c="Salangen" nd="1"/>
              <i n="[T_kommune].[kommune].&amp;[Saltdal]" c="Saltdal" nd="1"/>
              <i n="[T_kommune].[kommune].&amp;[Samnanger]" c="Samnanger" nd="1"/>
              <i n="[T_kommune].[kommune].&amp;[Sande]" c="Sande" nd="1"/>
              <i n="[T_kommune].[kommune].&amp;[Sandefjord]" c="Sandefjord" nd="1"/>
              <i n="[T_kommune].[kommune].&amp;[Sandnes]" c="Sandnes" nd="1"/>
              <i n="[T_kommune].[kommune].&amp;[Sarpsborg]" c="Sarpsborg" nd="1"/>
              <i n="[T_kommune].[kommune].&amp;[Sauda]" c="Sauda" nd="1"/>
              <i n="[T_kommune].[kommune].&amp;[Sel]" c="Sel" nd="1"/>
              <i n="[T_kommune].[kommune].&amp;[Seljord]" c="Seljord" nd="1"/>
              <i n="[T_kommune].[kommune].&amp;[Senja]" c="Senja" nd="1"/>
              <i n="[T_kommune].[kommune].&amp;[Sigdal]" c="Sigdal" nd="1"/>
              <i n="[T_kommune].[kommune].&amp;[Siljan]" c="Siljan" nd="1"/>
              <i n="[T_kommune].[kommune].&amp;[Sirdal]" c="Sirdal" nd="1"/>
              <i n="[T_kommune].[kommune].&amp;[Skien]" c="Skien" nd="1"/>
              <i n="[T_kommune].[kommune].&amp;[Skiptvet]" c="Skiptvet" nd="1"/>
              <i n="[T_kommune].[kommune].&amp;[Skjervøy]" c="Skjervøy" nd="1"/>
              <i n="[T_kommune].[kommune].&amp;[Skjåk]" c="Skjåk" nd="1"/>
              <i n="[T_kommune].[kommune].&amp;[Smøla]" c="Smøla" nd="1"/>
              <i n="[T_kommune].[kommune].&amp;[Sogndal]" c="Sogndal" nd="1"/>
              <i n="[T_kommune].[kommune].&amp;[Sokndal]" c="Sokndal" nd="1"/>
              <i n="[T_kommune].[kommune].&amp;[Sola]" c="Sola" nd="1"/>
              <i n="[T_kommune].[kommune].&amp;[Solund]" c="Solund" nd="1"/>
              <i n="[T_kommune].[kommune].&amp;[Sortland]" c="Sortland" nd="1"/>
              <i n="[T_kommune].[kommune].&amp;[Stad]" c="Stad" nd="1"/>
              <i n="[T_kommune].[kommune].&amp;[Stange]" c="Stange" nd="1"/>
              <i n="[T_kommune].[kommune].&amp;[Stavanger]" c="Stavanger" nd="1"/>
              <i n="[T_kommune].[kommune].&amp;[Steigen]" c="Steigen" nd="1"/>
              <i n="[T_kommune].[kommune].&amp;[Stord]" c="Stord" nd="1"/>
              <i n="[T_kommune].[kommune].&amp;[Stor-Elvdal]" c="Stor-Elvdal" nd="1"/>
              <i n="[T_kommune].[kommune].&amp;[Storfjord]" c="Storfjord" nd="1"/>
              <i n="[T_kommune].[kommune].&amp;[Strand]" c="Strand" nd="1"/>
              <i n="[T_kommune].[kommune].&amp;[Stranda]" c="Stranda" nd="1"/>
              <i n="[T_kommune].[kommune].&amp;[Stryn]" c="Stryn" nd="1"/>
              <i n="[T_kommune].[kommune].&amp;[Sula]" c="Sula" nd="1"/>
              <i n="[T_kommune].[kommune].&amp;[Suldal]" c="Suldal" nd="1"/>
              <i n="[T_kommune].[kommune].&amp;[Sunndal]" c="Sunndal" nd="1"/>
              <i n="[T_kommune].[kommune].&amp;[Sunnfjord]" c="Sunnfjord" nd="1"/>
              <i n="[T_kommune].[kommune].&amp;[Surnadal]" c="Surnadal" nd="1"/>
              <i n="[T_kommune].[kommune].&amp;[Sveio]" c="Sveio" nd="1"/>
              <i n="[T_kommune].[kommune].&amp;[Sykkylven]" c="Sykkylven" nd="1"/>
              <i n="[T_kommune].[kommune].&amp;[Sømna]" c="Sømna" nd="1"/>
              <i n="[T_kommune].[kommune].&amp;[Søndre Land]" c="Søndre Land" nd="1"/>
              <i n="[T_kommune].[kommune].&amp;[Sør-Aurdal]" c="Sør-Aurdal" nd="1"/>
              <i n="[T_kommune].[kommune].&amp;[Sørfold]" c="Sørfold" nd="1"/>
              <i n="[T_kommune].[kommune].&amp;[Sør-Fron]" c="Sør-Fron" nd="1"/>
              <i n="[T_kommune].[kommune].&amp;[Sør-Odal]" c="Sør-Odal" nd="1"/>
              <i n="[T_kommune].[kommune].&amp;[Sørreisa]" c="Sørreisa" nd="1"/>
              <i n="[T_kommune].[kommune].&amp;[Sør-Varanger]" c="Sør-Varanger" nd="1"/>
              <i n="[T_kommune].[kommune].&amp;[Tana]" c="Tana" nd="1"/>
              <i n="[T_kommune].[kommune].&amp;[Time]" c="Time" nd="1"/>
              <i n="[T_kommune].[kommune].&amp;[Tingvoll]" c="Tingvoll" nd="1"/>
              <i n="[T_kommune].[kommune].&amp;[Tinn]" c="Tinn" nd="1"/>
              <i n="[T_kommune].[kommune].&amp;[Tjeldsund]" c="Tjeldsund" nd="1"/>
              <i n="[T_kommune].[kommune].&amp;[Tokke]" c="Tokke" nd="1"/>
              <i n="[T_kommune].[kommune].&amp;[Tolga]" c="Tolga" nd="1"/>
              <i n="[T_kommune].[kommune].&amp;[Tromsø]" c="Tromsø" nd="1"/>
              <i n="[T_kommune].[kommune].&amp;[Trysil]" c="Trysil" nd="1"/>
              <i n="[T_kommune].[kommune].&amp;[Træna]" c="Træna" nd="1"/>
              <i n="[T_kommune].[kommune].&amp;[Tvedestrand]" c="Tvedestrand" nd="1"/>
              <i n="[T_kommune].[kommune].&amp;[Tynset]" c="Tynset" nd="1"/>
              <i n="[T_kommune].[kommune].&amp;[Tysnes]" c="Tysnes" nd="1"/>
              <i n="[T_kommune].[kommune].&amp;[Tysvær]" c="Tysvær" nd="1"/>
              <i n="[T_kommune].[kommune].&amp;[Tønsberg]" c="Tønsberg" nd="1"/>
              <i n="[T_kommune].[kommune].&amp;[Ullensaker]" c="Ullensaker" nd="1"/>
              <i n="[T_kommune].[kommune].&amp;[Ullensvang]" c="Ullensvang" nd="1"/>
              <i n="[T_kommune].[kommune].&amp;[Ulstein]" c="Ulstein" nd="1"/>
              <i n="[T_kommune].[kommune].&amp;[Ulvik]" c="Ulvik" nd="1"/>
              <i n="[T_kommune].[kommune].&amp;[Utsira]" c="Utsira" nd="1"/>
              <i n="[T_kommune].[kommune].&amp;[Vadsø]" c="Vadsø" nd="1"/>
              <i n="[T_kommune].[kommune].&amp;[Vaksdal]" c="Vaksdal" nd="1"/>
              <i n="[T_kommune].[kommune].&amp;[Valle]" c="Valle" nd="1"/>
              <i n="[T_kommune].[kommune].&amp;[Vang]" c="Vang" nd="1"/>
              <i n="[T_kommune].[kommune].&amp;[Vanylven]" c="Vanylven" nd="1"/>
              <i n="[T_kommune].[kommune].&amp;[Vardø]" c="Vardø" nd="1"/>
              <i n="[T_kommune].[kommune].&amp;[Vefsn]" c="Vefsn" nd="1"/>
              <i n="[T_kommune].[kommune].&amp;[Vega]" c="Vega" nd="1"/>
              <i n="[T_kommune].[kommune].&amp;[Vegårshei]" c="Vegårshei" nd="1"/>
              <i n="[T_kommune].[kommune].&amp;[Vennesla]" c="Vennesla" nd="1"/>
              <i n="[T_kommune].[kommune].&amp;[Vestby]" c="Vestby" nd="1"/>
              <i n="[T_kommune].[kommune].&amp;[Vestnes]" c="Vestnes" nd="1"/>
              <i n="[T_kommune].[kommune].&amp;[Vestre Slidre]" c="Vestre Slidre" nd="1"/>
              <i n="[T_kommune].[kommune].&amp;[Vestre Toten]" c="Vestre Toten" nd="1"/>
              <i n="[T_kommune].[kommune].&amp;[Vestvågøy]" c="Vestvågøy" nd="1"/>
              <i n="[T_kommune].[kommune].&amp;[Vevelstad]" c="Vevelstad" nd="1"/>
              <i n="[T_kommune].[kommune].&amp;[Vik]" c="Vik" nd="1"/>
              <i n="[T_kommune].[kommune].&amp;[Vindafjord]" c="Vindafjord" nd="1"/>
              <i n="[T_kommune].[kommune].&amp;[Vinje]" c="Vinje" nd="1"/>
              <i n="[T_kommune].[kommune].&amp;[Volda]" c="Volda" nd="1"/>
              <i n="[T_kommune].[kommune].&amp;[Voss]" c="Voss" nd="1"/>
              <i n="[T_kommune].[kommune].&amp;[Vågan]" c="Vågan" nd="1"/>
              <i n="[T_kommune].[kommune].&amp;[Vågå]" c="Vågå" nd="1"/>
              <i n="[T_kommune].[kommune].&amp;[Våler]" c="Våler" nd="1"/>
              <i n="[T_kommune].[kommune].&amp;[Våler (Inn)]" c="Våler (Inn)" nd="1"/>
              <i n="[T_kommune].[kommune].&amp;[Øksnes]" c="Øksnes" nd="1"/>
              <i n="[T_kommune].[kommune].&amp;[Ørsta]" c="Ørsta" nd="1"/>
              <i n="[T_kommune].[kommune].&amp;[Østre Toten]" c="Østre Toten" nd="1"/>
              <i n="[T_kommune].[kommune].&amp;[Øvre Eiker]" c="Øvre Eiker" nd="1"/>
              <i n="[T_kommune].[kommune].&amp;[Øyer]" c="Øyer" nd="1"/>
              <i n="[T_kommune].[kommune].&amp;[Øygarden]" c="Øygarden" nd="1"/>
              <i n="[T_kommune].[kommune].&amp;[Øystre Slidre]" c="Øystre Slidre" nd="1"/>
              <i n="[T_kommune].[kommune].&amp;[Ål]" c="Ål" nd="1"/>
              <i n="[T_kommune].[kommune].&amp;[Ålesund]" c="Ålesund" nd="1"/>
              <i n="[T_kommune].[kommune].&amp;[Åmli]" c="Åmli" nd="1"/>
              <i n="[T_kommune].[kommune].&amp;[Åmot]" c="Åmot" nd="1"/>
              <i n="[T_kommune].[kommune].&amp;[Årdal]" c="Årdal" nd="1"/>
              <i n="[T_kommune].[kommune].&amp;[Ås]" c="Ås" nd="1"/>
              <i n="[T_kommune].[kommune].&amp;[Åseral]" c="Åseral" nd="1"/>
              <i n="[T_kommune].[kommune].&amp;[Åsnes]" c="Åsnes" nd="1"/>
            </range>
          </ranges>
        </level>
      </levels>
      <selections count="1">
        <selection n="[T_kommune].[kommune].&amp;[Oppdal]"/>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5" xr10:uid="{92F95D73-0441-4800-B262-6B449D42C9B7}" sourceName="[T_kommune].[kommune]">
  <pivotTables>
    <pivotTable tabId="4" name="Pivottabell5"/>
    <pivotTable tabId="4" name="Pivottabell9"/>
  </pivotTables>
  <data>
    <olap pivotCacheId="1724201852">
      <levels count="2">
        <level uniqueName="[T_kommune].[kommune].[(All)]" sourceCaption="(All)" count="0"/>
        <level uniqueName="[T_kommune].[kommune].[kommune]" sourceCaption="kommune" count="353">
          <ranges>
            <range startItem="0">
              <i n="[T_kommune].[kommune].&amp;[Alstahaug]" c="Alstahaug"/>
              <i n="[T_kommune].[kommune].&amp;[Alta]" c="Alta"/>
              <i n="[T_kommune].[kommune].&amp;[Alvdal]" c="Alvdal"/>
              <i n="[T_kommune].[kommune].&amp;[Alver]" c="Alver"/>
              <i n="[T_kommune].[kommune].&amp;[Andøy]" c="Andøy"/>
              <i n="[T_kommune].[kommune].&amp;[Aremark]" c="Aremark"/>
              <i n="[T_kommune].[kommune].&amp;[Arendal]" c="Arendal"/>
              <i n="[T_kommune].[kommune].&amp;[Asker]" c="Asker"/>
              <i n="[T_kommune].[kommune].&amp;[Askvoll]" c="Askvoll"/>
              <i n="[T_kommune].[kommune].&amp;[Askøy]" c="Askøy"/>
              <i n="[T_kommune].[kommune].&amp;[Aukra]" c="Aukra"/>
              <i n="[T_kommune].[kommune].&amp;[Aure]" c="Aure"/>
              <i n="[T_kommune].[kommune].&amp;[Aurland]" c="Aurland"/>
              <i n="[T_kommune].[kommune].&amp;[Aurskog-Høland]" c="Aurskog-Høland"/>
              <i n="[T_kommune].[kommune].&amp;[Austevoll]" c="Austevoll"/>
              <i n="[T_kommune].[kommune].&amp;[Austrheim]" c="Austrheim"/>
              <i n="[T_kommune].[kommune].&amp;[Averøy]" c="Averøy"/>
              <i n="[T_kommune].[kommune].&amp;[Balsfjord]" c="Balsfjord"/>
              <i n="[T_kommune].[kommune].&amp;[Bamble]" c="Bamble"/>
              <i n="[T_kommune].[kommune].&amp;[Bardu]" c="Bardu"/>
              <i n="[T_kommune].[kommune].&amp;[Beiarn]" c="Beiarn"/>
              <i n="[T_kommune].[kommune].&amp;[Bergen]" c="Bergen"/>
              <i n="[T_kommune].[kommune].&amp;[Berlevåg]" c="Berlevåg"/>
              <i n="[T_kommune].[kommune].&amp;[Bindal]" c="Bindal"/>
              <i n="[T_kommune].[kommune].&amp;[Birkenes]" c="Birkenes"/>
              <i n="[T_kommune].[kommune].&amp;[Bjerkreim]" c="Bjerkreim"/>
              <i n="[T_kommune].[kommune].&amp;[Bjørnafjorden]" c="Bjørnafjorden"/>
              <i n="[T_kommune].[kommune].&amp;[Bodø]" c="Bodø"/>
              <i n="[T_kommune].[kommune].&amp;[Bokn]" c="Bokn"/>
              <i n="[T_kommune].[kommune].&amp;[Bremanger]" c="Bremanger"/>
              <i n="[T_kommune].[kommune].&amp;[Brønnøy]" c="Brønnøy"/>
              <i n="[T_kommune].[kommune].&amp;[Bygland]" c="Bygland"/>
              <i n="[T_kommune].[kommune].&amp;[Bykle]" c="Bykle"/>
              <i n="[T_kommune].[kommune].&amp;[Bærum]" c="Bærum"/>
              <i n="[T_kommune].[kommune].&amp;[Bø]" c="Bø"/>
              <i n="[T_kommune].[kommune].&amp;[Bømlo]" c="Bømlo"/>
              <i n="[T_kommune].[kommune].&amp;[Dovre]" c="Dovre"/>
              <i n="[T_kommune].[kommune].&amp;[Drammen]" c="Drammen"/>
              <i n="[T_kommune].[kommune].&amp;[Drangedal]" c="Drangedal"/>
              <i n="[T_kommune].[kommune].&amp;[Dyrøy]" c="Dyrøy"/>
              <i n="[T_kommune].[kommune].&amp;[Dønna]" c="Dønna"/>
              <i n="[T_kommune].[kommune].&amp;[Eidfjord]" c="Eidfjord"/>
              <i n="[T_kommune].[kommune].&amp;[Eidskog]" c="Eidskog"/>
              <i n="[T_kommune].[kommune].&amp;[Eidsvoll]" c="Eidsvoll"/>
              <i n="[T_kommune].[kommune].&amp;[Eigersund]" c="Eigersund"/>
              <i n="[T_kommune].[kommune].&amp;[Elverum]" c="Elverum"/>
              <i n="[T_kommune].[kommune].&amp;[Enebakk]" c="Enebakk"/>
              <i n="[T_kommune].[kommune].&amp;[Engerdal]" c="Engerdal"/>
              <i n="[T_kommune].[kommune].&amp;[Etne]" c="Etne"/>
              <i n="[T_kommune].[kommune].&amp;[Etnedal]" c="Etnedal"/>
              <i n="[T_kommune].[kommune].&amp;[Evenes]" c="Evenes"/>
              <i n="[T_kommune].[kommune].&amp;[Evje og Hornnes]" c="Evje og Hornnes"/>
              <i n="[T_kommune].[kommune].&amp;[Farsund]" c="Farsund"/>
              <i n="[T_kommune].[kommune].&amp;[Fauske]" c="Fauske"/>
              <i n="[T_kommune].[kommune].&amp;[Fedje]" c="Fedje"/>
              <i n="[T_kommune].[kommune].&amp;[Fitjar]" c="Fitjar"/>
              <i n="[T_kommune].[kommune].&amp;[Fjaler]" c="Fjaler"/>
              <i n="[T_kommune].[kommune].&amp;[Fjord]" c="Fjord"/>
              <i n="[T_kommune].[kommune].&amp;[Flakstad]" c="Flakstad"/>
              <i n="[T_kommune].[kommune].&amp;[Flatanger]" c="Flatanger"/>
              <i n="[T_kommune].[kommune].&amp;[Flekkefjord]" c="Flekkefjord"/>
              <i n="[T_kommune].[kommune].&amp;[Flesberg]" c="Flesberg"/>
              <i n="[T_kommune].[kommune].&amp;[Flå]" c="Flå"/>
              <i n="[T_kommune].[kommune].&amp;[Folldal]" c="Folldal"/>
              <i n="[T_kommune].[kommune].&amp;[Fredrikstad]" c="Fredrikstad"/>
              <i n="[T_kommune].[kommune].&amp;[Froland]" c="Froland"/>
              <i n="[T_kommune].[kommune].&amp;[Frosta]" c="Frosta"/>
              <i n="[T_kommune].[kommune].&amp;[Frøya]" c="Frøya"/>
              <i n="[T_kommune].[kommune].&amp;[Fyresdal]" c="Fyresdal"/>
              <i n="[T_kommune].[kommune].&amp;[Færder]" c="Færder"/>
              <i n="[T_kommune].[kommune].&amp;[Gamvik]" c="Gamvik"/>
              <i n="[T_kommune].[kommune].&amp;[Gausdal]" c="Gausdal"/>
              <i n="[T_kommune].[kommune].&amp;[Gildeskål]" c="Gildeskål"/>
              <i n="[T_kommune].[kommune].&amp;[Giske]" c="Giske"/>
              <i n="[T_kommune].[kommune].&amp;[Gjemnes]" c="Gjemnes"/>
              <i n="[T_kommune].[kommune].&amp;[Gjerdrum]" c="Gjerdrum"/>
              <i n="[T_kommune].[kommune].&amp;[Gjerstad]" c="Gjerstad"/>
              <i n="[T_kommune].[kommune].&amp;[Gjesdal]" c="Gjesdal"/>
              <i n="[T_kommune].[kommune].&amp;[Gjøvik]" c="Gjøvik"/>
              <i n="[T_kommune].[kommune].&amp;[Gloppen]" c="Gloppen"/>
              <i n="[T_kommune].[kommune].&amp;[Gol]" c="Gol"/>
              <i n="[T_kommune].[kommune].&amp;[Gran]" c="Gran"/>
              <i n="[T_kommune].[kommune].&amp;[Grane]" c="Grane"/>
              <i n="[T_kommune].[kommune].&amp;[Gratangen]" c="Gratangen"/>
              <i n="[T_kommune].[kommune].&amp;[Grimstad]" c="Grimstad"/>
              <i n="[T_kommune].[kommune].&amp;[Grong]" c="Grong"/>
              <i n="[T_kommune].[kommune].&amp;[Grue]" c="Grue"/>
              <i n="[T_kommune].[kommune].&amp;[Gulen]" c="Gulen"/>
              <i n="[T_kommune].[kommune].&amp;[Hadsel]" c="Hadsel"/>
              <i n="[T_kommune].[kommune].&amp;[Halden]" c="Halden"/>
              <i n="[T_kommune].[kommune].&amp;[Hamar]" c="Hamar"/>
              <i n="[T_kommune].[kommune].&amp;[Hamarøy]" c="Hamarøy"/>
              <i n="[T_kommune].[kommune].&amp;[Hammerfest]" c="Hammerfest"/>
              <i n="[T_kommune].[kommune].&amp;[Hareid]" c="Hareid"/>
              <i n="[T_kommune].[kommune].&amp;[Harstad]" c="Harstad"/>
              <i n="[T_kommune].[kommune].&amp;[Hattfjelldal]" c="Hattfjelldal"/>
              <i n="[T_kommune].[kommune].&amp;[Haugesund]" c="Haugesund"/>
              <i n="[T_kommune].[kommune].&amp;[Heim]" c="Heim"/>
              <i n="[T_kommune].[kommune].&amp;[Hemnes]" c="Hemnes"/>
              <i n="[T_kommune].[kommune].&amp;[Hemsedal]" c="Hemsedal"/>
              <i n="[T_kommune].[kommune].&amp;[Herøy (M&amp;R)]" c="Herøy (M&amp;R)"/>
              <i n="[T_kommune].[kommune].&amp;[Herøy (No)]" c="Herøy (No)"/>
              <i n="[T_kommune].[kommune].&amp;[Hitra]" c="Hitra"/>
              <i n="[T_kommune].[kommune].&amp;[Hjartdal]" c="Hjartdal"/>
              <i n="[T_kommune].[kommune].&amp;[Hjelmeland]" c="Hjelmeland"/>
              <i n="[T_kommune].[kommune].&amp;[Hol]" c="Hol"/>
              <i n="[T_kommune].[kommune].&amp;[Hole]" c="Hole"/>
              <i n="[T_kommune].[kommune].&amp;[Holmestrand]" c="Holmestrand"/>
              <i n="[T_kommune].[kommune].&amp;[Holtålen]" c="Holtålen"/>
              <i n="[T_kommune].[kommune].&amp;[Horten]" c="Horten"/>
              <i n="[T_kommune].[kommune].&amp;[Hurdal]" c="Hurdal"/>
              <i n="[T_kommune].[kommune].&amp;[Hustadvika]" c="Hustadvika"/>
              <i n="[T_kommune].[kommune].&amp;[Hvaler]" c="Hvaler"/>
              <i n="[T_kommune].[kommune].&amp;[Hyllestad]" c="Hyllestad"/>
              <i n="[T_kommune].[kommune].&amp;[Hægebostad]" c="Hægebostad"/>
              <i n="[T_kommune].[kommune].&amp;[Høyanger]" c="Høyanger"/>
              <i n="[T_kommune].[kommune].&amp;[Høylandet]" c="Høylandet"/>
              <i n="[T_kommune].[kommune].&amp;[Hå]" c="Hå"/>
              <i n="[T_kommune].[kommune].&amp;[Ibestad]" c="Ibestad"/>
              <i n="[T_kommune].[kommune].&amp;[Inderøy]" c="Inderøy"/>
              <i n="[T_kommune].[kommune].&amp;[Indre Fosen]" c="Indre Fosen"/>
              <i n="[T_kommune].[kommune].&amp;[Indre Østfold]" c="Indre Østfold"/>
              <i n="[T_kommune].[kommune].&amp;[Iveland]" c="Iveland"/>
              <i n="[T_kommune].[kommune].&amp;[Jevnaker]" c="Jevnaker"/>
              <i n="[T_kommune].[kommune].&amp;[Karasjok]" c="Karasjok"/>
              <i n="[T_kommune].[kommune].&amp;[Karlsøy]" c="Karlsøy"/>
              <i n="[T_kommune].[kommune].&amp;[Karmøy]" c="Karmøy"/>
              <i n="[T_kommune].[kommune].&amp;[Kautokeino]" c="Kautokeino"/>
              <i n="[T_kommune].[kommune].&amp;[Kinn]" c="Kinn"/>
              <i n="[T_kommune].[kommune].&amp;[Klepp]" c="Klepp"/>
              <i n="[T_kommune].[kommune].&amp;[Kongsberg]" c="Kongsberg"/>
              <i n="[T_kommune].[kommune].&amp;[Kongsvinger]" c="Kongsvinger"/>
              <i n="[T_kommune].[kommune].&amp;[Kragerø]" c="Kragerø"/>
              <i n="[T_kommune].[kommune].&amp;[Kristiansand]" c="Kristiansand"/>
              <i n="[T_kommune].[kommune].&amp;[Kristiansund]" c="Kristiansund"/>
              <i n="[T_kommune].[kommune].&amp;[Krødsherad]" c="Krødsherad"/>
              <i n="[T_kommune].[kommune].&amp;[Kvam]" c="Kvam"/>
              <i n="[T_kommune].[kommune].&amp;[Kvinesdal]" c="Kvinesdal"/>
              <i n="[T_kommune].[kommune].&amp;[Kvinnherad]" c="Kvinnherad"/>
              <i n="[T_kommune].[kommune].&amp;[Kviteseid]" c="Kviteseid"/>
              <i n="[T_kommune].[kommune].&amp;[Kvitsøy]" c="Kvitsøy"/>
              <i n="[T_kommune].[kommune].&amp;[Kvæfjord]" c="Kvæfjord"/>
              <i n="[T_kommune].[kommune].&amp;[Kvænangen]" c="Kvænangen"/>
              <i n="[T_kommune].[kommune].&amp;[Kåfjord]" c="Kåfjord"/>
              <i n="[T_kommune].[kommune].&amp;[Larvik]" c="Larvik"/>
              <i n="[T_kommune].[kommune].&amp;[Lavangen]" c="Lavangen"/>
              <i n="[T_kommune].[kommune].&amp;[Lebesby]" c="Lebesby"/>
              <i n="[T_kommune].[kommune].&amp;[Leirfjord]" c="Leirfjord"/>
              <i n="[T_kommune].[kommune].&amp;[Leka]" c="Leka"/>
              <i n="[T_kommune].[kommune].&amp;[Lesja]" c="Lesja"/>
              <i n="[T_kommune].[kommune].&amp;[Levanger]" c="Levanger"/>
              <i n="[T_kommune].[kommune].&amp;[Lier]" c="Lier"/>
              <i n="[T_kommune].[kommune].&amp;[Lierne]" c="Lierne"/>
              <i n="[T_kommune].[kommune].&amp;[Lillehammer]" c="Lillehammer"/>
              <i n="[T_kommune].[kommune].&amp;[Lillesand]" c="Lillesand"/>
              <i n="[T_kommune].[kommune].&amp;[Lillestrøm]" c="Lillestrøm"/>
              <i n="[T_kommune].[kommune].&amp;[Lindesnes]" c="Lindesnes"/>
              <i n="[T_kommune].[kommune].&amp;[Lom]" c="Lom"/>
              <i n="[T_kommune].[kommune].&amp;[Lund]" c="Lund"/>
              <i n="[T_kommune].[kommune].&amp;[Lunner]" c="Lunner"/>
              <i n="[T_kommune].[kommune].&amp;[Lurøy]" c="Lurøy"/>
              <i n="[T_kommune].[kommune].&amp;[Luster]" c="Luster"/>
              <i n="[T_kommune].[kommune].&amp;[Lyngdal]" c="Lyngdal"/>
              <i n="[T_kommune].[kommune].&amp;[Lyngen]" c="Lyngen"/>
              <i n="[T_kommune].[kommune].&amp;[Lærdal]" c="Lærdal"/>
              <i n="[T_kommune].[kommune].&amp;[Lødingen]" c="Lødingen"/>
              <i n="[T_kommune].[kommune].&amp;[Lørenskog]" c="Lørenskog"/>
              <i n="[T_kommune].[kommune].&amp;[Løten]" c="Løten"/>
              <i n="[T_kommune].[kommune].&amp;[Malvik]" c="Malvik"/>
              <i n="[T_kommune].[kommune].&amp;[Marker]" c="Marker"/>
              <i n="[T_kommune].[kommune].&amp;[Masfjorden]" c="Masfjorden"/>
              <i n="[T_kommune].[kommune].&amp;[Melhus]" c="Melhus"/>
              <i n="[T_kommune].[kommune].&amp;[Meløy]" c="Meløy"/>
              <i n="[T_kommune].[kommune].&amp;[Meråker]" c="Meråker"/>
              <i n="[T_kommune].[kommune].&amp;[Midtre Gauldal]" c="Midtre Gauldal"/>
              <i n="[T_kommune].[kommune].&amp;[Midt-Telemark]" c="Midt-Telemark"/>
              <i n="[T_kommune].[kommune].&amp;[Modalen]" c="Modalen"/>
              <i n="[T_kommune].[kommune].&amp;[Modum]" c="Modum"/>
              <i n="[T_kommune].[kommune].&amp;[Molde]" c="Molde"/>
              <i n="[T_kommune].[kommune].&amp;[Moss]" c="Moss"/>
              <i n="[T_kommune].[kommune].&amp;[Målselv]" c="Målselv"/>
              <i n="[T_kommune].[kommune].&amp;[Måsøy]" c="Måsøy"/>
              <i n="[T_kommune].[kommune].&amp;[Namsos]" c="Namsos"/>
              <i n="[T_kommune].[kommune].&amp;[Namsskogan]" c="Namsskogan"/>
              <i n="[T_kommune].[kommune].&amp;[Nannestad]" c="Nannestad"/>
              <i n="[T_kommune].[kommune].&amp;[Narvik]" c="Narvik"/>
              <i n="[T_kommune].[kommune].&amp;[Nes]" c="Nes"/>
              <i n="[T_kommune].[kommune].&amp;[Nesbyen]" c="Nesbyen"/>
              <i n="[T_kommune].[kommune].&amp;[Nesna]" c="Nesna"/>
              <i n="[T_kommune].[kommune].&amp;[Nesodden]" c="Nesodden"/>
              <i n="[T_kommune].[kommune].&amp;[Nesseby]" c="Nesseby"/>
              <i n="[T_kommune].[kommune].&amp;[Nissedal]" c="Nissedal"/>
              <i n="[T_kommune].[kommune].&amp;[Nittedal]" c="Nittedal"/>
              <i n="[T_kommune].[kommune].&amp;[Nome]" c="Nome"/>
              <i n="[T_kommune].[kommune].&amp;[Nord-Aurdal]" c="Nord-Aurdal"/>
              <i n="[T_kommune].[kommune].&amp;[Nord-Fron]" c="Nord-Fron"/>
              <i n="[T_kommune].[kommune].&amp;[Nord-Odal]" c="Nord-Odal"/>
              <i n="[T_kommune].[kommune].&amp;[Nordre Follo]" c="Nordre Follo"/>
              <i n="[T_kommune].[kommune].&amp;[Nordre Land]" c="Nordre Land"/>
              <i n="[T_kommune].[kommune].&amp;[Nordreisa]" c="Nordreisa"/>
              <i n="[T_kommune].[kommune].&amp;[Nore og Uvdal]" c="Nore og Uvdal"/>
              <i n="[T_kommune].[kommune].&amp;[Notodden]" c="Notodden"/>
              <i n="[T_kommune].[kommune].&amp;[Nærøysund]" c="Nærøysund"/>
              <i n="[T_kommune].[kommune].&amp;[Oppdal]" c="Oppdal"/>
              <i n="[T_kommune].[kommune].&amp;[Orkland]" c="Orkland"/>
              <i n="[T_kommune].[kommune].&amp;[Os]" c="Os"/>
              <i n="[T_kommune].[kommune].&amp;[Osen]" c="Osen"/>
              <i n="[T_kommune].[kommune].&amp;[Oslo]" c="Oslo"/>
              <i n="[T_kommune].[kommune].&amp;[Osterøy]" c="Osterøy"/>
              <i n="[T_kommune].[kommune].&amp;[Overhalla]" c="Overhalla"/>
              <i n="[T_kommune].[kommune].&amp;[Porsanger]" c="Porsanger"/>
              <i n="[T_kommune].[kommune].&amp;[Porsgrunn]" c="Porsgrunn"/>
              <i n="[T_kommune].[kommune].&amp;[Rakkestad]" c="Rakkestad"/>
              <i n="[T_kommune].[kommune].&amp;[Rana]" c="Rana"/>
              <i n="[T_kommune].[kommune].&amp;[Randaberg]" c="Randaberg"/>
              <i n="[T_kommune].[kommune].&amp;[Rauma]" c="Rauma"/>
              <i n="[T_kommune].[kommune].&amp;[Rendalen]" c="Rendalen"/>
              <i n="[T_kommune].[kommune].&amp;[Rennebu]" c="Rennebu"/>
              <i n="[T_kommune].[kommune].&amp;[Rindal]" c="Rindal"/>
              <i n="[T_kommune].[kommune].&amp;[Ringebu]" c="Ringebu"/>
              <i n="[T_kommune].[kommune].&amp;[Ringerike]" c="Ringerike"/>
              <i n="[T_kommune].[kommune].&amp;[Ringsaker]" c="Ringsaker"/>
              <i n="[T_kommune].[kommune].&amp;[Risør]" c="Risør"/>
              <i n="[T_kommune].[kommune].&amp;[Rollag]" c="Rollag"/>
              <i n="[T_kommune].[kommune].&amp;[Rælingen]" c="Rælingen"/>
              <i n="[T_kommune].[kommune].&amp;[Rødøy]" c="Rødøy"/>
              <i n="[T_kommune].[kommune].&amp;[Røros]" c="Røros"/>
              <i n="[T_kommune].[kommune].&amp;[Røst]" c="Røst"/>
              <i n="[T_kommune].[kommune].&amp;[Røyrvik]" c="Røyrvik"/>
              <i n="[T_kommune].[kommune].&amp;[Råde]" c="Råde"/>
              <i n="[T_kommune].[kommune].&amp;[Salangen]" c="Salangen"/>
              <i n="[T_kommune].[kommune].&amp;[Saltdal]" c="Saltdal"/>
              <i n="[T_kommune].[kommune].&amp;[Samnanger]" c="Samnanger"/>
              <i n="[T_kommune].[kommune].&amp;[Sande]" c="Sande"/>
              <i n="[T_kommune].[kommune].&amp;[Sandefjord]" c="Sandefjord"/>
              <i n="[T_kommune].[kommune].&amp;[Sandnes]" c="Sandnes"/>
              <i n="[T_kommune].[kommune].&amp;[Sarpsborg]" c="Sarpsborg"/>
              <i n="[T_kommune].[kommune].&amp;[Sauda]" c="Sauda"/>
              <i n="[T_kommune].[kommune].&amp;[Sel]" c="Sel"/>
              <i n="[T_kommune].[kommune].&amp;[Selbu]" c="Selbu"/>
              <i n="[T_kommune].[kommune].&amp;[Seljord]" c="Seljord"/>
              <i n="[T_kommune].[kommune].&amp;[Senja]" c="Senja"/>
              <i n="[T_kommune].[kommune].&amp;[Sigdal]" c="Sigdal"/>
              <i n="[T_kommune].[kommune].&amp;[Siljan]" c="Siljan"/>
              <i n="[T_kommune].[kommune].&amp;[Sirdal]" c="Sirdal"/>
              <i n="[T_kommune].[kommune].&amp;[Skaun]" c="Skaun"/>
              <i n="[T_kommune].[kommune].&amp;[Skien]" c="Skien"/>
              <i n="[T_kommune].[kommune].&amp;[Skiptvet]" c="Skiptvet"/>
              <i n="[T_kommune].[kommune].&amp;[Skjervøy]" c="Skjervøy"/>
              <i n="[T_kommune].[kommune].&amp;[Skjåk]" c="Skjåk"/>
              <i n="[T_kommune].[kommune].&amp;[Smøla]" c="Smøla"/>
              <i n="[T_kommune].[kommune].&amp;[Snåsa]" c="Snåsa"/>
              <i n="[T_kommune].[kommune].&amp;[Sogndal]" c="Sogndal"/>
              <i n="[T_kommune].[kommune].&amp;[Sokndal]" c="Sokndal"/>
              <i n="[T_kommune].[kommune].&amp;[Sola]" c="Sola"/>
              <i n="[T_kommune].[kommune].&amp;[Solund]" c="Solund"/>
              <i n="[T_kommune].[kommune].&amp;[Sortland]" c="Sortland"/>
              <i n="[T_kommune].[kommune].&amp;[Stad]" c="Stad"/>
              <i n="[T_kommune].[kommune].&amp;[Stange]" c="Stange"/>
              <i n="[T_kommune].[kommune].&amp;[Stavanger]" c="Stavanger"/>
              <i n="[T_kommune].[kommune].&amp;[Steigen]" c="Steigen"/>
              <i n="[T_kommune].[kommune].&amp;[Steinkjer]" c="Steinkjer"/>
              <i n="[T_kommune].[kommune].&amp;[Stjørdal]" c="Stjørdal"/>
              <i n="[T_kommune].[kommune].&amp;[Stord]" c="Stord"/>
              <i n="[T_kommune].[kommune].&amp;[Stor-Elvdal]" c="Stor-Elvdal"/>
              <i n="[T_kommune].[kommune].&amp;[Storfjord]" c="Storfjord"/>
              <i n="[T_kommune].[kommune].&amp;[Strand]" c="Strand"/>
              <i n="[T_kommune].[kommune].&amp;[Stranda]" c="Stranda"/>
              <i n="[T_kommune].[kommune].&amp;[Stryn]" c="Stryn"/>
              <i n="[T_kommune].[kommune].&amp;[Sula]" c="Sula"/>
              <i n="[T_kommune].[kommune].&amp;[Suldal]" c="Suldal"/>
              <i n="[T_kommune].[kommune].&amp;[Sunndal]" c="Sunndal"/>
              <i n="[T_kommune].[kommune].&amp;[Sunnfjord]" c="Sunnfjord"/>
              <i n="[T_kommune].[kommune].&amp;[Surnadal]" c="Surnadal"/>
              <i n="[T_kommune].[kommune].&amp;[Sveio]" c="Sveio"/>
              <i n="[T_kommune].[kommune].&amp;[Sykkylven]" c="Sykkylven"/>
              <i n="[T_kommune].[kommune].&amp;[Sømna]" c="Sømna"/>
              <i n="[T_kommune].[kommune].&amp;[Søndre Land]" c="Søndre Land"/>
              <i n="[T_kommune].[kommune].&amp;[Sør-Aurdal]" c="Sør-Aurdal"/>
              <i n="[T_kommune].[kommune].&amp;[Sørfold]" c="Sørfold"/>
              <i n="[T_kommune].[kommune].&amp;[Sør-Fron]" c="Sør-Fron"/>
              <i n="[T_kommune].[kommune].&amp;[Sør-Odal]" c="Sør-Odal"/>
              <i n="[T_kommune].[kommune].&amp;[Sørreisa]" c="Sørreisa"/>
              <i n="[T_kommune].[kommune].&amp;[Sør-Varanger]" c="Sør-Varanger"/>
              <i n="[T_kommune].[kommune].&amp;[Tana]" c="Tana"/>
              <i n="[T_kommune].[kommune].&amp;[Time]" c="Time"/>
              <i n="[T_kommune].[kommune].&amp;[Tingvoll]" c="Tingvoll"/>
              <i n="[T_kommune].[kommune].&amp;[Tinn]" c="Tinn"/>
              <i n="[T_kommune].[kommune].&amp;[Tjeldsund]" c="Tjeldsund"/>
              <i n="[T_kommune].[kommune].&amp;[Tokke]" c="Tokke"/>
              <i n="[T_kommune].[kommune].&amp;[Tolga]" c="Tolga"/>
              <i n="[T_kommune].[kommune].&amp;[Tromsø]" c="Tromsø"/>
              <i n="[T_kommune].[kommune].&amp;[Trondheim]" c="Trondheim"/>
              <i n="[T_kommune].[kommune].&amp;[Trysil]" c="Trysil"/>
              <i n="[T_kommune].[kommune].&amp;[Træna]" c="Træna"/>
              <i n="[T_kommune].[kommune].&amp;[Tvedestrand]" c="Tvedestrand"/>
              <i n="[T_kommune].[kommune].&amp;[Tydal]" c="Tydal"/>
              <i n="[T_kommune].[kommune].&amp;[Tynset]" c="Tynset"/>
              <i n="[T_kommune].[kommune].&amp;[Tysnes]" c="Tysnes"/>
              <i n="[T_kommune].[kommune].&amp;[Tysvær]" c="Tysvær"/>
              <i n="[T_kommune].[kommune].&amp;[Tønsberg]" c="Tønsberg"/>
              <i n="[T_kommune].[kommune].&amp;[Ullensaker]" c="Ullensaker"/>
              <i n="[T_kommune].[kommune].&amp;[Ullensvang]" c="Ullensvang"/>
              <i n="[T_kommune].[kommune].&amp;[Ulstein]" c="Ulstein"/>
              <i n="[T_kommune].[kommune].&amp;[Ulvik]" c="Ulvik"/>
              <i n="[T_kommune].[kommune].&amp;[Utsira]" c="Utsira"/>
              <i n="[T_kommune].[kommune].&amp;[Vadsø]" c="Vadsø"/>
              <i n="[T_kommune].[kommune].&amp;[Vaksdal]" c="Vaksdal"/>
              <i n="[T_kommune].[kommune].&amp;[Valle]" c="Valle"/>
              <i n="[T_kommune].[kommune].&amp;[Vang]" c="Vang"/>
              <i n="[T_kommune].[kommune].&amp;[Vanylven]" c="Vanylven"/>
              <i n="[T_kommune].[kommune].&amp;[Vardø]" c="Vardø"/>
              <i n="[T_kommune].[kommune].&amp;[Vefsn]" c="Vefsn"/>
              <i n="[T_kommune].[kommune].&amp;[Vega]" c="Vega"/>
              <i n="[T_kommune].[kommune].&amp;[Vegårshei]" c="Vegårshei"/>
              <i n="[T_kommune].[kommune].&amp;[Vennesla]" c="Vennesla"/>
              <i n="[T_kommune].[kommune].&amp;[Verdal]" c="Verdal"/>
              <i n="[T_kommune].[kommune].&amp;[Vestby]" c="Vestby"/>
              <i n="[T_kommune].[kommune].&amp;[Vestnes]" c="Vestnes"/>
              <i n="[T_kommune].[kommune].&amp;[Vestre Slidre]" c="Vestre Slidre"/>
              <i n="[T_kommune].[kommune].&amp;[Vestre Toten]" c="Vestre Toten"/>
              <i n="[T_kommune].[kommune].&amp;[Vestvågøy]" c="Vestvågøy"/>
              <i n="[T_kommune].[kommune].&amp;[Vevelstad]" c="Vevelstad"/>
              <i n="[T_kommune].[kommune].&amp;[Vik]" c="Vik"/>
              <i n="[T_kommune].[kommune].&amp;[Vindafjord]" c="Vindafjord"/>
              <i n="[T_kommune].[kommune].&amp;[Vinje]" c="Vinje"/>
              <i n="[T_kommune].[kommune].&amp;[Volda]" c="Volda"/>
              <i n="[T_kommune].[kommune].&amp;[Voss]" c="Voss"/>
              <i n="[T_kommune].[kommune].&amp;[Vågan]" c="Vågan"/>
              <i n="[T_kommune].[kommune].&amp;[Vågå]" c="Vågå"/>
              <i n="[T_kommune].[kommune].&amp;[Våler]" c="Våler"/>
              <i n="[T_kommune].[kommune].&amp;[Våler (Inn)]" c="Våler (Inn)"/>
              <i n="[T_kommune].[kommune].&amp;[Øksnes]" c="Øksnes"/>
              <i n="[T_kommune].[kommune].&amp;[Ørland]" c="Ørland"/>
              <i n="[T_kommune].[kommune].&amp;[Ørsta]" c="Ørsta"/>
              <i n="[T_kommune].[kommune].&amp;[Østre Toten]" c="Østre Toten"/>
              <i n="[T_kommune].[kommune].&amp;[Øvre Eiker]" c="Øvre Eiker"/>
              <i n="[T_kommune].[kommune].&amp;[Øyer]" c="Øyer"/>
              <i n="[T_kommune].[kommune].&amp;[Øygarden]" c="Øygarden"/>
              <i n="[T_kommune].[kommune].&amp;[Øystre Slidre]" c="Øystre Slidre"/>
              <i n="[T_kommune].[kommune].&amp;[Åfjord]" c="Åfjord"/>
              <i n="[T_kommune].[kommune].&amp;[Ål]" c="Ål"/>
              <i n="[T_kommune].[kommune].&amp;[Ålesund]" c="Ålesund"/>
              <i n="[T_kommune].[kommune].&amp;[Åmli]" c="Åmli"/>
              <i n="[T_kommune].[kommune].&amp;[Åmot]" c="Åmot"/>
              <i n="[T_kommune].[kommune].&amp;[Årdal]" c="Årdal"/>
              <i n="[T_kommune].[kommune].&amp;[Ås]" c="Ås"/>
              <i n="[T_kommune].[kommune].&amp;[Åseral]" c="Åseral"/>
              <i n="[T_kommune].[kommune].&amp;[Åsnes]" c="Åsnes"/>
              <i n="[T_kommune].[kommune].&amp;[Båtsjord]" c="Båtsjord"/>
              <i n="[T_kommune].[kommune].&amp;[Frogn]" c="Frogn"/>
              <i n="[T_kommune].[kommune].&amp;[Haram]" c="Haram"/>
              <i n="[T_kommune].[kommune].&amp;[Hasvik]" c="Hasvik"/>
            </range>
          </ranges>
        </level>
      </levels>
      <selections count="1">
        <selection n="[T_kommune].[kommune].[All]"/>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2" xr10:uid="{C47FCE18-80FC-4E3D-B000-A631C4A19C4A}" sourceName="[Kommunetall_CSV].[aar]">
  <pivotTables>
    <pivotTable tabId="4" name="Pivottabell5"/>
    <pivotTable tabId="4" name="Pivottabell6"/>
  </pivotTables>
  <data>
    <olap pivotCacheId="1724201852">
      <levels count="2">
        <level uniqueName="[Kommunetall_CSV].[aar].[(All)]" sourceCaption="(All)" count="0"/>
        <level uniqueName="[Kommunetall_CSV].[aar].[aar]" sourceCaption="aar" count="10">
          <ranges>
            <range startItem="0">
              <i n="[Kommunetall_CSV].[aar].&amp;[2015]" c="2015"/>
              <i n="[Kommunetall_CSV].[aar].&amp;[2016]" c="2016"/>
              <i n="[Kommunetall_CSV].[aar].&amp;[2017]" c="2017"/>
              <i n="[Kommunetall_CSV].[aar].&amp;[2018]" c="2018"/>
              <i n="[Kommunetall_CSV].[aar].&amp;[2019]" c="2019"/>
              <i n="[Kommunetall_CSV].[aar].&amp;[2020]" c="2020"/>
              <i n="[Kommunetall_CSV].[aar].&amp;[2021]" c="2021"/>
              <i n="[Kommunetall_CSV].[aar].&amp;[2022]" c="2022"/>
              <i n="[Kommunetall_CSV].[aar].&amp;[2023]" c="2023"/>
              <i n="[Kommunetall_CSV].[aar].&amp;[2024]" c="2024"/>
            </range>
          </ranges>
        </level>
      </levels>
      <selections count="1">
        <selection n="[Kommunetall_CSV].[aar].&amp;[2021]"/>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71" xr10:uid="{718A88EA-0EF8-438A-89BF-AB3AFBBB092A}" sourceName="[T_kommune].[fylke]">
  <pivotTables>
    <pivotTable tabId="10" name="Pivottabell3"/>
    <pivotTable tabId="10" name="Pivottabell2"/>
    <pivotTable tabId="10" name="Pivottabell4"/>
    <pivotTable tabId="10" name="Pivottabell1"/>
    <pivotTable tabId="10" name="Pivottabell5"/>
    <pivotTable tabId="10" name="Pivottabell6"/>
  </pivotTables>
  <data>
    <olap pivotCacheId="963565280">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Vestfold]"/>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r51" xr10:uid="{000E6BA8-1245-4A66-8508-C8386546305C}" sourceName="[T_kjøttkoder].[hovedgrupper]">
  <pivotTables>
    <pivotTable tabId="10" name="Pivottabell3"/>
    <pivotTable tabId="10" name="Pivottabell2"/>
    <pivotTable tabId="10" name="Pivottabell4"/>
    <pivotTable tabId="10" name="Pivottabell1"/>
    <pivotTable tabId="10" name="Pivottabell5"/>
    <pivotTable tabId="10" name="Pivottabell6"/>
  </pivotTables>
  <data>
    <olap pivotCacheId="963565280">
      <levels count="2">
        <level uniqueName="[T_kjøttkoder].[hovedgrupper].[(All)]" sourceCaption="(All)" count="0"/>
        <level uniqueName="[T_kjøttkoder].[hovedgrupper].[hovedgrupper]" sourceCaption="hovedgrupper" count="4">
          <ranges>
            <range startItem="0">
              <i n="[T_kjøttkoder].[hovedgrupper].&amp;[fjørfe]" c="fjørfe"/>
              <i n="[T_kjøttkoder].[hovedgrupper].&amp;[gris]" c="gris"/>
              <i n="[T_kjøttkoder].[hovedgrupper].&amp;[småfe]" c="småfe"/>
              <i n="[T_kjøttkoder].[hovedgrupper].&amp;[storfe]" c="storfe"/>
            </range>
          </ranges>
        </level>
      </levels>
      <selections count="1">
        <selection n="[T_kjøttkoder].[hovedgrupper].&amp;[gris]"/>
      </selections>
    </olap>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7" xr10:uid="{428DC3F5-5375-478B-BD1E-EEF28EA3E42B}" sourceName="[T_kommune].[fylke]">
  <pivotTables>
    <pivotTable tabId="9" name="Pivottabell3"/>
    <pivotTable tabId="9" name="Pivottabell1"/>
    <pivotTable tabId="9" name="Pivottabell2"/>
  </pivotTables>
  <data>
    <olap pivotCacheId="1094139830">
      <levels count="2">
        <level uniqueName="[T_kommune].[fylke].[(All)]" sourceCaption="(All)" count="0"/>
        <level uniqueName="[T_kommune].[fylke].[fylke]" sourceCaption="fylke" count="14">
          <ranges>
            <range startItem="0">
              <i n="[T_kommune].[fylke].&amp;[Agder]" c="Agder"/>
              <i n="[T_kommune].[fylke].&amp;[Akershus]" c="Akershus"/>
              <i n="[T_kommune].[fylke].&amp;[Buskerud]" c="Buskerud"/>
              <i n="[T_kommune].[fylke].&amp;[Finnmark]" c="Finnmark"/>
              <i n="[T_kommune].[fylke].&amp;[Innlandet]" c="Innlandet"/>
              <i n="[T_kommune].[fylke].&amp;[Møre og Romsdal]" c="Møre og Romsdal"/>
              <i n="[T_kommune].[fylke].&amp;[Nordland]" c="Nordland"/>
              <i n="[T_kommune].[fylke].&amp;[Rogaland]" c="Rogaland"/>
              <i n="[T_kommune].[fylke].&amp;[Telemark]" c="Telemark"/>
              <i n="[T_kommune].[fylke].&amp;[Troms]" c="Troms"/>
              <i n="[T_kommune].[fylke].&amp;[Trøndelag]" c="Trøndelag"/>
              <i n="[T_kommune].[fylke].&amp;[Vestfold]" c="Vestfold"/>
              <i n="[T_kommune].[fylke].&amp;[Vestland]" c="Vestland"/>
              <i n="[T_kommune].[fylke].&amp;[Østfold]" c="Østfold"/>
            </range>
          </ranges>
        </level>
      </levels>
      <selections count="1">
        <selection n="[T_kommune].[fylke].&amp;[Trøndelag]"/>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vedgrupper 4" xr10:uid="{62A1DDFC-4688-4E1F-BA8C-9ED7322BBB1C}" cache="Slicer_hovedgrupper4" caption="dyreslag" columnCount="4" level="1" style="SlicerStyleDark1" rowHeight="209550"/>
  <slicer name="aar 5" xr10:uid="{61541FF6-F0DD-4E85-A3F8-0BFC724369D0}" cache="Slicer_aar4" caption="aar" columnCount="5" level="1" style="SlicerStyleDark1" rowHeight="20955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5" xr10:uid="{F40A1BBA-2398-487E-BB40-224EA49B7651}" cache="Slicer_fylke9" caption="fylke 15" columnCount="5" rowHeight="18000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6" xr10:uid="{B8D4DB9C-3DD2-4808-AAAB-AF7431F3B633}" cache="Slicer_fylke" caption="fylke 16" level="1" rowHeight="20955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5" xr10:uid="{23B842A3-9961-4753-9598-3EC97890C0CC}" cache="Slicer_fylke2" caption="fylke" columnCount="4" level="1" style="SlicerStyleDark1" rowHeight="209550"/>
  <slicer name="kommune 3" xr10:uid="{41B76F04-2061-4A57-B924-0E6827168988}" cache="Slicer_kommune" caption="kommune" columnCount="5" level="1" style="SlicerStyleDark1" rowHeight="209550"/>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2" xr10:uid="{E038BF7A-FD2F-4931-9125-3E94A0C2752A}" cache="Slicer_fylke2" caption="fylke" columnCount="4" level="1" style="SlicerStyleDark1" rowHeight="209550"/>
  <slicer name="kommune" xr10:uid="{A3A1B85D-15B0-460A-A90A-9384A7BCC543}" cache="Slicer_kommune" caption="kommune" columnCount="13" level="1" style="SlicerStyleDark1" rowHeight="209550"/>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 xr10:uid="{796225CB-F993-4860-837E-9A52FC6164BD}" cache="Slicer_fylke1" caption="fylke" startItem="2" level="1" rowHeight="209550"/>
  <slicer name="hovedgrupper 1" xr10:uid="{5F300580-9C7C-416B-B1C4-E69FB889470B}" cache="Slicer_hovedgrupper1" caption="hovedgrupper" level="1" rowHeight="209550"/>
  <slicer name="fylke 6" xr10:uid="{DDBE8C89-880E-447F-A3C6-05C4D202F8DD}" cache="Slicer_fylke6" caption="fylke" startItem="2" level="1" style="SlicerStyleLight2" rowHeight="209550"/>
  <slicer name="kommune 4" xr10:uid="{E825770C-D2DF-4B56-9F23-B3AAEB9466E8}" cache="Slicer_kommune4" caption="kommune" columnCount="4" level="1" style="SlicerStyleLight2" rowHeight="209550"/>
  <slicer name="kommune 5" xr10:uid="{B7EDD1F4-4A27-4F98-9123-EB6D40E39C0B}" cache="Slicer_kommune5" caption="kommune" level="1" rowHeight="209550"/>
  <slicer name="aar 2" xr10:uid="{877F4BC7-DA98-48B9-8693-30337CCBB3D1}" cache="Slicer_aar2" caption="aar" startItem="2" level="1" rowHeight="209550"/>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6" xr10:uid="{C1F3DE9F-4612-4907-BF83-ABB6C57DFB5F}" cache="Slicer_aar" caption="år" columnCount="5" level="1" style="SlicerStyleDark1" rowHeight="209550"/>
</slicers>
</file>

<file path=xl/slicers/slicer1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8" xr10:uid="{7FC6260B-00A9-49B5-84DF-2B1E12DB5DF9}" cache="Slicer_fylke5" caption="fylke" columnCount="5" level="1" style="SlicerStyleOther2" rowHeight="209550"/>
  <slicer name="kommune 7" xr10:uid="{86AC0732-13DF-47FD-BCA0-9D37D4FD089B}" cache="Slicer_kommune3" caption="kommune" columnCount="5" level="1" rowHeight="18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4" xr10:uid="{11370D63-4572-427E-A71B-D57063382AC3}" cache="Slicer_fylke8" caption="fylke" columnCount="2" level="1" style="SlicerStyleDark1" rowHeight="2095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7" xr10:uid="{BBF6400E-9E43-4631-B916-F6F3B8913EF3}" cache="Slicer_fylke7" caption="fylke" columnCount="7" level="1" style="SlicerStyleDark1" rowHeight="180000"/>
  <slicer name="hovedgrupper 5" xr10:uid="{5C837B10-73EB-43ED-ADE4-F71753FA0DEB}" cache="Slicer_hovedgrupper5" caption="dyreslag" columnCount="2" level="1" style="SlicerStyleDark1" rowHeight="1800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1" xr10:uid="{D6748FAE-23ED-4AE9-AFF5-F3C548D02D5E}" cache="Slicer_aar1" caption="år" columnCount="6" level="1" style="SlicerStyleDark1" rowHeight="180000"/>
  <slicer name="fylke 3" xr10:uid="{D4741565-C4F5-40E1-A858-C946F96DB062}" cache="Slicer_fylke3" caption="fylke" columnCount="5" level="1" style="SlicerStyleDark1" rowHeight="180000"/>
  <slicer name="kommune 1" xr10:uid="{C80E4AAC-20EF-42BC-B023-BAEADDBC8407}" cache="Slicer_kommune1" caption="kommune" startItem="45" columnCount="9" level="1" rowHeight="209550"/>
  <slicer name="hovedgrupper 2" xr10:uid="{DDD524B4-1852-4E86-A4AD-E89DE43571E5}" cache="Slicer_hovedgrupper2" caption="dyreslag" columnCount="2" level="1" style="SlicerStyleDark1" rowHeight="1800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1" xr10:uid="{6032F760-DB3E-4B46-A187-4880740385A1}" cache="Slicer_fylke72" caption="fylke" columnCount="5" level="1" rowHeight="209550"/>
  <slicer name="hovedgrupper 9" xr10:uid="{8C8F2356-D3C8-4541-B4BB-E9F70CE7B5A2}" cache="Slicer_hovedgrupper52" caption="kjøttslag" columnCount="2" level="1" rowHeight="209550"/>
  <slicer name="aar 4" xr10:uid="{34F54126-1BFB-4F7A-BBD3-BF3A32B728BC}" cache="Slicer_aar3" caption="år" columnCount="6" level="1" rowHeight="2095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2" xr10:uid="{19A71C72-74B5-4F37-AC85-9274674F6B77}" cache="Slicer_fylke71" caption="fylke" columnCount="4" level="1" style="SlicerStyleDark1" rowHeight="180000"/>
  <slicer name="hovedgrupper 10" xr10:uid="{29596AA3-DA94-48E4-A58C-FCCE07A97D32}" cache="Slicer_hovedgrupper51" caption="dyreslag" columnCount="4" level="1" style="SlicerStyleDark1" rowHeight="1800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3" xr10:uid="{668E5096-CDBE-4A78-8C2A-D2D3C936AC7A}" cache="Slicer_aar11" caption="år" columnCount="5" level="1" rowHeight="180000"/>
  <slicer name="fylke 9" xr10:uid="{2345A016-B319-466D-BA46-CAAF2B0C0A3C}" cache="Slicer_fylke31" caption="fylke" columnCount="5" level="1" rowHeight="180000"/>
  <slicer name="kommune 6" xr10:uid="{D1D57419-2DB8-4587-9892-4DECF53AE8E3}" cache="Slicer_kommune11" caption="kommune" columnCount="6" level="1" rowHeight="209550"/>
  <slicer name="hovedgrupper 7" xr10:uid="{3AAC2952-62CE-435C-B2E6-178547123A54}" cache="Slicer_hovedgrupper21" caption="kjøttslag" columnCount="2" level="1" rowHeight="1800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vedgrupper" xr10:uid="{A19AE422-258D-4710-9D7A-CF2D79B7F154}" cache="Slicer_hovedgrupper4" caption="hovedgrupper" level="1" rowHeight="2095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4" xr10:uid="{4F3FFB9B-F1D2-4ACC-A167-FBC7C8EFF0C4}" cache="Slicer_fylke4" caption="fylke" columnCount="7" level="1" style="SlicerStyleDark1" rowHeight="180000"/>
  <slicer name="kommune 2" xr10:uid="{FCB0DA6D-7063-4BB7-9765-D3029A154C4D}" cache="Slicer_kommune2" caption="kommune" columnCount="10" level="1" style="SlicerStyleDark1" rowHeight="180000"/>
  <slicer name="hovedgrupper 3" xr10:uid="{24F80719-380D-435B-ADC9-5EC887180759}" cache="Slicer_hovedgrupper3" caption="dyreslag" columnCount="4" level="1" style="SlicerStyleDark1" rowHeight="180000"/>
</slicers>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58905DA-256B-4246-B125-440D4E619A35}" name="Tab_endring_15_24" displayName="Tab_endring_15_24" ref="AK12:AQ368" totalsRowShown="0" dataDxfId="44" dataCellStyle="Komma">
  <autoFilter ref="AK12:AQ368" xr:uid="{858905DA-256B-4246-B125-440D4E619A35}"/>
  <sortState xmlns:xlrd2="http://schemas.microsoft.com/office/spreadsheetml/2017/richdata2" ref="AK13:AQ368">
    <sortCondition ref="AQ13:AQ368"/>
  </sortState>
  <tableColumns count="7">
    <tableColumn id="1" xr3:uid="{22495F51-C676-4FAF-8ED5-86FEF20EFC9D}" name="fylke"/>
    <tableColumn id="2" xr3:uid="{3A69FDDC-CB24-4333-821B-039ADA0C1831}" name="kommune"/>
    <tableColumn id="3" xr3:uid="{983BE4BB-A7D4-4D2E-B5C3-00F3ED968B2F}" name="fjørfe" dataDxfId="43" dataCellStyle="Komma"/>
    <tableColumn id="4" xr3:uid="{84DD5D17-B358-49B1-AC0C-9797AF390701}" name="gris" dataDxfId="42" dataCellStyle="Komma"/>
    <tableColumn id="5" xr3:uid="{DAC2F07B-DC5F-4BAC-89A4-BBC59FD774D0}" name="småfe" dataDxfId="41" dataCellStyle="Komma"/>
    <tableColumn id="6" xr3:uid="{9BEE2211-9A24-4810-A91B-BF2369CE5F53}" name="storfe" dataDxfId="40" dataCellStyle="Komma"/>
    <tableColumn id="7" xr3:uid="{E3B9636F-6C9E-4D08-8FA1-7406602C06DA}" name="sum" dataDxfId="39" dataCellStyle="K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E11134-0379-49D7-A8A3-29B7060EC4DD}" name="T_kjøttkoder" displayName="T_kjøttkoder" ref="C3:G25" totalsRowShown="0">
  <autoFilter ref="C3:G25" xr:uid="{68E11134-0379-49D7-A8A3-29B7060EC4DD}"/>
  <tableColumns count="5">
    <tableColumn id="1" xr3:uid="{368748DA-F41E-462A-8637-62083906470B}" name="kjøttslag_kg"/>
    <tableColumn id="2" xr3:uid="{E31BD2BF-7FF1-498A-8742-286158127F77}" name="dyreslag"/>
    <tableColumn id="3" xr3:uid="{C94EF4D8-27DB-4065-A29C-524BE818B7B3}" name="grupper"/>
    <tableColumn id="4" xr3:uid="{E7E58E1C-3C0B-44CB-B543-753E199FA35F}" name="hovedgrupper"/>
    <tableColumn id="5" xr3:uid="{BB8FEEDA-AE31-4BE2-B5B6-74873D5192A1}" name="Kolonne1" dataDxfId="38">
      <calculatedColumnFormula>IF(T_kjøttkoder[[#This Row],[kjøttslag_kg]]=S29," ","XX")</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4D62AE-0F6B-4680-8142-9F19808EC4B2}" name="T_kommune" displayName="T_kommune" ref="C30:H856" totalsRowShown="0">
  <autoFilter ref="C30:H856" xr:uid="{D44D62AE-0F6B-4680-8142-9F19808EC4B2}"/>
  <tableColumns count="6">
    <tableColumn id="1" xr3:uid="{80C806E7-00AC-43E0-90F8-46EE699DA40F}" name="Gamle_knr"/>
    <tableColumn id="2" xr3:uid="{AA36D4F6-1461-46C8-85D8-E2FEC6308C08}" name="gml_kommune"/>
    <tableColumn id="3" xr3:uid="{6253FD9B-6308-40BF-8563-F80B3561C2B2}" name="knr"/>
    <tableColumn id="4" xr3:uid="{59AAB9F4-85C2-49F9-A21B-86DD49A4D7E1}" name="kommune"/>
    <tableColumn id="5" xr3:uid="{B9892F63-E63C-48B5-9EFE-6C0E3E73A0DB}" name="fnr"/>
    <tableColumn id="6" xr3:uid="{F3FC31F5-370F-4CC9-BFB7-F30A779B0ECC}" name="fylk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7E0CC90-9FC6-4F94-A439-FFD6557C9F60}" name="T_kommune_2" displayName="T_kommune_2" ref="A1:F827" tableType="queryTable" totalsRowShown="0">
  <autoFilter ref="A1:F827" xr:uid="{C7E0CC90-9FC6-4F94-A439-FFD6557C9F60}"/>
  <tableColumns count="6">
    <tableColumn id="1" xr3:uid="{B492E5B4-EC53-4BAE-8A9D-0A790FFE6746}" uniqueName="1" name="Gamle_knr" queryTableFieldId="1"/>
    <tableColumn id="2" xr3:uid="{F3F98909-7D99-452E-879F-0FEFCE2D5382}" uniqueName="2" name="gml_kommune" queryTableFieldId="2"/>
    <tableColumn id="3" xr3:uid="{D9386B33-4846-40C8-A7FC-C03C15E0C41B}" uniqueName="3" name="knr" queryTableFieldId="3"/>
    <tableColumn id="4" xr3:uid="{941C253A-8A7B-4BB5-900F-55180150A747}" uniqueName="4" name="kommune" queryTableFieldId="4"/>
    <tableColumn id="5" xr3:uid="{54F6329D-E40E-4932-A82F-6549697ACA98}" uniqueName="5" name="fnr" queryTableFieldId="5"/>
    <tableColumn id="6" xr3:uid="{B5A457A5-FDD2-46B9-BB35-F6CAA33AB524}" uniqueName="6" name="fylke" queryTableFieldId="6"/>
  </tableColumns>
  <tableStyleInfo name="TableStyleMedium2"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landbruksdirektoratet.no/nb/industri-og-handel/ordninger-for-industri-og-handel" TargetMode="Externa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12.xml"/><Relationship Id="rId2" Type="http://schemas.openxmlformats.org/officeDocument/2006/relationships/pivotTable" Target="../pivotTables/pivotTable11.xml"/><Relationship Id="rId1" Type="http://schemas.openxmlformats.org/officeDocument/2006/relationships/pivotTable" Target="../pivotTables/pivotTable10.xml"/><Relationship Id="rId5" Type="http://schemas.openxmlformats.org/officeDocument/2006/relationships/pivotTable" Target="../pivotTables/pivotTable14.xml"/><Relationship Id="rId4" Type="http://schemas.openxmlformats.org/officeDocument/2006/relationships/pivotTable" Target="../pivotTables/pivotTable13.xml"/></Relationships>
</file>

<file path=xl/worksheets/_rels/sheet11.xml.rels><?xml version="1.0" encoding="UTF-8" standalone="yes"?>
<Relationships xmlns="http://schemas.openxmlformats.org/package/2006/relationships"><Relationship Id="rId2" Type="http://schemas.microsoft.com/office/2007/relationships/slicer" Target="../slicers/slicer7.xml"/><Relationship Id="rId1" Type="http://schemas.openxmlformats.org/officeDocument/2006/relationships/drawing" Target="../drawings/drawing17.xml"/></Relationships>
</file>

<file path=xl/worksheets/_rels/sheet12.xml.rels><?xml version="1.0" encoding="UTF-8" standalone="yes"?>
<Relationships xmlns="http://schemas.openxmlformats.org/package/2006/relationships"><Relationship Id="rId8" Type="http://schemas.openxmlformats.org/officeDocument/2006/relationships/pivotTable" Target="../pivotTables/pivotTable22.xml"/><Relationship Id="rId3" Type="http://schemas.openxmlformats.org/officeDocument/2006/relationships/pivotTable" Target="../pivotTables/pivotTable17.xml"/><Relationship Id="rId7" Type="http://schemas.openxmlformats.org/officeDocument/2006/relationships/pivotTable" Target="../pivotTables/pivotTable21.xml"/><Relationship Id="rId12" Type="http://schemas.microsoft.com/office/2007/relationships/slicer" Target="../slicers/slicer8.xml"/><Relationship Id="rId2" Type="http://schemas.openxmlformats.org/officeDocument/2006/relationships/pivotTable" Target="../pivotTables/pivotTable16.xml"/><Relationship Id="rId1" Type="http://schemas.openxmlformats.org/officeDocument/2006/relationships/pivotTable" Target="../pivotTables/pivotTable15.xml"/><Relationship Id="rId6" Type="http://schemas.openxmlformats.org/officeDocument/2006/relationships/pivotTable" Target="../pivotTables/pivotTable20.xml"/><Relationship Id="rId11" Type="http://schemas.openxmlformats.org/officeDocument/2006/relationships/drawing" Target="../drawings/drawing18.xml"/><Relationship Id="rId5" Type="http://schemas.openxmlformats.org/officeDocument/2006/relationships/pivotTable" Target="../pivotTables/pivotTable19.xml"/><Relationship Id="rId10" Type="http://schemas.openxmlformats.org/officeDocument/2006/relationships/pivotTable" Target="../pivotTables/pivotTable24.xml"/><Relationship Id="rId4" Type="http://schemas.openxmlformats.org/officeDocument/2006/relationships/pivotTable" Target="../pivotTables/pivotTable18.xml"/><Relationship Id="rId9" Type="http://schemas.openxmlformats.org/officeDocument/2006/relationships/pivotTable" Target="../pivotTables/pivotTable23.xml"/></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27.xml"/><Relationship Id="rId2" Type="http://schemas.openxmlformats.org/officeDocument/2006/relationships/pivotTable" Target="../pivotTables/pivotTable26.xml"/><Relationship Id="rId1" Type="http://schemas.openxmlformats.org/officeDocument/2006/relationships/pivotTable" Target="../pivotTables/pivotTable25.xml"/><Relationship Id="rId6" Type="http://schemas.openxmlformats.org/officeDocument/2006/relationships/pivotTable" Target="../pivotTables/pivotTable30.xml"/><Relationship Id="rId5" Type="http://schemas.openxmlformats.org/officeDocument/2006/relationships/pivotTable" Target="../pivotTables/pivotTable29.xml"/><Relationship Id="rId4" Type="http://schemas.openxmlformats.org/officeDocument/2006/relationships/pivotTable" Target="../pivotTables/pivotTable28.xml"/></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32.xml"/><Relationship Id="rId1" Type="http://schemas.openxmlformats.org/officeDocument/2006/relationships/pivotTable" Target="../pivotTables/pivotTable31.xml"/></Relationships>
</file>

<file path=xl/worksheets/_rels/sheet15.xml.rels><?xml version="1.0" encoding="UTF-8" standalone="yes"?>
<Relationships xmlns="http://schemas.openxmlformats.org/package/2006/relationships"><Relationship Id="rId2" Type="http://schemas.microsoft.com/office/2007/relationships/slicer" Target="../slicers/slicer9.xml"/><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3" Type="http://schemas.openxmlformats.org/officeDocument/2006/relationships/pivotTable" Target="../pivotTables/pivotTable35.xml"/><Relationship Id="rId2" Type="http://schemas.openxmlformats.org/officeDocument/2006/relationships/pivotTable" Target="../pivotTables/pivotTable34.xml"/><Relationship Id="rId1" Type="http://schemas.openxmlformats.org/officeDocument/2006/relationships/pivotTable" Target="../pivotTables/pivotTable33.xml"/><Relationship Id="rId5" Type="http://schemas.openxmlformats.org/officeDocument/2006/relationships/pivotTable" Target="../pivotTables/pivotTable37.xml"/><Relationship Id="rId4" Type="http://schemas.openxmlformats.org/officeDocument/2006/relationships/pivotTable" Target="../pivotTables/pivotTable36.xml"/></Relationships>
</file>

<file path=xl/worksheets/_rels/sheet17.xml.rels><?xml version="1.0" encoding="UTF-8" standalone="yes"?>
<Relationships xmlns="http://schemas.openxmlformats.org/package/2006/relationships"><Relationship Id="rId2" Type="http://schemas.microsoft.com/office/2007/relationships/slicer" Target="../slicers/slicer10.xml"/><Relationship Id="rId1" Type="http://schemas.openxmlformats.org/officeDocument/2006/relationships/drawing" Target="../drawings/drawing22.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pivotTable" Target="../pivotTables/pivotTable40.xml"/><Relationship Id="rId7" Type="http://schemas.openxmlformats.org/officeDocument/2006/relationships/drawing" Target="../drawings/drawing23.xml"/><Relationship Id="rId2" Type="http://schemas.openxmlformats.org/officeDocument/2006/relationships/pivotTable" Target="../pivotTables/pivotTable39.xml"/><Relationship Id="rId1" Type="http://schemas.openxmlformats.org/officeDocument/2006/relationships/pivotTable" Target="../pivotTables/pivotTable38.xml"/><Relationship Id="rId6" Type="http://schemas.openxmlformats.org/officeDocument/2006/relationships/printerSettings" Target="../printerSettings/printerSettings2.bin"/><Relationship Id="rId5" Type="http://schemas.openxmlformats.org/officeDocument/2006/relationships/pivotTable" Target="../pivotTables/pivotTable42.xml"/><Relationship Id="rId4" Type="http://schemas.openxmlformats.org/officeDocument/2006/relationships/pivotTable" Target="../pivotTables/pivotTable41.xml"/><Relationship Id="rId9" Type="http://schemas.microsoft.com/office/2007/relationships/slicer" Target="../slicers/slicer1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ivotTable" Target="../pivotTables/pivotTable43.xml"/></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microsoft.com/office/2007/relationships/slicer" Target="../slicers/slicer12.xml"/><Relationship Id="rId1" Type="http://schemas.openxmlformats.org/officeDocument/2006/relationships/drawing" Target="../drawings/drawing24.xml"/></Relationships>
</file>

<file path=xl/worksheets/_rels/sheet21.xml.rels><?xml version="1.0" encoding="UTF-8" standalone="yes"?>
<Relationships xmlns="http://schemas.openxmlformats.org/package/2006/relationships"><Relationship Id="rId2" Type="http://schemas.microsoft.com/office/2007/relationships/slicer" Target="../slicers/slicer13.xml"/><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3" Type="http://schemas.openxmlformats.org/officeDocument/2006/relationships/pivotTable" Target="../pivotTables/pivotTable46.xml"/><Relationship Id="rId2" Type="http://schemas.openxmlformats.org/officeDocument/2006/relationships/pivotTable" Target="../pivotTables/pivotTable45.xml"/><Relationship Id="rId1" Type="http://schemas.openxmlformats.org/officeDocument/2006/relationships/pivotTable" Target="../pivotTables/pivotTable44.xml"/><Relationship Id="rId6" Type="http://schemas.microsoft.com/office/2007/relationships/slicer" Target="../slicers/slicer14.xml"/><Relationship Id="rId5" Type="http://schemas.openxmlformats.org/officeDocument/2006/relationships/drawing" Target="../drawings/drawing33.xml"/><Relationship Id="rId4" Type="http://schemas.openxmlformats.org/officeDocument/2006/relationships/pivotTable" Target="../pivotTables/pivotTable47.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4.xml.rels><?xml version="1.0" encoding="UTF-8" standalone="yes"?>
<Relationships xmlns="http://schemas.openxmlformats.org/package/2006/relationships"><Relationship Id="rId3" Type="http://schemas.openxmlformats.org/officeDocument/2006/relationships/pivotTable" Target="../pivotTables/pivotTable50.xml"/><Relationship Id="rId2" Type="http://schemas.openxmlformats.org/officeDocument/2006/relationships/pivotTable" Target="../pivotTables/pivotTable49.xml"/><Relationship Id="rId1" Type="http://schemas.openxmlformats.org/officeDocument/2006/relationships/pivotTable" Target="../pivotTables/pivotTable48.xml"/></Relationships>
</file>

<file path=xl/worksheets/_rels/sheet25.xml.rels><?xml version="1.0" encoding="UTF-8" standalone="yes"?>
<Relationships xmlns="http://schemas.openxmlformats.org/package/2006/relationships"><Relationship Id="rId8" Type="http://schemas.openxmlformats.org/officeDocument/2006/relationships/pivotTable" Target="../pivotTables/pivotTable58.xml"/><Relationship Id="rId13" Type="http://schemas.microsoft.com/office/2007/relationships/slicer" Target="../slicers/slicer15.xml"/><Relationship Id="rId3" Type="http://schemas.openxmlformats.org/officeDocument/2006/relationships/pivotTable" Target="../pivotTables/pivotTable53.xml"/><Relationship Id="rId7" Type="http://schemas.openxmlformats.org/officeDocument/2006/relationships/pivotTable" Target="../pivotTables/pivotTable57.xml"/><Relationship Id="rId12" Type="http://schemas.openxmlformats.org/officeDocument/2006/relationships/drawing" Target="../drawings/drawing34.xml"/><Relationship Id="rId2" Type="http://schemas.openxmlformats.org/officeDocument/2006/relationships/pivotTable" Target="../pivotTables/pivotTable52.xml"/><Relationship Id="rId1" Type="http://schemas.openxmlformats.org/officeDocument/2006/relationships/pivotTable" Target="../pivotTables/pivotTable51.xml"/><Relationship Id="rId6" Type="http://schemas.openxmlformats.org/officeDocument/2006/relationships/pivotTable" Target="../pivotTables/pivotTable56.xml"/><Relationship Id="rId11" Type="http://schemas.openxmlformats.org/officeDocument/2006/relationships/pivotTable" Target="../pivotTables/pivotTable61.xml"/><Relationship Id="rId5" Type="http://schemas.openxmlformats.org/officeDocument/2006/relationships/pivotTable" Target="../pivotTables/pivotTable55.xml"/><Relationship Id="rId10" Type="http://schemas.openxmlformats.org/officeDocument/2006/relationships/pivotTable" Target="../pivotTables/pivotTable60.xml"/><Relationship Id="rId4" Type="http://schemas.openxmlformats.org/officeDocument/2006/relationships/pivotTable" Target="../pivotTables/pivotTable54.xml"/><Relationship Id="rId9" Type="http://schemas.openxmlformats.org/officeDocument/2006/relationships/pivotTable" Target="../pivotTables/pivotTable59.xml"/></Relationships>
</file>

<file path=xl/worksheets/_rels/sheet26.xml.rels><?xml version="1.0" encoding="UTF-8" standalone="yes"?>
<Relationships xmlns="http://schemas.openxmlformats.org/package/2006/relationships"><Relationship Id="rId2" Type="http://schemas.microsoft.com/office/2007/relationships/slicer" Target="../slicers/slicer16.xml"/><Relationship Id="rId1" Type="http://schemas.openxmlformats.org/officeDocument/2006/relationships/drawing" Target="../drawings/drawing35.xml"/></Relationships>
</file>

<file path=xl/worksheets/_rels/sheet3.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microsoft.com/office/2007/relationships/slicer" Target="../slicers/slicer4.xml"/><Relationship Id="rId1" Type="http://schemas.openxmlformats.org/officeDocument/2006/relationships/drawing" Target="../drawings/drawing9.xml"/></Relationships>
</file>

<file path=xl/worksheets/_rels/sheet6.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11.xml"/></Relationships>
</file>

<file path=xl/worksheets/_rels/sheet7.xml.rels><?xml version="1.0" encoding="UTF-8" standalone="yes"?>
<Relationships xmlns="http://schemas.openxmlformats.org/package/2006/relationships"><Relationship Id="rId2" Type="http://schemas.microsoft.com/office/2007/relationships/slicer" Target="../slicers/slicer6.xml"/><Relationship Id="rId1" Type="http://schemas.openxmlformats.org/officeDocument/2006/relationships/drawing" Target="../drawings/drawing13.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6.xml"/><Relationship Id="rId7" Type="http://schemas.openxmlformats.org/officeDocument/2006/relationships/drawing" Target="../drawings/drawing16.xml"/><Relationship Id="rId2" Type="http://schemas.openxmlformats.org/officeDocument/2006/relationships/pivotTable" Target="../pivotTables/pivotTable5.xml"/><Relationship Id="rId1" Type="http://schemas.openxmlformats.org/officeDocument/2006/relationships/pivotTable" Target="../pivotTables/pivotTable4.xml"/><Relationship Id="rId6" Type="http://schemas.openxmlformats.org/officeDocument/2006/relationships/pivotTable" Target="../pivotTables/pivotTable9.xml"/><Relationship Id="rId5" Type="http://schemas.openxmlformats.org/officeDocument/2006/relationships/pivotTable" Target="../pivotTables/pivotTable8.xml"/><Relationship Id="rId4"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87266-CFDE-49B2-945C-C320BCEE1C41}">
  <sheetPr>
    <tabColor theme="5"/>
  </sheetPr>
  <dimension ref="B2:B58"/>
  <sheetViews>
    <sheetView showGridLines="0" showRowColHeaders="0" workbookViewId="0">
      <selection activeCell="B43" sqref="B43"/>
    </sheetView>
  </sheetViews>
  <sheetFormatPr baseColWidth="10" defaultColWidth="11.42578125" defaultRowHeight="15" x14ac:dyDescent="0.25"/>
  <cols>
    <col min="1" max="1" width="4.28515625" style="17" customWidth="1"/>
    <col min="2" max="2" width="122.140625" style="75" customWidth="1"/>
    <col min="3" max="16384" width="11.42578125" style="17"/>
  </cols>
  <sheetData>
    <row r="2" spans="2:2" ht="18.75" x14ac:dyDescent="0.3">
      <c r="B2" s="77" t="s">
        <v>545</v>
      </c>
    </row>
    <row r="3" spans="2:2" x14ac:dyDescent="0.25">
      <c r="B3" s="78"/>
    </row>
    <row r="4" spans="2:2" x14ac:dyDescent="0.25">
      <c r="B4" s="79" t="s">
        <v>546</v>
      </c>
    </row>
    <row r="5" spans="2:2" x14ac:dyDescent="0.25">
      <c r="B5" s="78" t="s">
        <v>547</v>
      </c>
    </row>
    <row r="6" spans="2:2" x14ac:dyDescent="0.25">
      <c r="B6" s="80"/>
    </row>
    <row r="7" spans="2:2" x14ac:dyDescent="0.25">
      <c r="B7" s="79" t="s">
        <v>548</v>
      </c>
    </row>
    <row r="8" spans="2:2" ht="30" x14ac:dyDescent="0.25">
      <c r="B8" s="78" t="s">
        <v>574</v>
      </c>
    </row>
    <row r="9" spans="2:2" ht="30" x14ac:dyDescent="0.25">
      <c r="B9" s="78" t="s">
        <v>549</v>
      </c>
    </row>
    <row r="10" spans="2:2" ht="9" customHeight="1" x14ac:dyDescent="0.25">
      <c r="B10" s="78"/>
    </row>
    <row r="11" spans="2:2" x14ac:dyDescent="0.25">
      <c r="B11" s="78" t="s">
        <v>550</v>
      </c>
    </row>
    <row r="12" spans="2:2" ht="12.75" x14ac:dyDescent="0.2">
      <c r="B12" s="81" t="s">
        <v>551</v>
      </c>
    </row>
    <row r="13" spans="2:2" ht="12.75" x14ac:dyDescent="0.2">
      <c r="B13" s="82" t="s">
        <v>552</v>
      </c>
    </row>
    <row r="14" spans="2:2" x14ac:dyDescent="0.25">
      <c r="B14" s="78"/>
    </row>
    <row r="15" spans="2:2" ht="30" x14ac:dyDescent="0.25">
      <c r="B15" s="83" t="s">
        <v>575</v>
      </c>
    </row>
    <row r="16" spans="2:2" x14ac:dyDescent="0.25">
      <c r="B16" s="83" t="s">
        <v>569</v>
      </c>
    </row>
    <row r="17" spans="2:2" x14ac:dyDescent="0.25">
      <c r="B17" s="83" t="s">
        <v>570</v>
      </c>
    </row>
    <row r="18" spans="2:2" x14ac:dyDescent="0.25">
      <c r="B18" s="83" t="s">
        <v>571</v>
      </c>
    </row>
    <row r="19" spans="2:2" x14ac:dyDescent="0.25">
      <c r="B19" s="83"/>
    </row>
    <row r="20" spans="2:2" ht="12.75" x14ac:dyDescent="0.2">
      <c r="B20" s="76"/>
    </row>
    <row r="21" spans="2:2" x14ac:dyDescent="0.2">
      <c r="B21" s="87" t="s">
        <v>700</v>
      </c>
    </row>
    <row r="22" spans="2:2" x14ac:dyDescent="0.25">
      <c r="B22" s="78"/>
    </row>
    <row r="23" spans="2:2" x14ac:dyDescent="0.25">
      <c r="B23" s="79" t="s">
        <v>553</v>
      </c>
    </row>
    <row r="24" spans="2:2" ht="60" x14ac:dyDescent="0.25">
      <c r="B24" s="78" t="s">
        <v>576</v>
      </c>
    </row>
    <row r="25" spans="2:2" x14ac:dyDescent="0.25">
      <c r="B25" s="173" t="s">
        <v>701</v>
      </c>
    </row>
    <row r="26" spans="2:2" x14ac:dyDescent="0.25">
      <c r="B26" s="78"/>
    </row>
    <row r="27" spans="2:2" ht="15.75" x14ac:dyDescent="0.25">
      <c r="B27" s="84" t="s">
        <v>554</v>
      </c>
    </row>
    <row r="28" spans="2:2" x14ac:dyDescent="0.25">
      <c r="B28" s="83" t="s">
        <v>555</v>
      </c>
    </row>
    <row r="29" spans="2:2" x14ac:dyDescent="0.25">
      <c r="B29" s="83" t="s">
        <v>566</v>
      </c>
    </row>
    <row r="30" spans="2:2" x14ac:dyDescent="0.25">
      <c r="B30" s="83" t="s">
        <v>567</v>
      </c>
    </row>
    <row r="31" spans="2:2" x14ac:dyDescent="0.25">
      <c r="B31" s="83" t="s">
        <v>568</v>
      </c>
    </row>
    <row r="32" spans="2:2" x14ac:dyDescent="0.25">
      <c r="B32" s="78"/>
    </row>
    <row r="33" spans="2:2" x14ac:dyDescent="0.25">
      <c r="B33" s="174" t="s">
        <v>556</v>
      </c>
    </row>
    <row r="34" spans="2:2" ht="12.75" x14ac:dyDescent="0.2">
      <c r="B34" s="85"/>
    </row>
    <row r="35" spans="2:2" ht="12.75" x14ac:dyDescent="0.2">
      <c r="B35" s="85"/>
    </row>
    <row r="36" spans="2:2" ht="12.75" x14ac:dyDescent="0.2">
      <c r="B36" s="85"/>
    </row>
    <row r="37" spans="2:2" ht="12.75" x14ac:dyDescent="0.2">
      <c r="B37" s="85"/>
    </row>
    <row r="38" spans="2:2" x14ac:dyDescent="0.25">
      <c r="B38" s="86" t="s">
        <v>557</v>
      </c>
    </row>
    <row r="39" spans="2:2" ht="12.75" x14ac:dyDescent="0.2">
      <c r="B39" s="85" t="s">
        <v>558</v>
      </c>
    </row>
    <row r="40" spans="2:2" x14ac:dyDescent="0.25">
      <c r="B40" s="83" t="s">
        <v>559</v>
      </c>
    </row>
    <row r="41" spans="2:2" x14ac:dyDescent="0.25">
      <c r="B41" s="83" t="s">
        <v>560</v>
      </c>
    </row>
    <row r="42" spans="2:2" x14ac:dyDescent="0.25">
      <c r="B42" s="83"/>
    </row>
    <row r="43" spans="2:2" x14ac:dyDescent="0.25">
      <c r="B43" s="83" t="s">
        <v>561</v>
      </c>
    </row>
    <row r="44" spans="2:2" x14ac:dyDescent="0.25">
      <c r="B44" s="83" t="s">
        <v>562</v>
      </c>
    </row>
    <row r="45" spans="2:2" x14ac:dyDescent="0.25">
      <c r="B45" s="83" t="s">
        <v>563</v>
      </c>
    </row>
    <row r="46" spans="2:2" x14ac:dyDescent="0.25">
      <c r="B46" s="83" t="s">
        <v>564</v>
      </c>
    </row>
    <row r="47" spans="2:2" x14ac:dyDescent="0.25">
      <c r="B47" s="83"/>
    </row>
    <row r="48" spans="2:2" x14ac:dyDescent="0.25">
      <c r="B48" s="83"/>
    </row>
    <row r="49" spans="2:2" x14ac:dyDescent="0.25">
      <c r="B49" s="83"/>
    </row>
    <row r="50" spans="2:2" x14ac:dyDescent="0.25">
      <c r="B50" s="83"/>
    </row>
    <row r="51" spans="2:2" ht="12.75" x14ac:dyDescent="0.2">
      <c r="B51" s="76"/>
    </row>
    <row r="52" spans="2:2" ht="12.75" x14ac:dyDescent="0.2">
      <c r="B52" s="76"/>
    </row>
    <row r="53" spans="2:2" ht="12.75" x14ac:dyDescent="0.2">
      <c r="B53" s="76"/>
    </row>
    <row r="54" spans="2:2" ht="12.75" x14ac:dyDescent="0.2">
      <c r="B54" s="76"/>
    </row>
    <row r="55" spans="2:2" ht="12.75" x14ac:dyDescent="0.2">
      <c r="B55" s="76"/>
    </row>
    <row r="56" spans="2:2" ht="12.75" x14ac:dyDescent="0.2">
      <c r="B56" s="76"/>
    </row>
    <row r="57" spans="2:2" ht="12.75" x14ac:dyDescent="0.2">
      <c r="B57" s="172" t="s">
        <v>565</v>
      </c>
    </row>
    <row r="58" spans="2:2" x14ac:dyDescent="0.25">
      <c r="B58" s="78"/>
    </row>
  </sheetData>
  <hyperlinks>
    <hyperlink ref="B13" r:id="rId1" xr:uid="{4A752C74-56CD-4A1B-B7D5-41D58757E580}"/>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7CB69-F4D3-4400-93B7-7F21835DC923}">
  <sheetPr>
    <tabColor theme="7" tint="0.79998168889431442"/>
  </sheetPr>
  <dimension ref="A2:AD370"/>
  <sheetViews>
    <sheetView topLeftCell="M1" workbookViewId="0">
      <selection activeCell="O3" sqref="O3"/>
    </sheetView>
  </sheetViews>
  <sheetFormatPr baseColWidth="10" defaultRowHeight="12.75" x14ac:dyDescent="0.2"/>
  <cols>
    <col min="1" max="1" width="4.28515625" customWidth="1"/>
    <col min="2" max="2" width="13.5703125" bestFit="1" customWidth="1"/>
    <col min="3" max="3" width="16.85546875" bestFit="1" customWidth="1"/>
    <col min="4" max="4" width="10.85546875" bestFit="1" customWidth="1"/>
    <col min="5" max="5" width="12.28515625" bestFit="1" customWidth="1"/>
    <col min="6" max="6" width="10.85546875" bestFit="1" customWidth="1"/>
    <col min="7" max="7" width="12.28515625" bestFit="1" customWidth="1"/>
    <col min="8" max="8" width="5.42578125" customWidth="1"/>
    <col min="9" max="9" width="13.28515625" bestFit="1" customWidth="1"/>
    <col min="10" max="10" width="11.140625" bestFit="1" customWidth="1"/>
    <col min="11" max="11" width="14.7109375" bestFit="1" customWidth="1"/>
    <col min="12" max="12" width="15.28515625" bestFit="1" customWidth="1"/>
    <col min="13" max="13" width="13.28515625" bestFit="1" customWidth="1"/>
    <col min="14" max="14" width="3.85546875" customWidth="1"/>
    <col min="15" max="15" width="13.28515625" bestFit="1" customWidth="1"/>
    <col min="16" max="16" width="16.85546875" bestFit="1" customWidth="1"/>
    <col min="17" max="17" width="9.85546875" bestFit="1" customWidth="1"/>
    <col min="18" max="18" width="8.85546875" bestFit="1" customWidth="1"/>
    <col min="19" max="20" width="9.85546875" bestFit="1" customWidth="1"/>
    <col min="21" max="21" width="11.140625" bestFit="1" customWidth="1"/>
    <col min="22" max="22" width="13.28515625" bestFit="1" customWidth="1"/>
    <col min="23" max="23" width="16.85546875" bestFit="1" customWidth="1"/>
    <col min="24" max="24" width="9.85546875" bestFit="1" customWidth="1"/>
    <col min="25" max="25" width="8.85546875" bestFit="1" customWidth="1"/>
    <col min="26" max="27" width="9.85546875" bestFit="1" customWidth="1"/>
    <col min="28" max="29" width="8.85546875" bestFit="1" customWidth="1"/>
    <col min="30" max="30" width="7.42578125" bestFit="1" customWidth="1"/>
    <col min="31" max="31" width="8.5703125" bestFit="1" customWidth="1"/>
    <col min="32" max="32" width="6.42578125" bestFit="1" customWidth="1"/>
    <col min="33" max="34" width="9.85546875" bestFit="1" customWidth="1"/>
  </cols>
  <sheetData>
    <row r="2" spans="2:30" x14ac:dyDescent="0.2">
      <c r="O2" t="str">
        <f>_xlfn.CONCAT("Slakteleveranser av ",AD5," i ",X8," for ",X5," i tonn")</f>
        <v>Slakteleveranser av alle dyreslag i Trøndelag for 2024 i tonn</v>
      </c>
      <c r="V2" t="s">
        <v>509</v>
      </c>
      <c r="AB2" t="s">
        <v>518</v>
      </c>
      <c r="AD2" s="30" t="str" vm="2">
        <f>IF(S9=V3,AB2,IF(S9=V2,AB3,S9))</f>
        <v>Trøndelag</v>
      </c>
    </row>
    <row r="3" spans="2:30" x14ac:dyDescent="0.2">
      <c r="O3" t="str">
        <f>_xlfn.CONCAT("Slakteleveranser av ",AD5," i ",X8," for ",X5,
" i tonn, prosentandeler og løpende sum")</f>
        <v>Slakteleveranser av alle dyreslag i Trøndelag for 2024 i tonn, prosentandeler og løpende sum</v>
      </c>
      <c r="V3" t="s">
        <v>516</v>
      </c>
      <c r="AB3" t="s">
        <v>519</v>
      </c>
    </row>
    <row r="5" spans="2:30" x14ac:dyDescent="0.2">
      <c r="O5" t="str">
        <f>_xlfn.CONCAT("Slakteleveranser etter ",AD5," i ",X8," i ",X5," i kg")</f>
        <v>Slakteleveranser etter alle dyreslag i Trøndelag i 2024 i kg</v>
      </c>
      <c r="V5" t="s">
        <v>525</v>
      </c>
      <c r="X5" s="31" t="str" vm="10">
        <f>IF(S8=V2,V6,IF(S8=V3,V5,S8))</f>
        <v>2024</v>
      </c>
      <c r="AB5" t="s">
        <v>520</v>
      </c>
      <c r="AD5" s="31" t="str">
        <f>IF(S11=V2,AB6,IF(S11=V3,AB5,S11))</f>
        <v>alle dyreslag</v>
      </c>
    </row>
    <row r="6" spans="2:30" x14ac:dyDescent="0.2">
      <c r="V6" t="s">
        <v>586</v>
      </c>
      <c r="AB6" t="s">
        <v>521</v>
      </c>
    </row>
    <row r="8" spans="2:30" x14ac:dyDescent="0.2">
      <c r="R8" s="1" t="s">
        <v>511</v>
      </c>
      <c r="S8" t="s" vm="10">
        <v>595</v>
      </c>
      <c r="V8" t="s">
        <v>524</v>
      </c>
      <c r="X8" s="31" t="str" vm="2">
        <f>IF(S10=V3,V8,IF(S10=V2,AD2,S10))</f>
        <v>Trøndelag</v>
      </c>
    </row>
    <row r="9" spans="2:30" x14ac:dyDescent="0.2">
      <c r="R9" s="1" t="s">
        <v>61</v>
      </c>
      <c r="S9" t="s" vm="2">
        <v>371</v>
      </c>
    </row>
    <row r="10" spans="2:30" x14ac:dyDescent="0.2">
      <c r="R10" s="1" t="s">
        <v>59</v>
      </c>
      <c r="S10" t="s" vm="4">
        <v>509</v>
      </c>
    </row>
    <row r="11" spans="2:30" x14ac:dyDescent="0.2">
      <c r="R11" s="1" t="s">
        <v>29</v>
      </c>
      <c r="S11" t="s" vm="1">
        <v>509</v>
      </c>
    </row>
    <row r="13" spans="2:30" x14ac:dyDescent="0.2">
      <c r="B13" s="1" t="s">
        <v>511</v>
      </c>
      <c r="C13" t="s" vm="10">
        <v>595</v>
      </c>
      <c r="I13" s="1" t="s">
        <v>511</v>
      </c>
      <c r="J13" t="s" vm="10">
        <v>595</v>
      </c>
      <c r="O13" s="1" t="s">
        <v>511</v>
      </c>
      <c r="P13" t="s" vm="10">
        <v>595</v>
      </c>
      <c r="V13" s="1" t="s">
        <v>511</v>
      </c>
      <c r="W13" t="s" vm="10">
        <v>595</v>
      </c>
    </row>
    <row r="14" spans="2:30" x14ac:dyDescent="0.2">
      <c r="B14" s="1" t="s">
        <v>61</v>
      </c>
      <c r="C14" t="s" vm="2">
        <v>371</v>
      </c>
      <c r="I14" s="1" t="s">
        <v>61</v>
      </c>
      <c r="J14" t="s" vm="2">
        <v>371</v>
      </c>
      <c r="O14" s="1" t="s">
        <v>61</v>
      </c>
      <c r="P14" t="s" vm="2">
        <v>371</v>
      </c>
      <c r="V14" s="1" t="s">
        <v>61</v>
      </c>
      <c r="W14" t="s" vm="2">
        <v>371</v>
      </c>
    </row>
    <row r="15" spans="2:30" x14ac:dyDescent="0.2">
      <c r="I15" s="1" t="s">
        <v>29</v>
      </c>
      <c r="J15" t="s" vm="1">
        <v>509</v>
      </c>
    </row>
    <row r="16" spans="2:30" x14ac:dyDescent="0.2">
      <c r="B16" s="1" t="s">
        <v>514</v>
      </c>
      <c r="C16" s="1" t="s">
        <v>0</v>
      </c>
      <c r="O16" s="1" t="s">
        <v>514</v>
      </c>
      <c r="P16" s="1" t="s">
        <v>0</v>
      </c>
      <c r="V16" s="1" t="s">
        <v>514</v>
      </c>
      <c r="W16" s="1" t="s">
        <v>0</v>
      </c>
    </row>
    <row r="17" spans="1:27" x14ac:dyDescent="0.2">
      <c r="A17" t="s">
        <v>526</v>
      </c>
      <c r="B17" s="1" t="s">
        <v>59</v>
      </c>
      <c r="C17" t="s">
        <v>31</v>
      </c>
      <c r="D17" t="s">
        <v>35</v>
      </c>
      <c r="E17" t="s">
        <v>40</v>
      </c>
      <c r="F17" t="s">
        <v>34</v>
      </c>
      <c r="G17" t="s">
        <v>533</v>
      </c>
      <c r="H17" s="32"/>
      <c r="I17" s="1" t="s">
        <v>2</v>
      </c>
      <c r="J17" t="s">
        <v>530</v>
      </c>
      <c r="K17" t="s">
        <v>531</v>
      </c>
      <c r="L17" s="4" t="s">
        <v>532</v>
      </c>
      <c r="O17" s="1" t="s">
        <v>2</v>
      </c>
      <c r="P17" t="s">
        <v>31</v>
      </c>
      <c r="Q17" t="s">
        <v>35</v>
      </c>
      <c r="R17" t="s">
        <v>34</v>
      </c>
      <c r="S17" t="s">
        <v>40</v>
      </c>
      <c r="T17" t="s">
        <v>1</v>
      </c>
      <c r="V17" s="1" t="s">
        <v>2</v>
      </c>
      <c r="W17" t="s">
        <v>31</v>
      </c>
      <c r="X17" t="s">
        <v>35</v>
      </c>
      <c r="Y17" t="s">
        <v>34</v>
      </c>
      <c r="Z17" t="s">
        <v>40</v>
      </c>
      <c r="AA17" t="s">
        <v>1</v>
      </c>
    </row>
    <row r="18" spans="1:27" x14ac:dyDescent="0.2">
      <c r="A18">
        <v>1</v>
      </c>
      <c r="B18" s="2" t="s">
        <v>407</v>
      </c>
      <c r="C18" s="6">
        <v>6865301.3500000006</v>
      </c>
      <c r="D18" s="6">
        <v>5876072.3999999994</v>
      </c>
      <c r="E18" s="6">
        <v>1448231.4000000004</v>
      </c>
      <c r="F18" s="6">
        <v>98799.2</v>
      </c>
      <c r="G18" s="6">
        <v>14288404.350000007</v>
      </c>
      <c r="I18" s="2" t="s">
        <v>407</v>
      </c>
      <c r="J18" s="7">
        <v>0.18611320049294805</v>
      </c>
      <c r="K18" s="5">
        <v>0.18611320049294805</v>
      </c>
      <c r="L18" s="4">
        <v>14288404.350000007</v>
      </c>
      <c r="O18" s="2" t="s">
        <v>407</v>
      </c>
      <c r="P18" s="6">
        <v>6865301.3500000006</v>
      </c>
      <c r="Q18" s="6">
        <v>5876072.3999999994</v>
      </c>
      <c r="R18" s="6">
        <v>98799.2</v>
      </c>
      <c r="S18" s="6">
        <v>1448231.4000000004</v>
      </c>
      <c r="T18" s="6">
        <v>14288404.350000007</v>
      </c>
      <c r="V18" s="2" t="s">
        <v>414</v>
      </c>
      <c r="W18" s="6">
        <v>0</v>
      </c>
      <c r="X18" s="6">
        <v>0</v>
      </c>
      <c r="Y18" s="6">
        <v>1058.7</v>
      </c>
      <c r="Z18" s="6">
        <v>13310.2</v>
      </c>
      <c r="AA18" s="6">
        <v>14368.899999999998</v>
      </c>
    </row>
    <row r="19" spans="1:27" x14ac:dyDescent="0.2">
      <c r="A19">
        <v>2</v>
      </c>
      <c r="B19" s="2" t="s">
        <v>402</v>
      </c>
      <c r="C19" s="6">
        <v>6549022.0300000003</v>
      </c>
      <c r="D19" s="6">
        <v>1760005.4</v>
      </c>
      <c r="E19" s="6">
        <v>2151521.9999999995</v>
      </c>
      <c r="F19" s="6">
        <v>122835.7</v>
      </c>
      <c r="G19" s="6">
        <v>10583385.129999997</v>
      </c>
      <c r="I19" s="2" t="s">
        <v>402</v>
      </c>
      <c r="J19" s="7">
        <v>0.13785357905228748</v>
      </c>
      <c r="K19" s="5">
        <v>0.32396677954523556</v>
      </c>
      <c r="L19" s="4">
        <v>24871789.480000004</v>
      </c>
      <c r="O19" s="2" t="s">
        <v>402</v>
      </c>
      <c r="P19" s="6">
        <v>6549022.0300000003</v>
      </c>
      <c r="Q19" s="6">
        <v>1760005.4</v>
      </c>
      <c r="R19" s="6">
        <v>122835.7</v>
      </c>
      <c r="S19" s="6">
        <v>2151521.9999999995</v>
      </c>
      <c r="T19" s="6">
        <v>10583385.129999997</v>
      </c>
      <c r="V19" s="2" t="s">
        <v>381</v>
      </c>
      <c r="W19" s="6">
        <v>0</v>
      </c>
      <c r="X19" s="6">
        <v>0</v>
      </c>
      <c r="Y19" s="6">
        <v>33856.300000000003</v>
      </c>
      <c r="Z19" s="6">
        <v>15765.7</v>
      </c>
      <c r="AA19" s="6">
        <v>49621.999999999985</v>
      </c>
    </row>
    <row r="20" spans="1:27" x14ac:dyDescent="0.2">
      <c r="A20">
        <v>3</v>
      </c>
      <c r="B20" s="2" t="s">
        <v>408</v>
      </c>
      <c r="C20" s="6">
        <v>1998842.2000000002</v>
      </c>
      <c r="D20" s="6">
        <v>4279332.0999999996</v>
      </c>
      <c r="E20" s="6">
        <v>678071.79999999981</v>
      </c>
      <c r="F20" s="6">
        <v>146839.19999999998</v>
      </c>
      <c r="G20" s="6">
        <v>7103085.2999999924</v>
      </c>
      <c r="I20" s="2" t="s">
        <v>408</v>
      </c>
      <c r="J20" s="7">
        <v>9.2521033572052422E-2</v>
      </c>
      <c r="K20" s="5">
        <v>0.416487813117288</v>
      </c>
      <c r="L20" s="4">
        <v>31974874.779999997</v>
      </c>
      <c r="O20" s="2" t="s">
        <v>408</v>
      </c>
      <c r="P20" s="6">
        <v>1998842.2000000002</v>
      </c>
      <c r="Q20" s="6">
        <v>4279332.0999999996</v>
      </c>
      <c r="R20" s="6">
        <v>146839.19999999998</v>
      </c>
      <c r="S20" s="6">
        <v>678071.79999999981</v>
      </c>
      <c r="T20" s="6">
        <v>7103085.2999999924</v>
      </c>
      <c r="V20" s="2" t="s">
        <v>401</v>
      </c>
      <c r="W20" s="6">
        <v>0</v>
      </c>
      <c r="X20" s="6">
        <v>1099.6999999999998</v>
      </c>
      <c r="Y20" s="6">
        <v>6144.5999999999995</v>
      </c>
      <c r="Z20" s="6">
        <v>78595.7</v>
      </c>
      <c r="AA20" s="6">
        <v>85840.000000000015</v>
      </c>
    </row>
    <row r="21" spans="1:27" x14ac:dyDescent="0.2">
      <c r="A21">
        <v>4</v>
      </c>
      <c r="B21" s="2" t="s">
        <v>395</v>
      </c>
      <c r="C21" s="6">
        <v>5253648.9399999995</v>
      </c>
      <c r="D21" s="6">
        <v>252576.7</v>
      </c>
      <c r="E21" s="6">
        <v>690545.89999999991</v>
      </c>
      <c r="F21" s="6">
        <v>174240.3</v>
      </c>
      <c r="G21" s="6">
        <v>6371011.8399999961</v>
      </c>
      <c r="I21" s="2" t="s">
        <v>395</v>
      </c>
      <c r="J21" s="7">
        <v>8.2985431744228635E-2</v>
      </c>
      <c r="K21" s="5">
        <v>0.49947324486151656</v>
      </c>
      <c r="L21" s="4">
        <v>38345886.61999999</v>
      </c>
      <c r="O21" s="2" t="s">
        <v>395</v>
      </c>
      <c r="P21" s="6">
        <v>5253648.9399999995</v>
      </c>
      <c r="Q21" s="6">
        <v>252576.7</v>
      </c>
      <c r="R21" s="6">
        <v>174240.3</v>
      </c>
      <c r="S21" s="6">
        <v>690545.89999999991</v>
      </c>
      <c r="T21" s="6">
        <v>6371011.8399999961</v>
      </c>
      <c r="V21" s="2" t="s">
        <v>415</v>
      </c>
      <c r="W21" s="6">
        <v>0</v>
      </c>
      <c r="X21" s="6">
        <v>0</v>
      </c>
      <c r="Y21" s="6">
        <v>11059.800000000001</v>
      </c>
      <c r="Z21" s="6">
        <v>93883.799999999988</v>
      </c>
      <c r="AA21" s="6">
        <v>104943.59999999998</v>
      </c>
    </row>
    <row r="22" spans="1:27" x14ac:dyDescent="0.2">
      <c r="A22">
        <v>5</v>
      </c>
      <c r="B22" s="2" t="s">
        <v>396</v>
      </c>
      <c r="C22" s="6">
        <v>4305987.0600000005</v>
      </c>
      <c r="D22" s="6">
        <v>2017.5000000000002</v>
      </c>
      <c r="E22" s="6">
        <v>335697.10000000009</v>
      </c>
      <c r="F22" s="6">
        <v>33484.199999999997</v>
      </c>
      <c r="G22" s="6">
        <v>4677185.8599999985</v>
      </c>
      <c r="I22" s="2" t="s">
        <v>396</v>
      </c>
      <c r="J22" s="7">
        <v>6.0922550089014031E-2</v>
      </c>
      <c r="K22" s="5">
        <v>0.5603957949505306</v>
      </c>
      <c r="L22" s="4">
        <v>43023072.479999989</v>
      </c>
      <c r="O22" s="2" t="s">
        <v>396</v>
      </c>
      <c r="P22" s="6">
        <v>4305987.0600000005</v>
      </c>
      <c r="Q22" s="6">
        <v>2017.5000000000002</v>
      </c>
      <c r="R22" s="6">
        <v>33484.199999999997</v>
      </c>
      <c r="S22" s="6">
        <v>335697.10000000009</v>
      </c>
      <c r="T22" s="6">
        <v>4677185.8599999985</v>
      </c>
      <c r="V22" s="2" t="s">
        <v>404</v>
      </c>
      <c r="W22" s="6">
        <v>0</v>
      </c>
      <c r="X22" s="6">
        <v>235.10000000000002</v>
      </c>
      <c r="Y22" s="6">
        <v>48143.199999999997</v>
      </c>
      <c r="Z22" s="6">
        <v>66810</v>
      </c>
      <c r="AA22" s="6">
        <v>115188.29999999997</v>
      </c>
    </row>
    <row r="23" spans="1:27" x14ac:dyDescent="0.2">
      <c r="A23">
        <v>6</v>
      </c>
      <c r="B23" s="2" t="s">
        <v>379</v>
      </c>
      <c r="C23" s="6">
        <v>2922744.34</v>
      </c>
      <c r="D23" s="6">
        <v>216199.2</v>
      </c>
      <c r="E23" s="6">
        <v>1164434.6000000001</v>
      </c>
      <c r="F23" s="6">
        <v>50219.000000000015</v>
      </c>
      <c r="G23" s="6">
        <v>4353597.1400000015</v>
      </c>
      <c r="I23" s="2" t="s">
        <v>379</v>
      </c>
      <c r="J23" s="7">
        <v>5.6707654510235433E-2</v>
      </c>
      <c r="K23" s="5">
        <v>0.61710344946076601</v>
      </c>
      <c r="L23" s="4">
        <v>47376669.61999999</v>
      </c>
      <c r="O23" s="2" t="s">
        <v>379</v>
      </c>
      <c r="P23" s="6">
        <v>2922744.34</v>
      </c>
      <c r="Q23" s="6">
        <v>216199.2</v>
      </c>
      <c r="R23" s="6">
        <v>50219.000000000015</v>
      </c>
      <c r="S23" s="6">
        <v>1164434.6000000001</v>
      </c>
      <c r="T23" s="6">
        <v>4353597.1400000015</v>
      </c>
      <c r="V23" s="2" t="s">
        <v>420</v>
      </c>
      <c r="W23" s="6">
        <v>0</v>
      </c>
      <c r="X23" s="6">
        <v>0</v>
      </c>
      <c r="Y23" s="6">
        <v>31208.300000000007</v>
      </c>
      <c r="Z23" s="6">
        <v>85816.900000000009</v>
      </c>
      <c r="AA23" s="6">
        <v>117025.19999999994</v>
      </c>
    </row>
    <row r="24" spans="1:27" x14ac:dyDescent="0.2">
      <c r="A24">
        <v>7</v>
      </c>
      <c r="B24" s="2" t="s">
        <v>409</v>
      </c>
      <c r="C24" s="6">
        <v>738343.42999999993</v>
      </c>
      <c r="D24" s="6">
        <v>2564765.4999999995</v>
      </c>
      <c r="E24" s="6">
        <v>653199.80000000016</v>
      </c>
      <c r="F24" s="6">
        <v>48387</v>
      </c>
      <c r="G24" s="6">
        <v>4004695.73</v>
      </c>
      <c r="I24" s="2" t="s">
        <v>409</v>
      </c>
      <c r="J24" s="7">
        <v>5.2163049214851105E-2</v>
      </c>
      <c r="K24" s="5">
        <v>0.66926649867561705</v>
      </c>
      <c r="L24" s="4">
        <v>51381365.349999987</v>
      </c>
      <c r="O24" s="2" t="s">
        <v>409</v>
      </c>
      <c r="P24" s="6">
        <v>738343.42999999993</v>
      </c>
      <c r="Q24" s="6">
        <v>2564765.4999999995</v>
      </c>
      <c r="R24" s="6">
        <v>48387</v>
      </c>
      <c r="S24" s="6">
        <v>653199.80000000016</v>
      </c>
      <c r="T24" s="6">
        <v>4004695.73</v>
      </c>
      <c r="V24" s="2" t="s">
        <v>388</v>
      </c>
      <c r="W24" s="6">
        <v>0</v>
      </c>
      <c r="X24" s="6">
        <v>631.9</v>
      </c>
      <c r="Y24" s="6">
        <v>15238.100000000002</v>
      </c>
      <c r="Z24" s="6">
        <v>110923.89999999998</v>
      </c>
      <c r="AA24" s="6">
        <v>126793.90000000001</v>
      </c>
    </row>
    <row r="25" spans="1:27" x14ac:dyDescent="0.2">
      <c r="A25">
        <v>8</v>
      </c>
      <c r="B25" s="2" t="s">
        <v>406</v>
      </c>
      <c r="C25" s="6">
        <v>80465.3</v>
      </c>
      <c r="D25" s="6">
        <v>2487362.1000000006</v>
      </c>
      <c r="E25" s="6">
        <v>114474.69999999998</v>
      </c>
      <c r="F25" s="6">
        <v>5839.7</v>
      </c>
      <c r="G25" s="6">
        <v>2688141.8000000012</v>
      </c>
      <c r="I25" s="2" t="s">
        <v>406</v>
      </c>
      <c r="J25" s="7">
        <v>3.5014313811526074E-2</v>
      </c>
      <c r="K25" s="5">
        <v>0.70428081248714325</v>
      </c>
      <c r="L25" s="4">
        <v>54069507.149999991</v>
      </c>
      <c r="O25" s="2" t="s">
        <v>406</v>
      </c>
      <c r="P25" s="6">
        <v>80465.3</v>
      </c>
      <c r="Q25" s="6">
        <v>2487362.1000000006</v>
      </c>
      <c r="R25" s="6">
        <v>5839.7</v>
      </c>
      <c r="S25" s="6">
        <v>114474.69999999998</v>
      </c>
      <c r="T25" s="6">
        <v>2688141.8000000012</v>
      </c>
      <c r="V25" s="2" t="s">
        <v>424</v>
      </c>
      <c r="W25" s="6">
        <v>0</v>
      </c>
      <c r="X25" s="6">
        <v>0</v>
      </c>
      <c r="Y25" s="6">
        <v>5790</v>
      </c>
      <c r="Z25" s="6">
        <v>125520.69999999997</v>
      </c>
      <c r="AA25" s="6">
        <v>131310.69999999995</v>
      </c>
    </row>
    <row r="26" spans="1:27" x14ac:dyDescent="0.2">
      <c r="A26">
        <v>9</v>
      </c>
      <c r="B26" s="2" t="s">
        <v>418</v>
      </c>
      <c r="C26" s="6">
        <v>183357</v>
      </c>
      <c r="D26" s="6">
        <v>1335216.7</v>
      </c>
      <c r="E26" s="6">
        <v>883211.80000000028</v>
      </c>
      <c r="F26" s="6">
        <v>17936.300000000003</v>
      </c>
      <c r="G26" s="6">
        <v>2419721.7999999998</v>
      </c>
      <c r="I26" s="2" t="s">
        <v>418</v>
      </c>
      <c r="J26" s="7">
        <v>3.1518016810642459E-2</v>
      </c>
      <c r="K26" s="5">
        <v>0.73579882929778562</v>
      </c>
      <c r="L26" s="4">
        <v>56489228.949999988</v>
      </c>
      <c r="O26" s="2" t="s">
        <v>418</v>
      </c>
      <c r="P26" s="6">
        <v>183357</v>
      </c>
      <c r="Q26" s="6">
        <v>1335216.7</v>
      </c>
      <c r="R26" s="6">
        <v>17936.300000000003</v>
      </c>
      <c r="S26" s="6">
        <v>883211.80000000028</v>
      </c>
      <c r="T26" s="6">
        <v>2419721.7999999998</v>
      </c>
      <c r="V26" s="2" t="s">
        <v>380</v>
      </c>
      <c r="W26" s="6">
        <v>0</v>
      </c>
      <c r="X26" s="6">
        <v>596.20000000000005</v>
      </c>
      <c r="Y26" s="6">
        <v>45227.700000000004</v>
      </c>
      <c r="Z26" s="6">
        <v>88378.4</v>
      </c>
      <c r="AA26" s="6">
        <v>134202.29999999999</v>
      </c>
    </row>
    <row r="27" spans="1:27" x14ac:dyDescent="0.2">
      <c r="A27">
        <v>10</v>
      </c>
      <c r="B27" s="2" t="s">
        <v>384</v>
      </c>
      <c r="C27" s="6">
        <v>1175013.8500000001</v>
      </c>
      <c r="D27" s="6">
        <v>166229.19999999998</v>
      </c>
      <c r="E27" s="6">
        <v>927337.9</v>
      </c>
      <c r="F27" s="6">
        <v>67774.8</v>
      </c>
      <c r="G27" s="6">
        <v>2336355.7499999981</v>
      </c>
      <c r="I27" s="2" t="s">
        <v>384</v>
      </c>
      <c r="J27" s="7">
        <v>3.0432134720669593E-2</v>
      </c>
      <c r="K27" s="5">
        <v>0.76623096401845525</v>
      </c>
      <c r="L27" s="4">
        <v>58825584.699999988</v>
      </c>
      <c r="O27" s="2" t="s">
        <v>384</v>
      </c>
      <c r="P27" s="6">
        <v>1175013.8500000001</v>
      </c>
      <c r="Q27" s="6">
        <v>166229.19999999998</v>
      </c>
      <c r="R27" s="6">
        <v>67774.8</v>
      </c>
      <c r="S27" s="6">
        <v>927337.9</v>
      </c>
      <c r="T27" s="6">
        <v>2336355.7499999981</v>
      </c>
      <c r="V27" s="2" t="s">
        <v>413</v>
      </c>
      <c r="W27" s="6">
        <v>0</v>
      </c>
      <c r="X27" s="6">
        <v>0</v>
      </c>
      <c r="Y27" s="6">
        <v>9996.5</v>
      </c>
      <c r="Z27" s="6">
        <v>152778.6</v>
      </c>
      <c r="AA27" s="6">
        <v>162775.1</v>
      </c>
    </row>
    <row r="28" spans="1:27" x14ac:dyDescent="0.2">
      <c r="A28">
        <v>11</v>
      </c>
      <c r="B28" s="2" t="s">
        <v>403</v>
      </c>
      <c r="C28" s="6">
        <v>717162.27</v>
      </c>
      <c r="D28" s="6">
        <v>359212.9</v>
      </c>
      <c r="E28" s="6">
        <v>793836.49999999977</v>
      </c>
      <c r="F28" s="6">
        <v>35751.299999999988</v>
      </c>
      <c r="G28" s="6">
        <v>1905962.97</v>
      </c>
      <c r="I28" s="2" t="s">
        <v>403</v>
      </c>
      <c r="J28" s="7">
        <v>2.4826065925810992E-2</v>
      </c>
      <c r="K28" s="5">
        <v>0.79105702994426619</v>
      </c>
      <c r="L28" s="4">
        <v>60731547.669999987</v>
      </c>
      <c r="O28" s="2" t="s">
        <v>403</v>
      </c>
      <c r="P28" s="6">
        <v>717162.27</v>
      </c>
      <c r="Q28" s="6">
        <v>359212.9</v>
      </c>
      <c r="R28" s="6">
        <v>35751.299999999988</v>
      </c>
      <c r="S28" s="6">
        <v>793836.49999999977</v>
      </c>
      <c r="T28" s="6">
        <v>1905962.97</v>
      </c>
      <c r="V28" s="2" t="s">
        <v>393</v>
      </c>
      <c r="W28" s="6">
        <v>0</v>
      </c>
      <c r="X28" s="6">
        <v>9429.1</v>
      </c>
      <c r="Y28" s="6">
        <v>23536.799999999999</v>
      </c>
      <c r="Z28" s="6">
        <v>264655.29999999993</v>
      </c>
      <c r="AA28" s="6">
        <v>297621.20000000019</v>
      </c>
    </row>
    <row r="29" spans="1:27" x14ac:dyDescent="0.2">
      <c r="A29">
        <v>12</v>
      </c>
      <c r="B29" s="2" t="s">
        <v>405</v>
      </c>
      <c r="C29" s="6">
        <v>504441.76999999996</v>
      </c>
      <c r="D29" s="6">
        <v>583823.30000000005</v>
      </c>
      <c r="E29" s="6">
        <v>569435.00000000023</v>
      </c>
      <c r="F29" s="6">
        <v>39405.599999999999</v>
      </c>
      <c r="G29" s="6">
        <v>1697105.6699999997</v>
      </c>
      <c r="I29" s="2" t="s">
        <v>405</v>
      </c>
      <c r="J29" s="7">
        <v>2.2105601163115791E-2</v>
      </c>
      <c r="K29" s="5">
        <v>0.81316263110738207</v>
      </c>
      <c r="L29" s="4">
        <v>62428653.339999989</v>
      </c>
      <c r="O29" s="2" t="s">
        <v>405</v>
      </c>
      <c r="P29" s="6">
        <v>504441.76999999996</v>
      </c>
      <c r="Q29" s="6">
        <v>583823.30000000005</v>
      </c>
      <c r="R29" s="6">
        <v>39405.599999999999</v>
      </c>
      <c r="S29" s="6">
        <v>569435.00000000023</v>
      </c>
      <c r="T29" s="6">
        <v>1697105.6699999997</v>
      </c>
      <c r="V29" s="2" t="s">
        <v>417</v>
      </c>
      <c r="W29" s="6">
        <v>0</v>
      </c>
      <c r="X29" s="6">
        <v>138516.5</v>
      </c>
      <c r="Y29" s="6">
        <v>24532.799999999996</v>
      </c>
      <c r="Z29" s="6">
        <v>183031.90000000002</v>
      </c>
      <c r="AA29" s="6">
        <v>346081.20000000007</v>
      </c>
    </row>
    <row r="30" spans="1:27" x14ac:dyDescent="0.2">
      <c r="A30">
        <v>13</v>
      </c>
      <c r="B30" s="2" t="s">
        <v>394</v>
      </c>
      <c r="C30" s="6">
        <v>1340205.26</v>
      </c>
      <c r="D30" s="6">
        <v>0</v>
      </c>
      <c r="E30" s="6">
        <v>93781.39999999998</v>
      </c>
      <c r="F30" s="6">
        <v>59384.9</v>
      </c>
      <c r="G30" s="6">
        <v>1493371.5600000003</v>
      </c>
      <c r="I30" s="2" t="s">
        <v>394</v>
      </c>
      <c r="J30" s="7">
        <v>1.9451868364625789E-2</v>
      </c>
      <c r="K30" s="5">
        <v>0.83261449947200783</v>
      </c>
      <c r="L30" s="4">
        <v>63922024.899999991</v>
      </c>
      <c r="O30" s="2" t="s">
        <v>394</v>
      </c>
      <c r="P30" s="6">
        <v>1340205.26</v>
      </c>
      <c r="Q30" s="6">
        <v>0</v>
      </c>
      <c r="R30" s="6">
        <v>59384.9</v>
      </c>
      <c r="S30" s="6">
        <v>93781.39999999998</v>
      </c>
      <c r="T30" s="6">
        <v>1493371.5600000003</v>
      </c>
      <c r="V30" s="2" t="s">
        <v>399</v>
      </c>
      <c r="W30" s="6">
        <v>0</v>
      </c>
      <c r="X30" s="6">
        <v>267190.5</v>
      </c>
      <c r="Y30" s="6">
        <v>13142.8</v>
      </c>
      <c r="Z30" s="6">
        <v>119076.9</v>
      </c>
      <c r="AA30" s="6">
        <v>399410.19999999978</v>
      </c>
    </row>
    <row r="31" spans="1:27" x14ac:dyDescent="0.2">
      <c r="A31">
        <v>14</v>
      </c>
      <c r="B31" s="2" t="s">
        <v>382</v>
      </c>
      <c r="C31" s="6">
        <v>247257.08</v>
      </c>
      <c r="D31" s="6">
        <v>196702.5</v>
      </c>
      <c r="E31" s="6">
        <v>921022.40000000014</v>
      </c>
      <c r="F31" s="6">
        <v>41110.200000000012</v>
      </c>
      <c r="G31" s="6">
        <v>1406092.1800000011</v>
      </c>
      <c r="I31" s="2" t="s">
        <v>382</v>
      </c>
      <c r="J31" s="7">
        <v>1.831501330713016E-2</v>
      </c>
      <c r="K31" s="5">
        <v>0.85092951277913798</v>
      </c>
      <c r="L31" s="4">
        <v>65328117.079999991</v>
      </c>
      <c r="O31" s="2" t="s">
        <v>382</v>
      </c>
      <c r="P31" s="6">
        <v>247257.08</v>
      </c>
      <c r="Q31" s="6">
        <v>196702.5</v>
      </c>
      <c r="R31" s="6">
        <v>41110.200000000012</v>
      </c>
      <c r="S31" s="6">
        <v>921022.40000000014</v>
      </c>
      <c r="T31" s="6">
        <v>1406092.1800000011</v>
      </c>
      <c r="V31" s="2" t="s">
        <v>370</v>
      </c>
      <c r="W31" s="6">
        <v>0</v>
      </c>
      <c r="X31" s="6">
        <v>49881.4</v>
      </c>
      <c r="Y31" s="6">
        <v>25647.399999999998</v>
      </c>
      <c r="Z31" s="6">
        <v>345872.50000000012</v>
      </c>
      <c r="AA31" s="6">
        <v>421401.30000000016</v>
      </c>
    </row>
    <row r="32" spans="1:27" x14ac:dyDescent="0.2">
      <c r="A32">
        <v>15</v>
      </c>
      <c r="B32" s="2" t="s">
        <v>412</v>
      </c>
      <c r="C32" s="6">
        <v>383680.19</v>
      </c>
      <c r="D32" s="6">
        <v>580307.4</v>
      </c>
      <c r="E32" s="6">
        <v>364837.7</v>
      </c>
      <c r="F32" s="6">
        <v>30500.6</v>
      </c>
      <c r="G32" s="6">
        <v>1359325.8900000008</v>
      </c>
      <c r="I32" s="2" t="s">
        <v>412</v>
      </c>
      <c r="J32" s="7">
        <v>1.7705860339879385E-2</v>
      </c>
      <c r="K32" s="5">
        <v>0.8686353731190174</v>
      </c>
      <c r="L32" s="4">
        <v>66687442.969999991</v>
      </c>
      <c r="O32" s="2" t="s">
        <v>412</v>
      </c>
      <c r="P32" s="6">
        <v>383680.19</v>
      </c>
      <c r="Q32" s="6">
        <v>580307.4</v>
      </c>
      <c r="R32" s="6">
        <v>30500.6</v>
      </c>
      <c r="S32" s="6">
        <v>364837.7</v>
      </c>
      <c r="T32" s="6">
        <v>1359325.8900000008</v>
      </c>
      <c r="V32" s="2" t="s">
        <v>374</v>
      </c>
      <c r="W32" s="6">
        <v>0</v>
      </c>
      <c r="X32" s="6">
        <v>66952.5</v>
      </c>
      <c r="Y32" s="6">
        <v>45248.6</v>
      </c>
      <c r="Z32" s="6">
        <v>470741.10000000009</v>
      </c>
      <c r="AA32" s="6">
        <v>582942.19999999972</v>
      </c>
    </row>
    <row r="33" spans="1:27" x14ac:dyDescent="0.2">
      <c r="A33">
        <v>16</v>
      </c>
      <c r="B33" s="2" t="s">
        <v>397</v>
      </c>
      <c r="C33" s="6">
        <v>845540.06</v>
      </c>
      <c r="D33" s="6">
        <v>181446.3</v>
      </c>
      <c r="E33" s="6">
        <v>117872.49999999997</v>
      </c>
      <c r="F33" s="6">
        <v>3723.2000000000003</v>
      </c>
      <c r="G33" s="6">
        <v>1148582.0599999994</v>
      </c>
      <c r="I33" s="2" t="s">
        <v>397</v>
      </c>
      <c r="J33" s="7">
        <v>1.4960822634850969E-2</v>
      </c>
      <c r="K33" s="5">
        <v>0.88359619575386827</v>
      </c>
      <c r="L33" s="4">
        <v>67836025.029999986</v>
      </c>
      <c r="O33" s="2" t="s">
        <v>397</v>
      </c>
      <c r="P33" s="6">
        <v>845540.06</v>
      </c>
      <c r="Q33" s="6">
        <v>181446.3</v>
      </c>
      <c r="R33" s="6">
        <v>3723.2000000000003</v>
      </c>
      <c r="S33" s="6">
        <v>117872.49999999997</v>
      </c>
      <c r="T33" s="6">
        <v>1148582.0599999994</v>
      </c>
      <c r="V33" s="2" t="s">
        <v>400</v>
      </c>
      <c r="W33" s="6">
        <v>0</v>
      </c>
      <c r="X33" s="6">
        <v>180122.1</v>
      </c>
      <c r="Y33" s="6">
        <v>37901.199999999997</v>
      </c>
      <c r="Z33" s="6">
        <v>372934.10000000015</v>
      </c>
      <c r="AA33" s="6">
        <v>590957.39999999979</v>
      </c>
    </row>
    <row r="34" spans="1:27" x14ac:dyDescent="0.2">
      <c r="A34">
        <v>17</v>
      </c>
      <c r="B34" s="2" t="s">
        <v>390</v>
      </c>
      <c r="C34" s="6">
        <v>604327.65</v>
      </c>
      <c r="D34" s="6">
        <v>566.79999999999995</v>
      </c>
      <c r="E34" s="6">
        <v>278368.59999999992</v>
      </c>
      <c r="F34" s="6">
        <v>166285.9</v>
      </c>
      <c r="G34" s="6">
        <v>1049548.9500000002</v>
      </c>
      <c r="I34" s="2" t="s">
        <v>390</v>
      </c>
      <c r="J34" s="7">
        <v>1.3670869704811583E-2</v>
      </c>
      <c r="K34" s="5">
        <v>0.89726706545867996</v>
      </c>
      <c r="L34" s="4">
        <v>68885573.979999989</v>
      </c>
      <c r="O34" s="2" t="s">
        <v>390</v>
      </c>
      <c r="P34" s="6">
        <v>604327.65</v>
      </c>
      <c r="Q34" s="6">
        <v>566.79999999999995</v>
      </c>
      <c r="R34" s="6">
        <v>166285.9</v>
      </c>
      <c r="S34" s="6">
        <v>278368.59999999992</v>
      </c>
      <c r="T34" s="6">
        <v>1049548.9500000002</v>
      </c>
      <c r="V34" s="2" t="s">
        <v>416</v>
      </c>
      <c r="W34" s="6">
        <v>0</v>
      </c>
      <c r="X34" s="6">
        <v>399574.60000000003</v>
      </c>
      <c r="Y34" s="6">
        <v>20922.8</v>
      </c>
      <c r="Z34" s="6">
        <v>250108.59999999998</v>
      </c>
      <c r="AA34" s="6">
        <v>670606.00000000035</v>
      </c>
    </row>
    <row r="35" spans="1:27" x14ac:dyDescent="0.2">
      <c r="A35">
        <v>18</v>
      </c>
      <c r="B35" s="2" t="s">
        <v>389</v>
      </c>
      <c r="C35" s="6">
        <v>0</v>
      </c>
      <c r="D35" s="6">
        <v>207.1</v>
      </c>
      <c r="E35" s="6">
        <v>506804.50000000012</v>
      </c>
      <c r="F35" s="6">
        <v>480822.99999999983</v>
      </c>
      <c r="G35" s="6">
        <v>987834.59999999986</v>
      </c>
      <c r="I35" s="2" t="s">
        <v>389</v>
      </c>
      <c r="J35" s="7">
        <v>1.2867011211344325E-2</v>
      </c>
      <c r="K35" s="5">
        <v>0.91013407667002422</v>
      </c>
      <c r="L35" s="4">
        <v>69873408.579999983</v>
      </c>
      <c r="O35" s="2" t="s">
        <v>389</v>
      </c>
      <c r="P35" s="6">
        <v>0</v>
      </c>
      <c r="Q35" s="6">
        <v>207.1</v>
      </c>
      <c r="R35" s="6">
        <v>480822.99999999983</v>
      </c>
      <c r="S35" s="6">
        <v>506804.50000000012</v>
      </c>
      <c r="T35" s="6">
        <v>987834.59999999986</v>
      </c>
      <c r="V35" s="2" t="s">
        <v>376</v>
      </c>
      <c r="W35" s="6">
        <v>507007.68999999994</v>
      </c>
      <c r="X35" s="6">
        <v>42908</v>
      </c>
      <c r="Y35" s="6">
        <v>19880.3</v>
      </c>
      <c r="Z35" s="6">
        <v>153130.19999999998</v>
      </c>
      <c r="AA35" s="6">
        <v>722926.18999999983</v>
      </c>
    </row>
    <row r="36" spans="1:27" x14ac:dyDescent="0.2">
      <c r="A36">
        <v>19</v>
      </c>
      <c r="B36" s="2" t="s">
        <v>422</v>
      </c>
      <c r="C36" s="6">
        <v>0</v>
      </c>
      <c r="D36" s="6">
        <v>105776.5</v>
      </c>
      <c r="E36" s="6">
        <v>841808.7</v>
      </c>
      <c r="F36" s="6">
        <v>30698.899999999998</v>
      </c>
      <c r="G36" s="6">
        <v>978284.10000000044</v>
      </c>
      <c r="I36" s="2" t="s">
        <v>422</v>
      </c>
      <c r="J36" s="7">
        <v>1.2742611447888037E-2</v>
      </c>
      <c r="K36" s="5">
        <v>0.92287668811791213</v>
      </c>
      <c r="L36" s="4">
        <v>70851692.679999977</v>
      </c>
      <c r="O36" s="2" t="s">
        <v>422</v>
      </c>
      <c r="P36" s="6">
        <v>0</v>
      </c>
      <c r="Q36" s="6">
        <v>105776.5</v>
      </c>
      <c r="R36" s="6">
        <v>30698.899999999998</v>
      </c>
      <c r="S36" s="6">
        <v>841808.7</v>
      </c>
      <c r="T36" s="6">
        <v>978284.10000000044</v>
      </c>
      <c r="V36" s="2" t="s">
        <v>386</v>
      </c>
      <c r="W36" s="6">
        <v>167340.85</v>
      </c>
      <c r="X36" s="6">
        <v>80062.3</v>
      </c>
      <c r="Y36" s="6">
        <v>46633.200000000004</v>
      </c>
      <c r="Z36" s="6">
        <v>552909.3000000004</v>
      </c>
      <c r="AA36" s="6">
        <v>846945.65000000049</v>
      </c>
    </row>
    <row r="37" spans="1:27" x14ac:dyDescent="0.2">
      <c r="A37">
        <v>20</v>
      </c>
      <c r="B37" s="2" t="s">
        <v>386</v>
      </c>
      <c r="C37" s="6">
        <v>167340.85</v>
      </c>
      <c r="D37" s="6">
        <v>80062.3</v>
      </c>
      <c r="E37" s="6">
        <v>552909.3000000004</v>
      </c>
      <c r="F37" s="6">
        <v>46633.200000000004</v>
      </c>
      <c r="G37" s="6">
        <v>846945.65000000049</v>
      </c>
      <c r="I37" s="2" t="s">
        <v>386</v>
      </c>
      <c r="J37" s="7">
        <v>1.1031866239499319E-2</v>
      </c>
      <c r="K37" s="5">
        <v>0.93390855435741149</v>
      </c>
      <c r="L37" s="4">
        <v>71698638.329999983</v>
      </c>
      <c r="O37" s="2" t="s">
        <v>386</v>
      </c>
      <c r="P37" s="6">
        <v>167340.85</v>
      </c>
      <c r="Q37" s="6">
        <v>80062.3</v>
      </c>
      <c r="R37" s="6">
        <v>46633.200000000004</v>
      </c>
      <c r="S37" s="6">
        <v>552909.3000000004</v>
      </c>
      <c r="T37" s="6">
        <v>846945.65000000049</v>
      </c>
      <c r="V37" s="2" t="s">
        <v>422</v>
      </c>
      <c r="W37" s="6">
        <v>0</v>
      </c>
      <c r="X37" s="6">
        <v>105776.5</v>
      </c>
      <c r="Y37" s="6">
        <v>30698.899999999998</v>
      </c>
      <c r="Z37" s="6">
        <v>841808.7</v>
      </c>
      <c r="AA37" s="6">
        <v>978284.10000000044</v>
      </c>
    </row>
    <row r="38" spans="1:27" x14ac:dyDescent="0.2">
      <c r="A38">
        <v>21</v>
      </c>
      <c r="B38" s="2" t="s">
        <v>376</v>
      </c>
      <c r="C38" s="6">
        <v>507007.68999999994</v>
      </c>
      <c r="D38" s="6">
        <v>42908</v>
      </c>
      <c r="E38" s="6">
        <v>153130.19999999998</v>
      </c>
      <c r="F38" s="6">
        <v>19880.3</v>
      </c>
      <c r="G38" s="6">
        <v>722926.18999999983</v>
      </c>
      <c r="I38" s="2" t="s">
        <v>376</v>
      </c>
      <c r="J38" s="7">
        <v>9.416454325151636E-3</v>
      </c>
      <c r="K38" s="5">
        <v>0.94332500868256308</v>
      </c>
      <c r="L38" s="4">
        <v>72421564.519999981</v>
      </c>
      <c r="O38" s="2" t="s">
        <v>376</v>
      </c>
      <c r="P38" s="6">
        <v>507007.68999999994</v>
      </c>
      <c r="Q38" s="6">
        <v>42908</v>
      </c>
      <c r="R38" s="6">
        <v>19880.3</v>
      </c>
      <c r="S38" s="6">
        <v>153130.19999999998</v>
      </c>
      <c r="T38" s="6">
        <v>722926.18999999983</v>
      </c>
      <c r="V38" s="2" t="s">
        <v>389</v>
      </c>
      <c r="W38" s="6">
        <v>0</v>
      </c>
      <c r="X38" s="6">
        <v>207.1</v>
      </c>
      <c r="Y38" s="6">
        <v>480822.99999999983</v>
      </c>
      <c r="Z38" s="6">
        <v>506804.50000000012</v>
      </c>
      <c r="AA38" s="6">
        <v>987834.59999999986</v>
      </c>
    </row>
    <row r="39" spans="1:27" x14ac:dyDescent="0.2">
      <c r="A39">
        <v>22</v>
      </c>
      <c r="B39" s="2" t="s">
        <v>416</v>
      </c>
      <c r="C39" s="6">
        <v>0</v>
      </c>
      <c r="D39" s="6">
        <v>399574.60000000003</v>
      </c>
      <c r="E39" s="6">
        <v>250108.59999999998</v>
      </c>
      <c r="F39" s="6">
        <v>20922.8</v>
      </c>
      <c r="G39" s="6">
        <v>670606.00000000035</v>
      </c>
      <c r="I39" s="2" t="s">
        <v>416</v>
      </c>
      <c r="J39" s="7">
        <v>8.7349591929608231E-3</v>
      </c>
      <c r="K39" s="5">
        <v>0.95205996787552394</v>
      </c>
      <c r="L39" s="4">
        <v>73092170.519999981</v>
      </c>
      <c r="O39" s="2" t="s">
        <v>416</v>
      </c>
      <c r="P39" s="6">
        <v>0</v>
      </c>
      <c r="Q39" s="6">
        <v>399574.60000000003</v>
      </c>
      <c r="R39" s="6">
        <v>20922.8</v>
      </c>
      <c r="S39" s="6">
        <v>250108.59999999998</v>
      </c>
      <c r="T39" s="6">
        <v>670606.00000000035</v>
      </c>
      <c r="V39" s="2" t="s">
        <v>390</v>
      </c>
      <c r="W39" s="6">
        <v>604327.65</v>
      </c>
      <c r="X39" s="6">
        <v>566.79999999999995</v>
      </c>
      <c r="Y39" s="6">
        <v>166285.9</v>
      </c>
      <c r="Z39" s="6">
        <v>278368.59999999992</v>
      </c>
      <c r="AA39" s="6">
        <v>1049548.9500000002</v>
      </c>
    </row>
    <row r="40" spans="1:27" x14ac:dyDescent="0.2">
      <c r="A40">
        <v>23</v>
      </c>
      <c r="B40" s="2" t="s">
        <v>400</v>
      </c>
      <c r="C40" s="6">
        <v>0</v>
      </c>
      <c r="D40" s="6">
        <v>180122.1</v>
      </c>
      <c r="E40" s="6">
        <v>372934.10000000015</v>
      </c>
      <c r="F40" s="6">
        <v>37901.199999999997</v>
      </c>
      <c r="G40" s="6">
        <v>590957.39999999979</v>
      </c>
      <c r="I40" s="2" t="s">
        <v>400</v>
      </c>
      <c r="J40" s="7">
        <v>7.6974986411965027E-3</v>
      </c>
      <c r="K40" s="5">
        <v>0.95975746651672056</v>
      </c>
      <c r="L40" s="4">
        <v>73683127.919999987</v>
      </c>
      <c r="O40" s="2" t="s">
        <v>400</v>
      </c>
      <c r="P40" s="6">
        <v>0</v>
      </c>
      <c r="Q40" s="6">
        <v>180122.1</v>
      </c>
      <c r="R40" s="6">
        <v>37901.199999999997</v>
      </c>
      <c r="S40" s="6">
        <v>372934.10000000015</v>
      </c>
      <c r="T40" s="6">
        <v>590957.39999999979</v>
      </c>
      <c r="V40" s="2" t="s">
        <v>397</v>
      </c>
      <c r="W40" s="6">
        <v>845540.06</v>
      </c>
      <c r="X40" s="6">
        <v>181446.3</v>
      </c>
      <c r="Y40" s="6">
        <v>3723.2000000000003</v>
      </c>
      <c r="Z40" s="6">
        <v>117872.49999999997</v>
      </c>
      <c r="AA40" s="6">
        <v>1148582.0599999994</v>
      </c>
    </row>
    <row r="41" spans="1:27" x14ac:dyDescent="0.2">
      <c r="A41">
        <v>24</v>
      </c>
      <c r="B41" s="2" t="s">
        <v>374</v>
      </c>
      <c r="C41" s="6">
        <v>0</v>
      </c>
      <c r="D41" s="6">
        <v>66952.5</v>
      </c>
      <c r="E41" s="6">
        <v>470741.10000000009</v>
      </c>
      <c r="F41" s="6">
        <v>45248.6</v>
      </c>
      <c r="G41" s="6">
        <v>582942.19999999972</v>
      </c>
      <c r="I41" s="2" t="s">
        <v>374</v>
      </c>
      <c r="J41" s="7">
        <v>7.593096883795853E-3</v>
      </c>
      <c r="K41" s="5">
        <v>0.96735056340051639</v>
      </c>
      <c r="L41" s="4">
        <v>74266070.11999999</v>
      </c>
      <c r="O41" s="2" t="s">
        <v>374</v>
      </c>
      <c r="P41" s="6">
        <v>0</v>
      </c>
      <c r="Q41" s="6">
        <v>66952.5</v>
      </c>
      <c r="R41" s="6">
        <v>45248.6</v>
      </c>
      <c r="S41" s="6">
        <v>470741.10000000009</v>
      </c>
      <c r="T41" s="6">
        <v>582942.19999999972</v>
      </c>
      <c r="V41" s="2" t="s">
        <v>412</v>
      </c>
      <c r="W41" s="6">
        <v>383680.19</v>
      </c>
      <c r="X41" s="6">
        <v>580307.4</v>
      </c>
      <c r="Y41" s="6">
        <v>30500.6</v>
      </c>
      <c r="Z41" s="6">
        <v>364837.7</v>
      </c>
      <c r="AA41" s="6">
        <v>1359325.8900000008</v>
      </c>
    </row>
    <row r="42" spans="1:27" x14ac:dyDescent="0.2">
      <c r="A42">
        <v>25</v>
      </c>
      <c r="B42" s="2" t="s">
        <v>370</v>
      </c>
      <c r="C42" s="6">
        <v>0</v>
      </c>
      <c r="D42" s="6">
        <v>49881.4</v>
      </c>
      <c r="E42" s="6">
        <v>345872.50000000012</v>
      </c>
      <c r="F42" s="6">
        <v>25647.399999999998</v>
      </c>
      <c r="G42" s="6">
        <v>421401.30000000016</v>
      </c>
      <c r="I42" s="2" t="s">
        <v>370</v>
      </c>
      <c r="J42" s="7">
        <v>5.4889505303570823E-3</v>
      </c>
      <c r="K42" s="5">
        <v>0.97283951393087342</v>
      </c>
      <c r="L42" s="4">
        <v>74687471.419999987</v>
      </c>
      <c r="O42" s="2" t="s">
        <v>370</v>
      </c>
      <c r="P42" s="6">
        <v>0</v>
      </c>
      <c r="Q42" s="6">
        <v>49881.4</v>
      </c>
      <c r="R42" s="6">
        <v>25647.399999999998</v>
      </c>
      <c r="S42" s="6">
        <v>345872.50000000012</v>
      </c>
      <c r="T42" s="6">
        <v>421401.30000000016</v>
      </c>
      <c r="V42" s="2" t="s">
        <v>382</v>
      </c>
      <c r="W42" s="6">
        <v>247257.08</v>
      </c>
      <c r="X42" s="6">
        <v>196702.5</v>
      </c>
      <c r="Y42" s="6">
        <v>41110.200000000012</v>
      </c>
      <c r="Z42" s="6">
        <v>921022.40000000014</v>
      </c>
      <c r="AA42" s="6">
        <v>1406092.1800000011</v>
      </c>
    </row>
    <row r="43" spans="1:27" x14ac:dyDescent="0.2">
      <c r="A43">
        <v>26</v>
      </c>
      <c r="B43" s="2" t="s">
        <v>399</v>
      </c>
      <c r="C43" s="6">
        <v>0</v>
      </c>
      <c r="D43" s="6">
        <v>267190.5</v>
      </c>
      <c r="E43" s="6">
        <v>119076.9</v>
      </c>
      <c r="F43" s="6">
        <v>13142.8</v>
      </c>
      <c r="G43" s="6">
        <v>399410.19999999978</v>
      </c>
      <c r="I43" s="2" t="s">
        <v>399</v>
      </c>
      <c r="J43" s="7">
        <v>5.202506088899171E-3</v>
      </c>
      <c r="K43" s="5">
        <v>0.9780420200197727</v>
      </c>
      <c r="L43" s="4">
        <v>75086881.61999999</v>
      </c>
      <c r="O43" s="2" t="s">
        <v>399</v>
      </c>
      <c r="P43" s="6">
        <v>0</v>
      </c>
      <c r="Q43" s="6">
        <v>267190.5</v>
      </c>
      <c r="R43" s="6">
        <v>13142.8</v>
      </c>
      <c r="S43" s="6">
        <v>119076.9</v>
      </c>
      <c r="T43" s="6">
        <v>399410.19999999978</v>
      </c>
      <c r="V43" s="2" t="s">
        <v>394</v>
      </c>
      <c r="W43" s="6">
        <v>1340205.26</v>
      </c>
      <c r="X43" s="6">
        <v>0</v>
      </c>
      <c r="Y43" s="6">
        <v>59384.9</v>
      </c>
      <c r="Z43" s="6">
        <v>93781.39999999998</v>
      </c>
      <c r="AA43" s="6">
        <v>1493371.5600000003</v>
      </c>
    </row>
    <row r="44" spans="1:27" x14ac:dyDescent="0.2">
      <c r="A44">
        <v>27</v>
      </c>
      <c r="B44" s="2" t="s">
        <v>417</v>
      </c>
      <c r="C44" s="6">
        <v>0</v>
      </c>
      <c r="D44" s="6">
        <v>138516.5</v>
      </c>
      <c r="E44" s="6">
        <v>183031.90000000002</v>
      </c>
      <c r="F44" s="6">
        <v>24532.799999999996</v>
      </c>
      <c r="G44" s="6">
        <v>346081.20000000007</v>
      </c>
      <c r="I44" s="2" t="s">
        <v>417</v>
      </c>
      <c r="J44" s="7">
        <v>4.507870731026732E-3</v>
      </c>
      <c r="K44" s="5">
        <v>0.98254989075079946</v>
      </c>
      <c r="L44" s="4">
        <v>75432962.819999993</v>
      </c>
      <c r="O44" s="2" t="s">
        <v>417</v>
      </c>
      <c r="P44" s="6">
        <v>0</v>
      </c>
      <c r="Q44" s="6">
        <v>138516.5</v>
      </c>
      <c r="R44" s="6">
        <v>24532.799999999996</v>
      </c>
      <c r="S44" s="6">
        <v>183031.90000000002</v>
      </c>
      <c r="T44" s="6">
        <v>346081.20000000007</v>
      </c>
      <c r="V44" s="2" t="s">
        <v>405</v>
      </c>
      <c r="W44" s="6">
        <v>504441.76999999996</v>
      </c>
      <c r="X44" s="6">
        <v>583823.30000000005</v>
      </c>
      <c r="Y44" s="6">
        <v>39405.599999999999</v>
      </c>
      <c r="Z44" s="6">
        <v>569435.00000000023</v>
      </c>
      <c r="AA44" s="6">
        <v>1697105.6699999997</v>
      </c>
    </row>
    <row r="45" spans="1:27" x14ac:dyDescent="0.2">
      <c r="A45">
        <v>28</v>
      </c>
      <c r="B45" s="2" t="s">
        <v>393</v>
      </c>
      <c r="C45" s="6">
        <v>0</v>
      </c>
      <c r="D45" s="6">
        <v>9429.1</v>
      </c>
      <c r="E45" s="6">
        <v>264655.29999999993</v>
      </c>
      <c r="F45" s="6">
        <v>23536.799999999999</v>
      </c>
      <c r="G45" s="6">
        <v>297621.20000000019</v>
      </c>
      <c r="I45" s="2" t="s">
        <v>393</v>
      </c>
      <c r="J45" s="7">
        <v>3.8766563928149048E-3</v>
      </c>
      <c r="K45" s="5">
        <v>0.98642654714361444</v>
      </c>
      <c r="L45" s="4">
        <v>75730584.019999996</v>
      </c>
      <c r="O45" s="2" t="s">
        <v>393</v>
      </c>
      <c r="P45" s="6">
        <v>0</v>
      </c>
      <c r="Q45" s="6">
        <v>9429.1</v>
      </c>
      <c r="R45" s="6">
        <v>23536.799999999999</v>
      </c>
      <c r="S45" s="6">
        <v>264655.29999999993</v>
      </c>
      <c r="T45" s="6">
        <v>297621.20000000019</v>
      </c>
      <c r="V45" s="2" t="s">
        <v>403</v>
      </c>
      <c r="W45" s="6">
        <v>717162.27</v>
      </c>
      <c r="X45" s="6">
        <v>359212.9</v>
      </c>
      <c r="Y45" s="6">
        <v>35751.299999999988</v>
      </c>
      <c r="Z45" s="6">
        <v>793836.49999999977</v>
      </c>
      <c r="AA45" s="6">
        <v>1905962.97</v>
      </c>
    </row>
    <row r="46" spans="1:27" x14ac:dyDescent="0.2">
      <c r="A46">
        <v>29</v>
      </c>
      <c r="B46" s="2" t="s">
        <v>413</v>
      </c>
      <c r="C46" s="6">
        <v>0</v>
      </c>
      <c r="D46" s="6">
        <v>0</v>
      </c>
      <c r="E46" s="6">
        <v>152778.6</v>
      </c>
      <c r="F46" s="6">
        <v>9996.5</v>
      </c>
      <c r="G46" s="6">
        <v>162775.1</v>
      </c>
      <c r="I46" s="2" t="s">
        <v>413</v>
      </c>
      <c r="J46" s="7">
        <v>2.1202223900921207E-3</v>
      </c>
      <c r="K46" s="5">
        <v>0.98854676953370646</v>
      </c>
      <c r="L46" s="4">
        <v>75893359.11999999</v>
      </c>
      <c r="O46" s="2" t="s">
        <v>413</v>
      </c>
      <c r="P46" s="6">
        <v>0</v>
      </c>
      <c r="Q46" s="6">
        <v>0</v>
      </c>
      <c r="R46" s="6">
        <v>9996.5</v>
      </c>
      <c r="S46" s="6">
        <v>152778.6</v>
      </c>
      <c r="T46" s="6">
        <v>162775.1</v>
      </c>
      <c r="V46" s="2" t="s">
        <v>384</v>
      </c>
      <c r="W46" s="6">
        <v>1175013.8500000001</v>
      </c>
      <c r="X46" s="6">
        <v>166229.19999999998</v>
      </c>
      <c r="Y46" s="6">
        <v>67774.8</v>
      </c>
      <c r="Z46" s="6">
        <v>927337.9</v>
      </c>
      <c r="AA46" s="6">
        <v>2336355.7499999981</v>
      </c>
    </row>
    <row r="47" spans="1:27" x14ac:dyDescent="0.2">
      <c r="A47">
        <v>30</v>
      </c>
      <c r="B47" s="2" t="s">
        <v>380</v>
      </c>
      <c r="C47" s="6">
        <v>0</v>
      </c>
      <c r="D47" s="6">
        <v>596.20000000000005</v>
      </c>
      <c r="E47" s="6">
        <v>88378.4</v>
      </c>
      <c r="F47" s="6">
        <v>45227.700000000004</v>
      </c>
      <c r="G47" s="6">
        <v>134202.29999999999</v>
      </c>
      <c r="I47" s="2" t="s">
        <v>380</v>
      </c>
      <c r="J47" s="7">
        <v>1.7480482043129432E-3</v>
      </c>
      <c r="K47" s="5">
        <v>0.99029481773801931</v>
      </c>
      <c r="L47" s="4">
        <v>76027561.419999987</v>
      </c>
      <c r="O47" s="2" t="s">
        <v>380</v>
      </c>
      <c r="P47" s="6">
        <v>0</v>
      </c>
      <c r="Q47" s="6">
        <v>596.20000000000005</v>
      </c>
      <c r="R47" s="6">
        <v>45227.700000000004</v>
      </c>
      <c r="S47" s="6">
        <v>88378.4</v>
      </c>
      <c r="T47" s="6">
        <v>134202.29999999999</v>
      </c>
      <c r="V47" s="2" t="s">
        <v>418</v>
      </c>
      <c r="W47" s="6">
        <v>183357</v>
      </c>
      <c r="X47" s="6">
        <v>1335216.7</v>
      </c>
      <c r="Y47" s="6">
        <v>17936.300000000003</v>
      </c>
      <c r="Z47" s="6">
        <v>883211.80000000028</v>
      </c>
      <c r="AA47" s="6">
        <v>2419721.7999999998</v>
      </c>
    </row>
    <row r="48" spans="1:27" x14ac:dyDescent="0.2">
      <c r="A48">
        <v>31</v>
      </c>
      <c r="B48" s="2" t="s">
        <v>424</v>
      </c>
      <c r="C48" s="6">
        <v>0</v>
      </c>
      <c r="D48" s="6">
        <v>0</v>
      </c>
      <c r="E48" s="6">
        <v>125520.69999999997</v>
      </c>
      <c r="F48" s="6">
        <v>5790</v>
      </c>
      <c r="G48" s="6">
        <v>131310.69999999995</v>
      </c>
      <c r="I48" s="2" t="s">
        <v>424</v>
      </c>
      <c r="J48" s="7">
        <v>1.7103837515607075E-3</v>
      </c>
      <c r="K48" s="5">
        <v>0.99200520148958005</v>
      </c>
      <c r="L48" s="4">
        <v>76158872.11999999</v>
      </c>
      <c r="O48" s="2" t="s">
        <v>424</v>
      </c>
      <c r="P48" s="6">
        <v>0</v>
      </c>
      <c r="Q48" s="6">
        <v>0</v>
      </c>
      <c r="R48" s="6">
        <v>5790</v>
      </c>
      <c r="S48" s="6">
        <v>125520.69999999997</v>
      </c>
      <c r="T48" s="6">
        <v>131310.69999999995</v>
      </c>
      <c r="V48" s="2" t="s">
        <v>406</v>
      </c>
      <c r="W48" s="6">
        <v>80465.3</v>
      </c>
      <c r="X48" s="6">
        <v>2487362.1000000006</v>
      </c>
      <c r="Y48" s="6">
        <v>5839.7</v>
      </c>
      <c r="Z48" s="6">
        <v>114474.69999999998</v>
      </c>
      <c r="AA48" s="6">
        <v>2688141.8000000012</v>
      </c>
    </row>
    <row r="49" spans="1:27" x14ac:dyDescent="0.2">
      <c r="A49">
        <v>32</v>
      </c>
      <c r="B49" s="2" t="s">
        <v>388</v>
      </c>
      <c r="C49" s="6">
        <v>0</v>
      </c>
      <c r="D49" s="6">
        <v>631.9</v>
      </c>
      <c r="E49" s="6">
        <v>110923.89999999998</v>
      </c>
      <c r="F49" s="6">
        <v>15238.100000000002</v>
      </c>
      <c r="G49" s="6">
        <v>126793.90000000001</v>
      </c>
      <c r="I49" s="2" t="s">
        <v>388</v>
      </c>
      <c r="J49" s="7">
        <v>1.6515503028847862E-3</v>
      </c>
      <c r="K49" s="5">
        <v>0.99365675179246493</v>
      </c>
      <c r="L49" s="4">
        <v>76285666.019999996</v>
      </c>
      <c r="O49" s="2" t="s">
        <v>388</v>
      </c>
      <c r="P49" s="6">
        <v>0</v>
      </c>
      <c r="Q49" s="6">
        <v>631.9</v>
      </c>
      <c r="R49" s="6">
        <v>15238.100000000002</v>
      </c>
      <c r="S49" s="6">
        <v>110923.89999999998</v>
      </c>
      <c r="T49" s="6">
        <v>126793.90000000001</v>
      </c>
      <c r="V49" s="2" t="s">
        <v>409</v>
      </c>
      <c r="W49" s="6">
        <v>738343.42999999993</v>
      </c>
      <c r="X49" s="6">
        <v>2564765.4999999995</v>
      </c>
      <c r="Y49" s="6">
        <v>48387</v>
      </c>
      <c r="Z49" s="6">
        <v>653199.80000000016</v>
      </c>
      <c r="AA49" s="6">
        <v>4004695.73</v>
      </c>
    </row>
    <row r="50" spans="1:27" x14ac:dyDescent="0.2">
      <c r="A50">
        <v>33</v>
      </c>
      <c r="B50" s="2" t="s">
        <v>420</v>
      </c>
      <c r="C50" s="6">
        <v>0</v>
      </c>
      <c r="D50" s="6">
        <v>0</v>
      </c>
      <c r="E50" s="6">
        <v>85816.900000000009</v>
      </c>
      <c r="F50" s="6">
        <v>31208.300000000007</v>
      </c>
      <c r="G50" s="6">
        <v>117025.19999999994</v>
      </c>
      <c r="I50" s="2" t="s">
        <v>420</v>
      </c>
      <c r="J50" s="7">
        <v>1.5243083815952704E-3</v>
      </c>
      <c r="K50" s="5">
        <v>0.99518106017406027</v>
      </c>
      <c r="L50" s="4">
        <v>76402691.219999999</v>
      </c>
      <c r="O50" s="2" t="s">
        <v>420</v>
      </c>
      <c r="P50" s="6">
        <v>0</v>
      </c>
      <c r="Q50" s="6">
        <v>0</v>
      </c>
      <c r="R50" s="6">
        <v>31208.300000000007</v>
      </c>
      <c r="S50" s="6">
        <v>85816.900000000009</v>
      </c>
      <c r="T50" s="6">
        <v>117025.19999999994</v>
      </c>
      <c r="V50" s="2" t="s">
        <v>379</v>
      </c>
      <c r="W50" s="6">
        <v>2922744.34</v>
      </c>
      <c r="X50" s="6">
        <v>216199.2</v>
      </c>
      <c r="Y50" s="6">
        <v>50219.000000000015</v>
      </c>
      <c r="Z50" s="6">
        <v>1164434.6000000001</v>
      </c>
      <c r="AA50" s="6">
        <v>4353597.1400000015</v>
      </c>
    </row>
    <row r="51" spans="1:27" x14ac:dyDescent="0.2">
      <c r="A51">
        <v>34</v>
      </c>
      <c r="B51" s="2" t="s">
        <v>404</v>
      </c>
      <c r="C51" s="6">
        <v>0</v>
      </c>
      <c r="D51" s="6">
        <v>235.10000000000002</v>
      </c>
      <c r="E51" s="6">
        <v>66810</v>
      </c>
      <c r="F51" s="6">
        <v>48143.199999999997</v>
      </c>
      <c r="G51" s="6">
        <v>115188.29999999997</v>
      </c>
      <c r="I51" s="2" t="s">
        <v>404</v>
      </c>
      <c r="J51" s="7">
        <v>1.5003818934016821E-3</v>
      </c>
      <c r="K51" s="5">
        <v>0.9966814420674619</v>
      </c>
      <c r="L51" s="4">
        <v>76517879.519999996</v>
      </c>
      <c r="O51" s="2" t="s">
        <v>404</v>
      </c>
      <c r="P51" s="6">
        <v>0</v>
      </c>
      <c r="Q51" s="6">
        <v>235.10000000000002</v>
      </c>
      <c r="R51" s="6">
        <v>48143.199999999997</v>
      </c>
      <c r="S51" s="6">
        <v>66810</v>
      </c>
      <c r="T51" s="6">
        <v>115188.29999999997</v>
      </c>
      <c r="V51" s="2" t="s">
        <v>396</v>
      </c>
      <c r="W51" s="6">
        <v>4305987.0600000005</v>
      </c>
      <c r="X51" s="6">
        <v>2017.5000000000002</v>
      </c>
      <c r="Y51" s="6">
        <v>33484.199999999997</v>
      </c>
      <c r="Z51" s="6">
        <v>335697.10000000009</v>
      </c>
      <c r="AA51" s="6">
        <v>4677185.8599999985</v>
      </c>
    </row>
    <row r="52" spans="1:27" x14ac:dyDescent="0.2">
      <c r="A52">
        <v>35</v>
      </c>
      <c r="B52" s="2" t="s">
        <v>415</v>
      </c>
      <c r="C52" s="6">
        <v>0</v>
      </c>
      <c r="D52" s="6">
        <v>0</v>
      </c>
      <c r="E52" s="6">
        <v>93883.799999999988</v>
      </c>
      <c r="F52" s="6">
        <v>11059.800000000001</v>
      </c>
      <c r="G52" s="6">
        <v>104943.59999999998</v>
      </c>
      <c r="I52" s="2" t="s">
        <v>415</v>
      </c>
      <c r="J52" s="7">
        <v>1.3669398477830542E-3</v>
      </c>
      <c r="K52" s="5">
        <v>0.99804838191524492</v>
      </c>
      <c r="L52" s="4">
        <v>76622823.11999999</v>
      </c>
      <c r="O52" s="2" t="s">
        <v>415</v>
      </c>
      <c r="P52" s="6">
        <v>0</v>
      </c>
      <c r="Q52" s="6">
        <v>0</v>
      </c>
      <c r="R52" s="6">
        <v>11059.800000000001</v>
      </c>
      <c r="S52" s="6">
        <v>93883.799999999988</v>
      </c>
      <c r="T52" s="6">
        <v>104943.59999999998</v>
      </c>
      <c r="V52" s="2" t="s">
        <v>395</v>
      </c>
      <c r="W52" s="6">
        <v>5253648.9399999995</v>
      </c>
      <c r="X52" s="6">
        <v>252576.7</v>
      </c>
      <c r="Y52" s="6">
        <v>174240.3</v>
      </c>
      <c r="Z52" s="6">
        <v>690545.89999999991</v>
      </c>
      <c r="AA52" s="6">
        <v>6371011.8399999961</v>
      </c>
    </row>
    <row r="53" spans="1:27" x14ac:dyDescent="0.2">
      <c r="A53">
        <v>36</v>
      </c>
      <c r="B53" s="2" t="s">
        <v>401</v>
      </c>
      <c r="C53" s="6">
        <v>0</v>
      </c>
      <c r="D53" s="6">
        <v>1099.6999999999998</v>
      </c>
      <c r="E53" s="6">
        <v>78595.7</v>
      </c>
      <c r="F53" s="6">
        <v>6144.5999999999995</v>
      </c>
      <c r="G53" s="6">
        <v>85840.000000000015</v>
      </c>
      <c r="I53" s="2" t="s">
        <v>401</v>
      </c>
      <c r="J53" s="7">
        <v>1.1181064546451371E-3</v>
      </c>
      <c r="K53" s="5">
        <v>0.99916648836988997</v>
      </c>
      <c r="L53" s="4">
        <v>76708663.11999999</v>
      </c>
      <c r="O53" s="2" t="s">
        <v>401</v>
      </c>
      <c r="P53" s="6">
        <v>0</v>
      </c>
      <c r="Q53" s="6">
        <v>1099.6999999999998</v>
      </c>
      <c r="R53" s="6">
        <v>6144.5999999999995</v>
      </c>
      <c r="S53" s="6">
        <v>78595.7</v>
      </c>
      <c r="T53" s="6">
        <v>85840.000000000015</v>
      </c>
      <c r="V53" s="2" t="s">
        <v>408</v>
      </c>
      <c r="W53" s="6">
        <v>1998842.2000000002</v>
      </c>
      <c r="X53" s="6">
        <v>4279332.0999999996</v>
      </c>
      <c r="Y53" s="6">
        <v>146839.19999999998</v>
      </c>
      <c r="Z53" s="6">
        <v>678071.79999999981</v>
      </c>
      <c r="AA53" s="6">
        <v>7103085.2999999924</v>
      </c>
    </row>
    <row r="54" spans="1:27" x14ac:dyDescent="0.2">
      <c r="A54">
        <v>37</v>
      </c>
      <c r="B54" s="2" t="s">
        <v>381</v>
      </c>
      <c r="C54" s="6">
        <v>0</v>
      </c>
      <c r="D54" s="6">
        <v>0</v>
      </c>
      <c r="E54" s="6">
        <v>15765.7</v>
      </c>
      <c r="F54" s="6">
        <v>33856.300000000003</v>
      </c>
      <c r="G54" s="6">
        <v>49621.999999999985</v>
      </c>
      <c r="I54" s="2" t="s">
        <v>381</v>
      </c>
      <c r="J54" s="7">
        <v>6.4634993583878109E-4</v>
      </c>
      <c r="K54" s="5">
        <v>0.99981283830572876</v>
      </c>
      <c r="L54" s="4">
        <v>76758285.11999999</v>
      </c>
      <c r="O54" s="2" t="s">
        <v>381</v>
      </c>
      <c r="P54" s="6">
        <v>0</v>
      </c>
      <c r="Q54" s="6">
        <v>0</v>
      </c>
      <c r="R54" s="6">
        <v>33856.300000000003</v>
      </c>
      <c r="S54" s="6">
        <v>15765.7</v>
      </c>
      <c r="T54" s="6">
        <v>49621.999999999985</v>
      </c>
      <c r="V54" s="2" t="s">
        <v>402</v>
      </c>
      <c r="W54" s="6">
        <v>6549022.0300000003</v>
      </c>
      <c r="X54" s="6">
        <v>1760005.4</v>
      </c>
      <c r="Y54" s="6">
        <v>122835.7</v>
      </c>
      <c r="Z54" s="6">
        <v>2151521.9999999995</v>
      </c>
      <c r="AA54" s="6">
        <v>10583385.129999997</v>
      </c>
    </row>
    <row r="55" spans="1:27" x14ac:dyDescent="0.2">
      <c r="A55">
        <v>38</v>
      </c>
      <c r="B55" s="2" t="s">
        <v>414</v>
      </c>
      <c r="C55" s="6">
        <v>0</v>
      </c>
      <c r="D55" s="6">
        <v>0</v>
      </c>
      <c r="E55" s="6">
        <v>13310.2</v>
      </c>
      <c r="F55" s="6">
        <v>1058.7</v>
      </c>
      <c r="G55" s="6">
        <v>14368.899999999998</v>
      </c>
      <c r="I55" s="2" t="s">
        <v>414</v>
      </c>
      <c r="J55" s="7">
        <v>1.8716169427015968E-4</v>
      </c>
      <c r="K55" s="5">
        <v>0.999999999999999</v>
      </c>
      <c r="L55" s="4">
        <v>76772654.019999996</v>
      </c>
      <c r="O55" s="2" t="s">
        <v>414</v>
      </c>
      <c r="P55" s="6">
        <v>0</v>
      </c>
      <c r="Q55" s="6">
        <v>0</v>
      </c>
      <c r="R55" s="6">
        <v>1058.7</v>
      </c>
      <c r="S55" s="6">
        <v>13310.2</v>
      </c>
      <c r="T55" s="6">
        <v>14368.899999999998</v>
      </c>
      <c r="V55" s="2" t="s">
        <v>407</v>
      </c>
      <c r="W55" s="6">
        <v>6865301.3500000006</v>
      </c>
      <c r="X55" s="6">
        <v>5876072.3999999994</v>
      </c>
      <c r="Y55" s="6">
        <v>98799.2</v>
      </c>
      <c r="Z55" s="6">
        <v>1448231.4000000004</v>
      </c>
      <c r="AA55" s="6">
        <v>14288404.350000007</v>
      </c>
    </row>
    <row r="56" spans="1:27" x14ac:dyDescent="0.2">
      <c r="A56">
        <v>39</v>
      </c>
      <c r="B56" s="2" t="s">
        <v>533</v>
      </c>
      <c r="C56" s="6">
        <v>35389688.320000008</v>
      </c>
      <c r="D56" s="6">
        <v>22185019.500000004</v>
      </c>
      <c r="E56" s="6">
        <v>17078738.100000001</v>
      </c>
      <c r="F56" s="6">
        <v>2119208.1</v>
      </c>
      <c r="G56" s="6">
        <v>76772654.02000007</v>
      </c>
      <c r="I56" s="2" t="s">
        <v>1</v>
      </c>
      <c r="J56" s="7">
        <v>1</v>
      </c>
      <c r="K56" s="3"/>
      <c r="L56" s="4"/>
      <c r="O56" s="2" t="s">
        <v>1</v>
      </c>
      <c r="P56" s="6">
        <v>35389688.320000008</v>
      </c>
      <c r="Q56" s="6">
        <v>22185019.500000004</v>
      </c>
      <c r="R56" s="6">
        <v>2119208.1</v>
      </c>
      <c r="S56" s="6">
        <v>17078738.100000001</v>
      </c>
      <c r="T56" s="6">
        <v>76772654.02000007</v>
      </c>
      <c r="V56" s="2" t="s">
        <v>1</v>
      </c>
      <c r="W56" s="6">
        <v>35389688.320000008</v>
      </c>
      <c r="X56" s="6">
        <v>22185019.500000004</v>
      </c>
      <c r="Y56" s="6">
        <v>2119208.1</v>
      </c>
      <c r="Z56" s="6">
        <v>17078738.100000001</v>
      </c>
      <c r="AA56" s="6">
        <v>76772654.02000007</v>
      </c>
    </row>
    <row r="57" spans="1:27" x14ac:dyDescent="0.2">
      <c r="A57">
        <v>40</v>
      </c>
    </row>
    <row r="58" spans="1:27" x14ac:dyDescent="0.2">
      <c r="A58">
        <v>41</v>
      </c>
    </row>
    <row r="59" spans="1:27" x14ac:dyDescent="0.2">
      <c r="A59">
        <v>42</v>
      </c>
    </row>
    <row r="60" spans="1:27" x14ac:dyDescent="0.2">
      <c r="A60">
        <v>43</v>
      </c>
    </row>
    <row r="61" spans="1:27" x14ac:dyDescent="0.2">
      <c r="A61">
        <v>44</v>
      </c>
    </row>
    <row r="62" spans="1:27" x14ac:dyDescent="0.2">
      <c r="A62">
        <v>45</v>
      </c>
    </row>
    <row r="63" spans="1:27" x14ac:dyDescent="0.2">
      <c r="A63">
        <v>46</v>
      </c>
    </row>
    <row r="64" spans="1:27" x14ac:dyDescent="0.2">
      <c r="A64">
        <v>47</v>
      </c>
    </row>
    <row r="65" spans="1:1" x14ac:dyDescent="0.2">
      <c r="A65">
        <v>48</v>
      </c>
    </row>
    <row r="66" spans="1:1" x14ac:dyDescent="0.2">
      <c r="A66">
        <v>49</v>
      </c>
    </row>
    <row r="67" spans="1:1" x14ac:dyDescent="0.2">
      <c r="A67">
        <v>50</v>
      </c>
    </row>
    <row r="68" spans="1:1" x14ac:dyDescent="0.2">
      <c r="A68">
        <v>51</v>
      </c>
    </row>
    <row r="69" spans="1:1" x14ac:dyDescent="0.2">
      <c r="A69">
        <v>52</v>
      </c>
    </row>
    <row r="70" spans="1:1" x14ac:dyDescent="0.2">
      <c r="A70">
        <v>53</v>
      </c>
    </row>
    <row r="71" spans="1:1" x14ac:dyDescent="0.2">
      <c r="A71">
        <v>54</v>
      </c>
    </row>
    <row r="72" spans="1:1" x14ac:dyDescent="0.2">
      <c r="A72">
        <v>55</v>
      </c>
    </row>
    <row r="73" spans="1:1" x14ac:dyDescent="0.2">
      <c r="A73">
        <v>56</v>
      </c>
    </row>
    <row r="74" spans="1:1" x14ac:dyDescent="0.2">
      <c r="A74">
        <v>57</v>
      </c>
    </row>
    <row r="75" spans="1:1" x14ac:dyDescent="0.2">
      <c r="A75">
        <v>58</v>
      </c>
    </row>
    <row r="76" spans="1:1" x14ac:dyDescent="0.2">
      <c r="A76">
        <v>59</v>
      </c>
    </row>
    <row r="77" spans="1:1" x14ac:dyDescent="0.2">
      <c r="A77">
        <v>60</v>
      </c>
    </row>
    <row r="78" spans="1:1" x14ac:dyDescent="0.2">
      <c r="A78">
        <v>61</v>
      </c>
    </row>
    <row r="79" spans="1:1" x14ac:dyDescent="0.2">
      <c r="A79">
        <v>62</v>
      </c>
    </row>
    <row r="80" spans="1:1" x14ac:dyDescent="0.2">
      <c r="A80">
        <v>63</v>
      </c>
    </row>
    <row r="81" spans="1:1" x14ac:dyDescent="0.2">
      <c r="A81">
        <v>64</v>
      </c>
    </row>
    <row r="82" spans="1:1" x14ac:dyDescent="0.2">
      <c r="A82">
        <v>65</v>
      </c>
    </row>
    <row r="83" spans="1:1" x14ac:dyDescent="0.2">
      <c r="A83">
        <v>66</v>
      </c>
    </row>
    <row r="84" spans="1:1" x14ac:dyDescent="0.2">
      <c r="A84">
        <v>67</v>
      </c>
    </row>
    <row r="85" spans="1:1" x14ac:dyDescent="0.2">
      <c r="A85">
        <v>68</v>
      </c>
    </row>
    <row r="86" spans="1:1" x14ac:dyDescent="0.2">
      <c r="A86">
        <v>69</v>
      </c>
    </row>
    <row r="87" spans="1:1" x14ac:dyDescent="0.2">
      <c r="A87">
        <v>70</v>
      </c>
    </row>
    <row r="88" spans="1:1" x14ac:dyDescent="0.2">
      <c r="A88">
        <v>71</v>
      </c>
    </row>
    <row r="89" spans="1:1" x14ac:dyDescent="0.2">
      <c r="A89">
        <v>72</v>
      </c>
    </row>
    <row r="90" spans="1:1" x14ac:dyDescent="0.2">
      <c r="A90">
        <v>73</v>
      </c>
    </row>
    <row r="91" spans="1:1" x14ac:dyDescent="0.2">
      <c r="A91">
        <v>74</v>
      </c>
    </row>
    <row r="92" spans="1:1" x14ac:dyDescent="0.2">
      <c r="A92">
        <v>75</v>
      </c>
    </row>
    <row r="93" spans="1:1" x14ac:dyDescent="0.2">
      <c r="A93">
        <v>76</v>
      </c>
    </row>
    <row r="94" spans="1:1" x14ac:dyDescent="0.2">
      <c r="A94">
        <v>77</v>
      </c>
    </row>
    <row r="95" spans="1:1" x14ac:dyDescent="0.2">
      <c r="A95">
        <v>78</v>
      </c>
    </row>
    <row r="96" spans="1:1" x14ac:dyDescent="0.2">
      <c r="A96">
        <v>79</v>
      </c>
    </row>
    <row r="97" spans="1:1" x14ac:dyDescent="0.2">
      <c r="A97">
        <v>80</v>
      </c>
    </row>
    <row r="98" spans="1:1" x14ac:dyDescent="0.2">
      <c r="A98">
        <v>81</v>
      </c>
    </row>
    <row r="99" spans="1:1" x14ac:dyDescent="0.2">
      <c r="A99">
        <v>82</v>
      </c>
    </row>
    <row r="100" spans="1:1" x14ac:dyDescent="0.2">
      <c r="A100">
        <v>83</v>
      </c>
    </row>
    <row r="101" spans="1:1" x14ac:dyDescent="0.2">
      <c r="A101">
        <v>84</v>
      </c>
    </row>
    <row r="102" spans="1:1" x14ac:dyDescent="0.2">
      <c r="A102">
        <v>85</v>
      </c>
    </row>
    <row r="103" spans="1:1" x14ac:dyDescent="0.2">
      <c r="A103">
        <v>86</v>
      </c>
    </row>
    <row r="104" spans="1:1" x14ac:dyDescent="0.2">
      <c r="A104">
        <v>87</v>
      </c>
    </row>
    <row r="105" spans="1:1" x14ac:dyDescent="0.2">
      <c r="A105">
        <v>88</v>
      </c>
    </row>
    <row r="106" spans="1:1" x14ac:dyDescent="0.2">
      <c r="A106">
        <v>89</v>
      </c>
    </row>
    <row r="107" spans="1:1" x14ac:dyDescent="0.2">
      <c r="A107">
        <v>90</v>
      </c>
    </row>
    <row r="108" spans="1:1" x14ac:dyDescent="0.2">
      <c r="A108">
        <v>91</v>
      </c>
    </row>
    <row r="109" spans="1:1" x14ac:dyDescent="0.2">
      <c r="A109">
        <v>92</v>
      </c>
    </row>
    <row r="110" spans="1:1" x14ac:dyDescent="0.2">
      <c r="A110">
        <v>93</v>
      </c>
    </row>
    <row r="111" spans="1:1" x14ac:dyDescent="0.2">
      <c r="A111">
        <v>94</v>
      </c>
    </row>
    <row r="112" spans="1:1" x14ac:dyDescent="0.2">
      <c r="A112">
        <v>95</v>
      </c>
    </row>
    <row r="113" spans="1:1" x14ac:dyDescent="0.2">
      <c r="A113">
        <v>96</v>
      </c>
    </row>
    <row r="114" spans="1:1" x14ac:dyDescent="0.2">
      <c r="A114">
        <v>97</v>
      </c>
    </row>
    <row r="115" spans="1:1" x14ac:dyDescent="0.2">
      <c r="A115">
        <v>98</v>
      </c>
    </row>
    <row r="116" spans="1:1" x14ac:dyDescent="0.2">
      <c r="A116">
        <v>99</v>
      </c>
    </row>
    <row r="117" spans="1:1" x14ac:dyDescent="0.2">
      <c r="A117">
        <v>100</v>
      </c>
    </row>
    <row r="118" spans="1:1" x14ac:dyDescent="0.2">
      <c r="A118">
        <v>101</v>
      </c>
    </row>
    <row r="119" spans="1:1" x14ac:dyDescent="0.2">
      <c r="A119">
        <v>102</v>
      </c>
    </row>
    <row r="120" spans="1:1" x14ac:dyDescent="0.2">
      <c r="A120">
        <v>103</v>
      </c>
    </row>
    <row r="121" spans="1:1" x14ac:dyDescent="0.2">
      <c r="A121">
        <v>104</v>
      </c>
    </row>
    <row r="122" spans="1:1" x14ac:dyDescent="0.2">
      <c r="A122">
        <v>105</v>
      </c>
    </row>
    <row r="123" spans="1:1" x14ac:dyDescent="0.2">
      <c r="A123">
        <v>106</v>
      </c>
    </row>
    <row r="124" spans="1:1" x14ac:dyDescent="0.2">
      <c r="A124">
        <v>107</v>
      </c>
    </row>
    <row r="125" spans="1:1" x14ac:dyDescent="0.2">
      <c r="A125">
        <v>108</v>
      </c>
    </row>
    <row r="126" spans="1:1" x14ac:dyDescent="0.2">
      <c r="A126">
        <v>109</v>
      </c>
    </row>
    <row r="127" spans="1:1" x14ac:dyDescent="0.2">
      <c r="A127">
        <v>110</v>
      </c>
    </row>
    <row r="128" spans="1:1" x14ac:dyDescent="0.2">
      <c r="A128">
        <v>111</v>
      </c>
    </row>
    <row r="129" spans="1:1" x14ac:dyDescent="0.2">
      <c r="A129">
        <v>112</v>
      </c>
    </row>
    <row r="130" spans="1:1" x14ac:dyDescent="0.2">
      <c r="A130">
        <v>113</v>
      </c>
    </row>
    <row r="131" spans="1:1" x14ac:dyDescent="0.2">
      <c r="A131">
        <v>114</v>
      </c>
    </row>
    <row r="132" spans="1:1" x14ac:dyDescent="0.2">
      <c r="A132">
        <v>115</v>
      </c>
    </row>
    <row r="133" spans="1:1" x14ac:dyDescent="0.2">
      <c r="A133">
        <v>116</v>
      </c>
    </row>
    <row r="134" spans="1:1" x14ac:dyDescent="0.2">
      <c r="A134">
        <v>117</v>
      </c>
    </row>
    <row r="135" spans="1:1" x14ac:dyDescent="0.2">
      <c r="A135">
        <v>118</v>
      </c>
    </row>
    <row r="136" spans="1:1" x14ac:dyDescent="0.2">
      <c r="A136">
        <v>119</v>
      </c>
    </row>
    <row r="137" spans="1:1" x14ac:dyDescent="0.2">
      <c r="A137">
        <v>120</v>
      </c>
    </row>
    <row r="138" spans="1:1" x14ac:dyDescent="0.2">
      <c r="A138">
        <v>121</v>
      </c>
    </row>
    <row r="139" spans="1:1" x14ac:dyDescent="0.2">
      <c r="A139">
        <v>122</v>
      </c>
    </row>
    <row r="140" spans="1:1" x14ac:dyDescent="0.2">
      <c r="A140">
        <v>123</v>
      </c>
    </row>
    <row r="141" spans="1:1" x14ac:dyDescent="0.2">
      <c r="A141">
        <v>124</v>
      </c>
    </row>
    <row r="142" spans="1:1" x14ac:dyDescent="0.2">
      <c r="A142">
        <v>125</v>
      </c>
    </row>
    <row r="143" spans="1:1" x14ac:dyDescent="0.2">
      <c r="A143">
        <v>126</v>
      </c>
    </row>
    <row r="144" spans="1:1" x14ac:dyDescent="0.2">
      <c r="A144">
        <v>127</v>
      </c>
    </row>
    <row r="145" spans="1:1" x14ac:dyDescent="0.2">
      <c r="A145">
        <v>128</v>
      </c>
    </row>
    <row r="146" spans="1:1" x14ac:dyDescent="0.2">
      <c r="A146">
        <v>129</v>
      </c>
    </row>
    <row r="147" spans="1:1" x14ac:dyDescent="0.2">
      <c r="A147">
        <v>130</v>
      </c>
    </row>
    <row r="148" spans="1:1" x14ac:dyDescent="0.2">
      <c r="A148">
        <v>131</v>
      </c>
    </row>
    <row r="149" spans="1:1" x14ac:dyDescent="0.2">
      <c r="A149">
        <v>132</v>
      </c>
    </row>
    <row r="150" spans="1:1" x14ac:dyDescent="0.2">
      <c r="A150">
        <v>133</v>
      </c>
    </row>
    <row r="151" spans="1:1" x14ac:dyDescent="0.2">
      <c r="A151">
        <v>134</v>
      </c>
    </row>
    <row r="152" spans="1:1" x14ac:dyDescent="0.2">
      <c r="A152">
        <v>135</v>
      </c>
    </row>
    <row r="153" spans="1:1" x14ac:dyDescent="0.2">
      <c r="A153">
        <v>136</v>
      </c>
    </row>
    <row r="154" spans="1:1" x14ac:dyDescent="0.2">
      <c r="A154">
        <v>137</v>
      </c>
    </row>
    <row r="155" spans="1:1" x14ac:dyDescent="0.2">
      <c r="A155">
        <v>138</v>
      </c>
    </row>
    <row r="156" spans="1:1" x14ac:dyDescent="0.2">
      <c r="A156">
        <v>139</v>
      </c>
    </row>
    <row r="157" spans="1:1" x14ac:dyDescent="0.2">
      <c r="A157">
        <v>140</v>
      </c>
    </row>
    <row r="158" spans="1:1" x14ac:dyDescent="0.2">
      <c r="A158">
        <v>141</v>
      </c>
    </row>
    <row r="159" spans="1:1" x14ac:dyDescent="0.2">
      <c r="A159">
        <v>142</v>
      </c>
    </row>
    <row r="160" spans="1:1" x14ac:dyDescent="0.2">
      <c r="A160">
        <v>143</v>
      </c>
    </row>
    <row r="161" spans="1:1" x14ac:dyDescent="0.2">
      <c r="A161">
        <v>144</v>
      </c>
    </row>
    <row r="162" spans="1:1" x14ac:dyDescent="0.2">
      <c r="A162">
        <v>145</v>
      </c>
    </row>
    <row r="163" spans="1:1" x14ac:dyDescent="0.2">
      <c r="A163">
        <v>146</v>
      </c>
    </row>
    <row r="164" spans="1:1" x14ac:dyDescent="0.2">
      <c r="A164">
        <v>147</v>
      </c>
    </row>
    <row r="165" spans="1:1" x14ac:dyDescent="0.2">
      <c r="A165">
        <v>148</v>
      </c>
    </row>
    <row r="166" spans="1:1" x14ac:dyDescent="0.2">
      <c r="A166">
        <v>149</v>
      </c>
    </row>
    <row r="167" spans="1:1" x14ac:dyDescent="0.2">
      <c r="A167">
        <v>150</v>
      </c>
    </row>
    <row r="168" spans="1:1" x14ac:dyDescent="0.2">
      <c r="A168">
        <v>151</v>
      </c>
    </row>
    <row r="169" spans="1:1" x14ac:dyDescent="0.2">
      <c r="A169">
        <v>152</v>
      </c>
    </row>
    <row r="170" spans="1:1" x14ac:dyDescent="0.2">
      <c r="A170">
        <v>153</v>
      </c>
    </row>
    <row r="171" spans="1:1" x14ac:dyDescent="0.2">
      <c r="A171">
        <v>154</v>
      </c>
    </row>
    <row r="172" spans="1:1" x14ac:dyDescent="0.2">
      <c r="A172">
        <v>155</v>
      </c>
    </row>
    <row r="173" spans="1:1" x14ac:dyDescent="0.2">
      <c r="A173">
        <v>156</v>
      </c>
    </row>
    <row r="174" spans="1:1" x14ac:dyDescent="0.2">
      <c r="A174">
        <v>157</v>
      </c>
    </row>
    <row r="175" spans="1:1" x14ac:dyDescent="0.2">
      <c r="A175">
        <v>158</v>
      </c>
    </row>
    <row r="176" spans="1:1" x14ac:dyDescent="0.2">
      <c r="A176">
        <v>159</v>
      </c>
    </row>
    <row r="177" spans="1:1" x14ac:dyDescent="0.2">
      <c r="A177">
        <v>160</v>
      </c>
    </row>
    <row r="178" spans="1:1" x14ac:dyDescent="0.2">
      <c r="A178">
        <v>161</v>
      </c>
    </row>
    <row r="179" spans="1:1" x14ac:dyDescent="0.2">
      <c r="A179">
        <v>162</v>
      </c>
    </row>
    <row r="180" spans="1:1" x14ac:dyDescent="0.2">
      <c r="A180">
        <v>163</v>
      </c>
    </row>
    <row r="181" spans="1:1" x14ac:dyDescent="0.2">
      <c r="A181">
        <v>164</v>
      </c>
    </row>
    <row r="182" spans="1:1" x14ac:dyDescent="0.2">
      <c r="A182">
        <v>165</v>
      </c>
    </row>
    <row r="183" spans="1:1" x14ac:dyDescent="0.2">
      <c r="A183">
        <v>166</v>
      </c>
    </row>
    <row r="184" spans="1:1" x14ac:dyDescent="0.2">
      <c r="A184">
        <v>167</v>
      </c>
    </row>
    <row r="185" spans="1:1" x14ac:dyDescent="0.2">
      <c r="A185">
        <v>168</v>
      </c>
    </row>
    <row r="186" spans="1:1" x14ac:dyDescent="0.2">
      <c r="A186">
        <v>169</v>
      </c>
    </row>
    <row r="187" spans="1:1" x14ac:dyDescent="0.2">
      <c r="A187">
        <v>170</v>
      </c>
    </row>
    <row r="188" spans="1:1" x14ac:dyDescent="0.2">
      <c r="A188">
        <v>171</v>
      </c>
    </row>
    <row r="189" spans="1:1" x14ac:dyDescent="0.2">
      <c r="A189">
        <v>172</v>
      </c>
    </row>
    <row r="190" spans="1:1" x14ac:dyDescent="0.2">
      <c r="A190">
        <v>173</v>
      </c>
    </row>
    <row r="191" spans="1:1" x14ac:dyDescent="0.2">
      <c r="A191">
        <v>174</v>
      </c>
    </row>
    <row r="192" spans="1:1" x14ac:dyDescent="0.2">
      <c r="A192">
        <v>175</v>
      </c>
    </row>
    <row r="193" spans="1:1" x14ac:dyDescent="0.2">
      <c r="A193">
        <v>176</v>
      </c>
    </row>
    <row r="194" spans="1:1" x14ac:dyDescent="0.2">
      <c r="A194">
        <v>177</v>
      </c>
    </row>
    <row r="195" spans="1:1" x14ac:dyDescent="0.2">
      <c r="A195">
        <v>178</v>
      </c>
    </row>
    <row r="196" spans="1:1" x14ac:dyDescent="0.2">
      <c r="A196">
        <v>179</v>
      </c>
    </row>
    <row r="197" spans="1:1" x14ac:dyDescent="0.2">
      <c r="A197">
        <v>180</v>
      </c>
    </row>
    <row r="198" spans="1:1" x14ac:dyDescent="0.2">
      <c r="A198">
        <v>181</v>
      </c>
    </row>
    <row r="199" spans="1:1" x14ac:dyDescent="0.2">
      <c r="A199">
        <v>182</v>
      </c>
    </row>
    <row r="200" spans="1:1" x14ac:dyDescent="0.2">
      <c r="A200">
        <v>183</v>
      </c>
    </row>
    <row r="201" spans="1:1" x14ac:dyDescent="0.2">
      <c r="A201">
        <v>184</v>
      </c>
    </row>
    <row r="202" spans="1:1" x14ac:dyDescent="0.2">
      <c r="A202">
        <v>185</v>
      </c>
    </row>
    <row r="203" spans="1:1" x14ac:dyDescent="0.2">
      <c r="A203">
        <v>186</v>
      </c>
    </row>
    <row r="204" spans="1:1" x14ac:dyDescent="0.2">
      <c r="A204">
        <v>187</v>
      </c>
    </row>
    <row r="205" spans="1:1" x14ac:dyDescent="0.2">
      <c r="A205">
        <v>188</v>
      </c>
    </row>
    <row r="206" spans="1:1" x14ac:dyDescent="0.2">
      <c r="A206">
        <v>189</v>
      </c>
    </row>
    <row r="207" spans="1:1" x14ac:dyDescent="0.2">
      <c r="A207">
        <v>190</v>
      </c>
    </row>
    <row r="208" spans="1:1" x14ac:dyDescent="0.2">
      <c r="A208">
        <v>191</v>
      </c>
    </row>
    <row r="209" spans="1:1" x14ac:dyDescent="0.2">
      <c r="A209">
        <v>192</v>
      </c>
    </row>
    <row r="210" spans="1:1" x14ac:dyDescent="0.2">
      <c r="A210">
        <v>193</v>
      </c>
    </row>
    <row r="211" spans="1:1" x14ac:dyDescent="0.2">
      <c r="A211">
        <v>194</v>
      </c>
    </row>
    <row r="212" spans="1:1" x14ac:dyDescent="0.2">
      <c r="A212">
        <v>195</v>
      </c>
    </row>
    <row r="213" spans="1:1" x14ac:dyDescent="0.2">
      <c r="A213">
        <v>196</v>
      </c>
    </row>
    <row r="214" spans="1:1" x14ac:dyDescent="0.2">
      <c r="A214">
        <v>197</v>
      </c>
    </row>
    <row r="215" spans="1:1" x14ac:dyDescent="0.2">
      <c r="A215">
        <v>198</v>
      </c>
    </row>
    <row r="216" spans="1:1" x14ac:dyDescent="0.2">
      <c r="A216">
        <v>199</v>
      </c>
    </row>
    <row r="217" spans="1:1" x14ac:dyDescent="0.2">
      <c r="A217">
        <v>200</v>
      </c>
    </row>
    <row r="218" spans="1:1" x14ac:dyDescent="0.2">
      <c r="A218">
        <v>201</v>
      </c>
    </row>
    <row r="219" spans="1:1" x14ac:dyDescent="0.2">
      <c r="A219">
        <v>202</v>
      </c>
    </row>
    <row r="220" spans="1:1" x14ac:dyDescent="0.2">
      <c r="A220">
        <v>203</v>
      </c>
    </row>
    <row r="221" spans="1:1" x14ac:dyDescent="0.2">
      <c r="A221">
        <v>204</v>
      </c>
    </row>
    <row r="222" spans="1:1" x14ac:dyDescent="0.2">
      <c r="A222">
        <v>205</v>
      </c>
    </row>
    <row r="223" spans="1:1" x14ac:dyDescent="0.2">
      <c r="A223">
        <v>206</v>
      </c>
    </row>
    <row r="224" spans="1:1" x14ac:dyDescent="0.2">
      <c r="A224">
        <v>207</v>
      </c>
    </row>
    <row r="225" spans="1:1" x14ac:dyDescent="0.2">
      <c r="A225">
        <v>208</v>
      </c>
    </row>
    <row r="226" spans="1:1" x14ac:dyDescent="0.2">
      <c r="A226">
        <v>209</v>
      </c>
    </row>
    <row r="227" spans="1:1" x14ac:dyDescent="0.2">
      <c r="A227">
        <v>210</v>
      </c>
    </row>
    <row r="228" spans="1:1" x14ac:dyDescent="0.2">
      <c r="A228">
        <v>211</v>
      </c>
    </row>
    <row r="229" spans="1:1" x14ac:dyDescent="0.2">
      <c r="A229">
        <v>212</v>
      </c>
    </row>
    <row r="230" spans="1:1" x14ac:dyDescent="0.2">
      <c r="A230">
        <v>213</v>
      </c>
    </row>
    <row r="231" spans="1:1" x14ac:dyDescent="0.2">
      <c r="A231">
        <v>214</v>
      </c>
    </row>
    <row r="232" spans="1:1" x14ac:dyDescent="0.2">
      <c r="A232">
        <v>215</v>
      </c>
    </row>
    <row r="233" spans="1:1" x14ac:dyDescent="0.2">
      <c r="A233">
        <v>216</v>
      </c>
    </row>
    <row r="234" spans="1:1" x14ac:dyDescent="0.2">
      <c r="A234">
        <v>217</v>
      </c>
    </row>
    <row r="235" spans="1:1" x14ac:dyDescent="0.2">
      <c r="A235">
        <v>218</v>
      </c>
    </row>
    <row r="236" spans="1:1" x14ac:dyDescent="0.2">
      <c r="A236">
        <v>219</v>
      </c>
    </row>
    <row r="237" spans="1:1" x14ac:dyDescent="0.2">
      <c r="A237">
        <v>220</v>
      </c>
    </row>
    <row r="238" spans="1:1" x14ac:dyDescent="0.2">
      <c r="A238">
        <v>221</v>
      </c>
    </row>
    <row r="239" spans="1:1" x14ac:dyDescent="0.2">
      <c r="A239">
        <v>222</v>
      </c>
    </row>
    <row r="240" spans="1:1" x14ac:dyDescent="0.2">
      <c r="A240">
        <v>223</v>
      </c>
    </row>
    <row r="241" spans="1:1" x14ac:dyDescent="0.2">
      <c r="A241">
        <v>224</v>
      </c>
    </row>
    <row r="242" spans="1:1" x14ac:dyDescent="0.2">
      <c r="A242">
        <v>225</v>
      </c>
    </row>
    <row r="243" spans="1:1" x14ac:dyDescent="0.2">
      <c r="A243">
        <v>226</v>
      </c>
    </row>
    <row r="244" spans="1:1" x14ac:dyDescent="0.2">
      <c r="A244">
        <v>227</v>
      </c>
    </row>
    <row r="245" spans="1:1" x14ac:dyDescent="0.2">
      <c r="A245">
        <v>228</v>
      </c>
    </row>
    <row r="246" spans="1:1" x14ac:dyDescent="0.2">
      <c r="A246">
        <v>229</v>
      </c>
    </row>
    <row r="247" spans="1:1" x14ac:dyDescent="0.2">
      <c r="A247">
        <v>230</v>
      </c>
    </row>
    <row r="248" spans="1:1" x14ac:dyDescent="0.2">
      <c r="A248">
        <v>231</v>
      </c>
    </row>
    <row r="249" spans="1:1" x14ac:dyDescent="0.2">
      <c r="A249">
        <v>232</v>
      </c>
    </row>
    <row r="250" spans="1:1" x14ac:dyDescent="0.2">
      <c r="A250">
        <v>233</v>
      </c>
    </row>
    <row r="251" spans="1:1" x14ac:dyDescent="0.2">
      <c r="A251">
        <v>234</v>
      </c>
    </row>
    <row r="252" spans="1:1" x14ac:dyDescent="0.2">
      <c r="A252">
        <v>235</v>
      </c>
    </row>
    <row r="253" spans="1:1" x14ac:dyDescent="0.2">
      <c r="A253">
        <v>236</v>
      </c>
    </row>
    <row r="254" spans="1:1" x14ac:dyDescent="0.2">
      <c r="A254">
        <v>237</v>
      </c>
    </row>
    <row r="255" spans="1:1" x14ac:dyDescent="0.2">
      <c r="A255">
        <v>238</v>
      </c>
    </row>
    <row r="256" spans="1:1" x14ac:dyDescent="0.2">
      <c r="A256">
        <v>239</v>
      </c>
    </row>
    <row r="257" spans="1:1" x14ac:dyDescent="0.2">
      <c r="A257">
        <v>240</v>
      </c>
    </row>
    <row r="258" spans="1:1" x14ac:dyDescent="0.2">
      <c r="A258">
        <v>241</v>
      </c>
    </row>
    <row r="259" spans="1:1" x14ac:dyDescent="0.2">
      <c r="A259">
        <v>242</v>
      </c>
    </row>
    <row r="260" spans="1:1" x14ac:dyDescent="0.2">
      <c r="A260">
        <v>243</v>
      </c>
    </row>
    <row r="261" spans="1:1" x14ac:dyDescent="0.2">
      <c r="A261">
        <v>244</v>
      </c>
    </row>
    <row r="262" spans="1:1" x14ac:dyDescent="0.2">
      <c r="A262">
        <v>245</v>
      </c>
    </row>
    <row r="263" spans="1:1" x14ac:dyDescent="0.2">
      <c r="A263">
        <v>246</v>
      </c>
    </row>
    <row r="264" spans="1:1" x14ac:dyDescent="0.2">
      <c r="A264">
        <v>247</v>
      </c>
    </row>
    <row r="265" spans="1:1" x14ac:dyDescent="0.2">
      <c r="A265">
        <v>248</v>
      </c>
    </row>
    <row r="266" spans="1:1" x14ac:dyDescent="0.2">
      <c r="A266">
        <v>249</v>
      </c>
    </row>
    <row r="267" spans="1:1" x14ac:dyDescent="0.2">
      <c r="A267">
        <v>250</v>
      </c>
    </row>
    <row r="268" spans="1:1" x14ac:dyDescent="0.2">
      <c r="A268">
        <v>251</v>
      </c>
    </row>
    <row r="269" spans="1:1" x14ac:dyDescent="0.2">
      <c r="A269">
        <v>252</v>
      </c>
    </row>
    <row r="270" spans="1:1" x14ac:dyDescent="0.2">
      <c r="A270">
        <v>253</v>
      </c>
    </row>
    <row r="271" spans="1:1" x14ac:dyDescent="0.2">
      <c r="A271">
        <v>254</v>
      </c>
    </row>
    <row r="272" spans="1:1" x14ac:dyDescent="0.2">
      <c r="A272">
        <v>255</v>
      </c>
    </row>
    <row r="273" spans="1:1" x14ac:dyDescent="0.2">
      <c r="A273">
        <v>256</v>
      </c>
    </row>
    <row r="274" spans="1:1" x14ac:dyDescent="0.2">
      <c r="A274">
        <v>257</v>
      </c>
    </row>
    <row r="275" spans="1:1" x14ac:dyDescent="0.2">
      <c r="A275">
        <v>258</v>
      </c>
    </row>
    <row r="276" spans="1:1" x14ac:dyDescent="0.2">
      <c r="A276">
        <v>259</v>
      </c>
    </row>
    <row r="277" spans="1:1" x14ac:dyDescent="0.2">
      <c r="A277">
        <v>260</v>
      </c>
    </row>
    <row r="278" spans="1:1" x14ac:dyDescent="0.2">
      <c r="A278">
        <v>261</v>
      </c>
    </row>
    <row r="279" spans="1:1" x14ac:dyDescent="0.2">
      <c r="A279">
        <v>262</v>
      </c>
    </row>
    <row r="280" spans="1:1" x14ac:dyDescent="0.2">
      <c r="A280">
        <v>263</v>
      </c>
    </row>
    <row r="281" spans="1:1" x14ac:dyDescent="0.2">
      <c r="A281">
        <v>264</v>
      </c>
    </row>
    <row r="282" spans="1:1" x14ac:dyDescent="0.2">
      <c r="A282">
        <v>265</v>
      </c>
    </row>
    <row r="283" spans="1:1" x14ac:dyDescent="0.2">
      <c r="A283">
        <v>266</v>
      </c>
    </row>
    <row r="284" spans="1:1" x14ac:dyDescent="0.2">
      <c r="A284">
        <v>267</v>
      </c>
    </row>
    <row r="285" spans="1:1" x14ac:dyDescent="0.2">
      <c r="A285">
        <v>268</v>
      </c>
    </row>
    <row r="286" spans="1:1" x14ac:dyDescent="0.2">
      <c r="A286">
        <v>269</v>
      </c>
    </row>
    <row r="287" spans="1:1" x14ac:dyDescent="0.2">
      <c r="A287">
        <v>270</v>
      </c>
    </row>
    <row r="288" spans="1:1" x14ac:dyDescent="0.2">
      <c r="A288">
        <v>271</v>
      </c>
    </row>
    <row r="289" spans="1:1" x14ac:dyDescent="0.2">
      <c r="A289">
        <v>272</v>
      </c>
    </row>
    <row r="290" spans="1:1" x14ac:dyDescent="0.2">
      <c r="A290">
        <v>273</v>
      </c>
    </row>
    <row r="291" spans="1:1" x14ac:dyDescent="0.2">
      <c r="A291">
        <v>274</v>
      </c>
    </row>
    <row r="292" spans="1:1" x14ac:dyDescent="0.2">
      <c r="A292">
        <v>275</v>
      </c>
    </row>
    <row r="293" spans="1:1" x14ac:dyDescent="0.2">
      <c r="A293">
        <v>276</v>
      </c>
    </row>
    <row r="294" spans="1:1" x14ac:dyDescent="0.2">
      <c r="A294">
        <v>277</v>
      </c>
    </row>
    <row r="295" spans="1:1" x14ac:dyDescent="0.2">
      <c r="A295">
        <v>278</v>
      </c>
    </row>
    <row r="296" spans="1:1" x14ac:dyDescent="0.2">
      <c r="A296">
        <v>279</v>
      </c>
    </row>
    <row r="297" spans="1:1" x14ac:dyDescent="0.2">
      <c r="A297">
        <v>280</v>
      </c>
    </row>
    <row r="298" spans="1:1" x14ac:dyDescent="0.2">
      <c r="A298">
        <v>281</v>
      </c>
    </row>
    <row r="299" spans="1:1" x14ac:dyDescent="0.2">
      <c r="A299">
        <v>282</v>
      </c>
    </row>
    <row r="300" spans="1:1" x14ac:dyDescent="0.2">
      <c r="A300">
        <v>283</v>
      </c>
    </row>
    <row r="301" spans="1:1" x14ac:dyDescent="0.2">
      <c r="A301">
        <v>284</v>
      </c>
    </row>
    <row r="302" spans="1:1" x14ac:dyDescent="0.2">
      <c r="A302">
        <v>285</v>
      </c>
    </row>
    <row r="303" spans="1:1" x14ac:dyDescent="0.2">
      <c r="A303">
        <v>286</v>
      </c>
    </row>
    <row r="304" spans="1:1" x14ac:dyDescent="0.2">
      <c r="A304">
        <v>287</v>
      </c>
    </row>
    <row r="305" spans="1:1" x14ac:dyDescent="0.2">
      <c r="A305">
        <v>288</v>
      </c>
    </row>
    <row r="306" spans="1:1" x14ac:dyDescent="0.2">
      <c r="A306">
        <v>289</v>
      </c>
    </row>
    <row r="307" spans="1:1" x14ac:dyDescent="0.2">
      <c r="A307">
        <v>290</v>
      </c>
    </row>
    <row r="308" spans="1:1" x14ac:dyDescent="0.2">
      <c r="A308">
        <v>291</v>
      </c>
    </row>
    <row r="309" spans="1:1" x14ac:dyDescent="0.2">
      <c r="A309">
        <v>292</v>
      </c>
    </row>
    <row r="310" spans="1:1" x14ac:dyDescent="0.2">
      <c r="A310">
        <v>293</v>
      </c>
    </row>
    <row r="311" spans="1:1" x14ac:dyDescent="0.2">
      <c r="A311">
        <v>294</v>
      </c>
    </row>
    <row r="312" spans="1:1" x14ac:dyDescent="0.2">
      <c r="A312">
        <v>295</v>
      </c>
    </row>
    <row r="313" spans="1:1" x14ac:dyDescent="0.2">
      <c r="A313">
        <v>296</v>
      </c>
    </row>
    <row r="314" spans="1:1" x14ac:dyDescent="0.2">
      <c r="A314">
        <v>297</v>
      </c>
    </row>
    <row r="315" spans="1:1" x14ac:dyDescent="0.2">
      <c r="A315">
        <v>298</v>
      </c>
    </row>
    <row r="316" spans="1:1" x14ac:dyDescent="0.2">
      <c r="A316">
        <v>299</v>
      </c>
    </row>
    <row r="317" spans="1:1" x14ac:dyDescent="0.2">
      <c r="A317">
        <v>300</v>
      </c>
    </row>
    <row r="318" spans="1:1" x14ac:dyDescent="0.2">
      <c r="A318">
        <v>301</v>
      </c>
    </row>
    <row r="319" spans="1:1" x14ac:dyDescent="0.2">
      <c r="A319">
        <v>302</v>
      </c>
    </row>
    <row r="320" spans="1:1" x14ac:dyDescent="0.2">
      <c r="A320">
        <v>303</v>
      </c>
    </row>
    <row r="321" spans="1:1" x14ac:dyDescent="0.2">
      <c r="A321">
        <v>304</v>
      </c>
    </row>
    <row r="322" spans="1:1" x14ac:dyDescent="0.2">
      <c r="A322">
        <v>305</v>
      </c>
    </row>
    <row r="323" spans="1:1" x14ac:dyDescent="0.2">
      <c r="A323">
        <v>306</v>
      </c>
    </row>
    <row r="324" spans="1:1" x14ac:dyDescent="0.2">
      <c r="A324">
        <v>307</v>
      </c>
    </row>
    <row r="325" spans="1:1" x14ac:dyDescent="0.2">
      <c r="A325">
        <v>308</v>
      </c>
    </row>
    <row r="326" spans="1:1" x14ac:dyDescent="0.2">
      <c r="A326">
        <v>309</v>
      </c>
    </row>
    <row r="327" spans="1:1" x14ac:dyDescent="0.2">
      <c r="A327">
        <v>310</v>
      </c>
    </row>
    <row r="328" spans="1:1" x14ac:dyDescent="0.2">
      <c r="A328">
        <v>311</v>
      </c>
    </row>
    <row r="329" spans="1:1" x14ac:dyDescent="0.2">
      <c r="A329">
        <v>312</v>
      </c>
    </row>
    <row r="330" spans="1:1" x14ac:dyDescent="0.2">
      <c r="A330">
        <v>313</v>
      </c>
    </row>
    <row r="331" spans="1:1" x14ac:dyDescent="0.2">
      <c r="A331">
        <v>314</v>
      </c>
    </row>
    <row r="332" spans="1:1" x14ac:dyDescent="0.2">
      <c r="A332">
        <v>315</v>
      </c>
    </row>
    <row r="333" spans="1:1" x14ac:dyDescent="0.2">
      <c r="A333">
        <v>316</v>
      </c>
    </row>
    <row r="334" spans="1:1" x14ac:dyDescent="0.2">
      <c r="A334">
        <v>317</v>
      </c>
    </row>
    <row r="335" spans="1:1" x14ac:dyDescent="0.2">
      <c r="A335">
        <v>318</v>
      </c>
    </row>
    <row r="336" spans="1:1" x14ac:dyDescent="0.2">
      <c r="A336">
        <v>319</v>
      </c>
    </row>
    <row r="337" spans="1:1" x14ac:dyDescent="0.2">
      <c r="A337">
        <v>320</v>
      </c>
    </row>
    <row r="338" spans="1:1" x14ac:dyDescent="0.2">
      <c r="A338">
        <v>321</v>
      </c>
    </row>
    <row r="339" spans="1:1" x14ac:dyDescent="0.2">
      <c r="A339">
        <v>322</v>
      </c>
    </row>
    <row r="340" spans="1:1" x14ac:dyDescent="0.2">
      <c r="A340">
        <v>323</v>
      </c>
    </row>
    <row r="341" spans="1:1" x14ac:dyDescent="0.2">
      <c r="A341">
        <v>324</v>
      </c>
    </row>
    <row r="342" spans="1:1" x14ac:dyDescent="0.2">
      <c r="A342">
        <v>325</v>
      </c>
    </row>
    <row r="343" spans="1:1" x14ac:dyDescent="0.2">
      <c r="A343">
        <v>326</v>
      </c>
    </row>
    <row r="344" spans="1:1" x14ac:dyDescent="0.2">
      <c r="A344">
        <v>327</v>
      </c>
    </row>
    <row r="345" spans="1:1" x14ac:dyDescent="0.2">
      <c r="A345">
        <v>328</v>
      </c>
    </row>
    <row r="346" spans="1:1" x14ac:dyDescent="0.2">
      <c r="A346">
        <v>329</v>
      </c>
    </row>
    <row r="347" spans="1:1" x14ac:dyDescent="0.2">
      <c r="A347">
        <v>330</v>
      </c>
    </row>
    <row r="348" spans="1:1" x14ac:dyDescent="0.2">
      <c r="A348">
        <v>331</v>
      </c>
    </row>
    <row r="349" spans="1:1" x14ac:dyDescent="0.2">
      <c r="A349">
        <v>332</v>
      </c>
    </row>
    <row r="350" spans="1:1" x14ac:dyDescent="0.2">
      <c r="A350">
        <v>333</v>
      </c>
    </row>
    <row r="351" spans="1:1" x14ac:dyDescent="0.2">
      <c r="A351">
        <v>334</v>
      </c>
    </row>
    <row r="352" spans="1:1" x14ac:dyDescent="0.2">
      <c r="A352">
        <v>335</v>
      </c>
    </row>
    <row r="353" spans="1:1" x14ac:dyDescent="0.2">
      <c r="A353">
        <v>336</v>
      </c>
    </row>
    <row r="354" spans="1:1" x14ac:dyDescent="0.2">
      <c r="A354">
        <v>337</v>
      </c>
    </row>
    <row r="355" spans="1:1" x14ac:dyDescent="0.2">
      <c r="A355">
        <v>338</v>
      </c>
    </row>
    <row r="356" spans="1:1" x14ac:dyDescent="0.2">
      <c r="A356">
        <v>339</v>
      </c>
    </row>
    <row r="357" spans="1:1" x14ac:dyDescent="0.2">
      <c r="A357">
        <v>340</v>
      </c>
    </row>
    <row r="358" spans="1:1" x14ac:dyDescent="0.2">
      <c r="A358">
        <v>341</v>
      </c>
    </row>
    <row r="359" spans="1:1" x14ac:dyDescent="0.2">
      <c r="A359">
        <v>342</v>
      </c>
    </row>
    <row r="360" spans="1:1" x14ac:dyDescent="0.2">
      <c r="A360">
        <v>343</v>
      </c>
    </row>
    <row r="361" spans="1:1" x14ac:dyDescent="0.2">
      <c r="A361">
        <v>344</v>
      </c>
    </row>
    <row r="362" spans="1:1" x14ac:dyDescent="0.2">
      <c r="A362">
        <v>345</v>
      </c>
    </row>
    <row r="363" spans="1:1" x14ac:dyDescent="0.2">
      <c r="A363">
        <v>346</v>
      </c>
    </row>
    <row r="364" spans="1:1" x14ac:dyDescent="0.2">
      <c r="A364">
        <v>347</v>
      </c>
    </row>
    <row r="365" spans="1:1" x14ac:dyDescent="0.2">
      <c r="A365">
        <v>348</v>
      </c>
    </row>
    <row r="366" spans="1:1" x14ac:dyDescent="0.2">
      <c r="A366">
        <v>349</v>
      </c>
    </row>
    <row r="367" spans="1:1" x14ac:dyDescent="0.2">
      <c r="A367">
        <v>350</v>
      </c>
    </row>
    <row r="368" spans="1:1" x14ac:dyDescent="0.2">
      <c r="A368">
        <v>351</v>
      </c>
    </row>
    <row r="369" spans="1:1" x14ac:dyDescent="0.2">
      <c r="A369">
        <v>352</v>
      </c>
    </row>
    <row r="370" spans="1:1" x14ac:dyDescent="0.2">
      <c r="A370">
        <v>353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26E1-260F-4036-B1C7-A5E60F1E54EF}">
  <sheetPr>
    <tabColor theme="8" tint="0.79998168889431442"/>
  </sheetPr>
  <dimension ref="B1:O718"/>
  <sheetViews>
    <sheetView showGridLines="0" showRowColHeaders="0" workbookViewId="0">
      <selection activeCell="B2" sqref="B2"/>
    </sheetView>
  </sheetViews>
  <sheetFormatPr baseColWidth="10" defaultRowHeight="12.75" x14ac:dyDescent="0.2"/>
  <cols>
    <col min="1" max="1" width="3.42578125" style="14" customWidth="1"/>
    <col min="2" max="2" width="20.140625" style="24" customWidth="1"/>
    <col min="3" max="3" width="11.85546875" style="24" customWidth="1"/>
    <col min="4" max="4" width="4.7109375" style="24" customWidth="1"/>
    <col min="5" max="5" width="18.140625" style="24" customWidth="1"/>
    <col min="6" max="6" width="10.42578125" style="24" customWidth="1"/>
    <col min="7" max="7" width="5.28515625" style="14" customWidth="1"/>
    <col min="8" max="8" width="15.85546875" style="14" customWidth="1"/>
    <col min="9" max="9" width="11.42578125" style="14"/>
    <col min="10" max="10" width="6.28515625" style="14" customWidth="1"/>
    <col min="11" max="11" width="15.85546875" style="14" customWidth="1"/>
    <col min="12" max="12" width="10.5703125" style="14" customWidth="1"/>
    <col min="13" max="13" width="6.140625" style="14" customWidth="1"/>
    <col min="14" max="14" width="15.28515625" style="14" customWidth="1"/>
    <col min="15" max="15" width="10.42578125" style="14" customWidth="1"/>
    <col min="16" max="16384" width="11.42578125" style="14"/>
  </cols>
  <sheetData>
    <row r="1" spans="2:15" ht="31.5" customHeight="1" x14ac:dyDescent="0.2"/>
    <row r="2" spans="2:15" ht="27" customHeight="1" x14ac:dyDescent="0.35">
      <c r="B2" s="128" t="str">
        <f>'P_løpende (2)'!M6</f>
        <v>Løpende sum av slakteleveranser av ulike kjøttslag sortert etter størrelse av leveransen i kommunene i Trøndelag i 2024 i prosent</v>
      </c>
      <c r="C2" s="128"/>
      <c r="D2" s="128"/>
      <c r="E2" s="128"/>
      <c r="F2" s="128"/>
      <c r="G2" s="129"/>
      <c r="H2" s="129"/>
      <c r="I2" s="129"/>
      <c r="J2" s="129"/>
      <c r="K2" s="129"/>
      <c r="L2" s="129"/>
      <c r="M2" s="129"/>
      <c r="N2" s="129"/>
      <c r="O2" s="129"/>
    </row>
    <row r="4" spans="2:15" ht="63" customHeight="1" x14ac:dyDescent="0.2">
      <c r="B4" s="197" t="str">
        <f>'P_løpende (2)'!M7</f>
        <v>Løpende sum av slakteleveranser av fjørfe i Trøndelag i 2024 i prosent</v>
      </c>
      <c r="C4" s="197"/>
      <c r="E4" s="197" t="str">
        <f>'P_løpende (2)'!M8</f>
        <v>Løpende sum av slakteleveranser av gris i Trøndelag i 2024 i prosent</v>
      </c>
      <c r="F4" s="197"/>
      <c r="H4" s="198" t="str">
        <f>'P_løpende (2)'!M9</f>
        <v>Løpende sum av slakteleveranser av småfe i Trøndelag i 2024 i prosent</v>
      </c>
      <c r="I4" s="198"/>
      <c r="K4" s="199" t="str">
        <f>'P_løpende (2)'!M10</f>
        <v>Løpende sum av slakteleveranser av storfe i Trøndelag i 2024 i prosent</v>
      </c>
      <c r="L4" s="199"/>
      <c r="N4" s="199" t="str">
        <f>'P_løpende (2)'!M11</f>
        <v>Løpende sum av slakteleveranser av alle kjøttslag i Trøndelag i 2024 i prosent</v>
      </c>
      <c r="O4" s="199"/>
    </row>
    <row r="5" spans="2:15" ht="21.75" customHeight="1" x14ac:dyDescent="0.2">
      <c r="B5" s="20" t="s">
        <v>59</v>
      </c>
      <c r="C5" s="109" t="s">
        <v>517</v>
      </c>
      <c r="D5" s="24" t="str">
        <f>IF('P_løpende (2)'!D6=0," ",'P_løpende (2)'!D6)</f>
        <v xml:space="preserve"> </v>
      </c>
      <c r="E5" s="20" t="s">
        <v>59</v>
      </c>
      <c r="F5" s="109" t="s">
        <v>517</v>
      </c>
      <c r="H5" s="20" t="s">
        <v>59</v>
      </c>
      <c r="I5" s="109" t="s">
        <v>517</v>
      </c>
      <c r="K5" s="20" t="s">
        <v>59</v>
      </c>
      <c r="L5" s="109" t="s">
        <v>517</v>
      </c>
      <c r="N5" s="20" t="s">
        <v>59</v>
      </c>
      <c r="O5" s="109" t="s">
        <v>517</v>
      </c>
    </row>
    <row r="6" spans="2:15" x14ac:dyDescent="0.2">
      <c r="B6" s="21" t="str">
        <f>IF('P_løpende (2)'!B18=0," ",'P_løpende (2)'!B18)</f>
        <v>Levanger</v>
      </c>
      <c r="C6" s="70">
        <f>IF('P_løpende (2)'!C18=0," ",'P_løpende (2)'!C18)</f>
        <v>0.19399157426656871</v>
      </c>
      <c r="D6" s="24" t="str">
        <f>IF('P_løpende (2)'!D7=0," ",'P_løpende (2)'!D7)</f>
        <v xml:space="preserve"> </v>
      </c>
      <c r="E6" s="21" t="str">
        <f>IF('P_løpende (2)'!E18=0," ",'P_løpende (2)'!E18)</f>
        <v>Levanger</v>
      </c>
      <c r="F6" s="70">
        <f>IF('P_løpende (2)'!F18=0," ",'P_løpende (2)'!F18)</f>
        <v>0.26486667726390767</v>
      </c>
      <c r="H6" s="70" t="str">
        <f>IF('P_løpende (2)'!H18=0," ",'P_løpende (2)'!H18)</f>
        <v>Oppdal</v>
      </c>
      <c r="I6" s="70">
        <f>IF('P_løpende (2)'!I18=0," ",'P_løpende (2)'!I18)</f>
        <v>0.22688805313645216</v>
      </c>
      <c r="K6" s="70" t="str">
        <f>IF('P_løpende (2)'!K18=0," ",'P_løpende (2)'!K18)</f>
        <v>Steinkjer</v>
      </c>
      <c r="L6" s="70">
        <f>IF('P_løpende (2)'!L18=0," ",'P_løpende (2)'!L18)</f>
        <v>0.12597663758307759</v>
      </c>
      <c r="N6" s="70" t="str">
        <f>IF('P_løpende (2)'!N18=0," ",'P_løpende (2)'!N18)</f>
        <v>Levanger</v>
      </c>
      <c r="O6" s="70">
        <f>IF('P_løpende (2)'!O18=0," ",'P_løpende (2)'!O18)</f>
        <v>0.18611320049294805</v>
      </c>
    </row>
    <row r="7" spans="2:15" x14ac:dyDescent="0.2">
      <c r="B7" s="21" t="str">
        <f>IF('P_løpende (2)'!B19=0," ",'P_løpende (2)'!B19)</f>
        <v>Steinkjer</v>
      </c>
      <c r="C7" s="70">
        <f>IF('P_løpende (2)'!C19=0," ",'P_løpende (2)'!C19)</f>
        <v>0.37904610118928556</v>
      </c>
      <c r="D7" s="24" t="str">
        <f>IF('P_løpende (2)'!D8=0," ",'P_løpende (2)'!D8)</f>
        <v xml:space="preserve"> </v>
      </c>
      <c r="E7" s="21" t="str">
        <f>IF('P_løpende (2)'!E19=0," ",'P_løpende (2)'!E19)</f>
        <v>Verdal</v>
      </c>
      <c r="F7" s="70">
        <f>IF('P_løpende (2)'!F19=0," ",'P_løpende (2)'!F19)</f>
        <v>0.45775954805899532</v>
      </c>
      <c r="H7" s="70" t="str">
        <f>IF('P_løpende (2)'!H19=0," ",'P_løpende (2)'!H19)</f>
        <v>Midtre Gauldal</v>
      </c>
      <c r="I7" s="70">
        <f>IF('P_løpende (2)'!I19=0," ",'P_løpende (2)'!I19)</f>
        <v>0.30910758598931354</v>
      </c>
      <c r="K7" s="70" t="str">
        <f>IF('P_løpende (2)'!K19=0," ",'P_løpende (2)'!K19)</f>
        <v>Levanger</v>
      </c>
      <c r="L7" s="70">
        <f>IF('P_løpende (2)'!L19=0," ",'P_løpende (2)'!L19)</f>
        <v>0.21077396813058452</v>
      </c>
      <c r="N7" s="70" t="str">
        <f>IF('P_løpende (2)'!N19=0," ",'P_løpende (2)'!N19)</f>
        <v>Steinkjer</v>
      </c>
      <c r="O7" s="70">
        <f>IF('P_løpende (2)'!O19=0," ",'P_løpende (2)'!O19)</f>
        <v>0.32396677954523556</v>
      </c>
    </row>
    <row r="8" spans="2:15" x14ac:dyDescent="0.2">
      <c r="B8" s="21" t="str">
        <f>IF('P_løpende (2)'!B20=0," ",'P_løpende (2)'!B20)</f>
        <v>Midtre Gauldal</v>
      </c>
      <c r="C8" s="70">
        <f>IF('P_løpende (2)'!C20=0," ",'P_løpende (2)'!C20)</f>
        <v>0.52749750580453814</v>
      </c>
      <c r="D8" s="24" t="str">
        <f>IF('P_løpende (2)'!D9=0," ",'P_løpende (2)'!D9)</f>
        <v xml:space="preserve"> </v>
      </c>
      <c r="E8" s="21" t="str">
        <f>IF('P_løpende (2)'!E20=0," ",'P_løpende (2)'!E20)</f>
        <v>Inderøy</v>
      </c>
      <c r="F8" s="70">
        <f>IF('P_løpende (2)'!F20=0," ",'P_løpende (2)'!F20)</f>
        <v>0.57336753749529035</v>
      </c>
      <c r="H8" s="70" t="str">
        <f>IF('P_løpende (2)'!H20=0," ",'P_løpende (2)'!H20)</f>
        <v>Rennebu</v>
      </c>
      <c r="I8" s="70">
        <f>IF('P_løpende (2)'!I20=0," ",'P_løpende (2)'!I20)</f>
        <v>0.38757364130497607</v>
      </c>
      <c r="K8" s="70" t="str">
        <f>IF('P_løpende (2)'!K20=0," ",'P_løpende (2)'!K20)</f>
        <v>Orkland</v>
      </c>
      <c r="L8" s="70">
        <f>IF('P_løpende (2)'!L20=0," ",'P_løpende (2)'!L20)</f>
        <v>0.27895433328297242</v>
      </c>
      <c r="N8" s="70" t="str">
        <f>IF('P_løpende (2)'!N20=0," ",'P_løpende (2)'!N20)</f>
        <v>Verdal</v>
      </c>
      <c r="O8" s="70">
        <f>IF('P_løpende (2)'!O20=0," ",'P_løpende (2)'!O20)</f>
        <v>0.416487813117288</v>
      </c>
    </row>
    <row r="9" spans="2:15" x14ac:dyDescent="0.2">
      <c r="B9" s="21" t="str">
        <f>IF('P_løpende (2)'!B21=0," ",'P_løpende (2)'!B21)</f>
        <v>Melhus</v>
      </c>
      <c r="C9" s="70">
        <f>IF('P_løpende (2)'!C21=0," ",'P_løpende (2)'!C21)</f>
        <v>0.64917100066734912</v>
      </c>
      <c r="D9" s="24" t="str">
        <f>IF('P_løpende (2)'!D10=0," ",'P_løpende (2)'!D10)</f>
        <v xml:space="preserve"> </v>
      </c>
      <c r="E9" s="21" t="str">
        <f>IF('P_løpende (2)'!E21=0," ",'P_løpende (2)'!E21)</f>
        <v>Frosta</v>
      </c>
      <c r="F9" s="70">
        <f>IF('P_løpende (2)'!F21=0," ",'P_løpende (2)'!F21)</f>
        <v>0.68548653292822204</v>
      </c>
      <c r="H9" s="70" t="str">
        <f>IF('P_løpende (2)'!H21=0," ",'P_løpende (2)'!H21)</f>
        <v>Verdal</v>
      </c>
      <c r="I9" s="70">
        <f>IF('P_løpende (2)'!I21=0," ",'P_løpende (2)'!I21)</f>
        <v>0.45686329719105911</v>
      </c>
      <c r="K9" s="70" t="str">
        <f>IF('P_løpende (2)'!K21=0," ",'P_løpende (2)'!K21)</f>
        <v>Indre Fosen</v>
      </c>
      <c r="L9" s="70">
        <f>IF('P_løpende (2)'!L21=0," ",'P_løpende (2)'!L21)</f>
        <v>0.33325213295471751</v>
      </c>
      <c r="N9" s="70" t="str">
        <f>IF('P_løpende (2)'!N21=0," ",'P_løpende (2)'!N21)</f>
        <v>Midtre Gauldal</v>
      </c>
      <c r="O9" s="70">
        <f>IF('P_løpende (2)'!O21=0," ",'P_løpende (2)'!O21)</f>
        <v>0.49947324486151656</v>
      </c>
    </row>
    <row r="10" spans="2:15" x14ac:dyDescent="0.2">
      <c r="B10" s="21" t="str">
        <f>IF('P_løpende (2)'!B22=0," ",'P_løpende (2)'!B22)</f>
        <v>Orkland</v>
      </c>
      <c r="C10" s="70">
        <f>IF('P_løpende (2)'!C22=0," ",'P_løpende (2)'!C22)</f>
        <v>0.73175845703520448</v>
      </c>
      <c r="D10" s="24" t="str">
        <f>IF('P_løpende (2)'!D11=0," ",'P_løpende (2)'!D11)</f>
        <v xml:space="preserve"> </v>
      </c>
      <c r="E10" s="21" t="str">
        <f>IF('P_løpende (2)'!E22=0," ",'P_løpende (2)'!E22)</f>
        <v>Steinkjer</v>
      </c>
      <c r="F10" s="70">
        <f>IF('P_løpende (2)'!F22=0," ",'P_løpende (2)'!F22)</f>
        <v>0.76481958918269133</v>
      </c>
      <c r="H10" s="70" t="str">
        <f>IF('P_løpende (2)'!H22=0," ",'P_løpende (2)'!H22)</f>
        <v>Steinkjer</v>
      </c>
      <c r="I10" s="70">
        <f>IF('P_løpende (2)'!I22=0," ",'P_løpende (2)'!I22)</f>
        <v>0.51482631649057953</v>
      </c>
      <c r="K10" s="70" t="str">
        <f>IF('P_løpende (2)'!K22=0," ",'P_løpende (2)'!K22)</f>
        <v>Ørland</v>
      </c>
      <c r="L10" s="70">
        <f>IF('P_løpende (2)'!L22=0," ",'P_løpende (2)'!L22)</f>
        <v>0.38718014535277639</v>
      </c>
      <c r="N10" s="70" t="str">
        <f>IF('P_løpende (2)'!N22=0," ",'P_løpende (2)'!N22)</f>
        <v>Melhus</v>
      </c>
      <c r="O10" s="70">
        <f>IF('P_løpende (2)'!O22=0," ",'P_løpende (2)'!O22)</f>
        <v>0.5603957949505306</v>
      </c>
    </row>
    <row r="11" spans="2:15" x14ac:dyDescent="0.2">
      <c r="B11" s="21" t="str">
        <f>IF('P_løpende (2)'!B23=0," ",'P_løpende (2)'!B23)</f>
        <v>Verdal</v>
      </c>
      <c r="C11" s="70">
        <f>IF('P_løpende (2)'!C23=0," ",'P_løpende (2)'!C23)</f>
        <v>0.7882393783116538</v>
      </c>
      <c r="D11" s="24" t="str">
        <f>IF('P_løpende (2)'!D13=0," ",'P_løpende (2)'!D13)</f>
        <v xml:space="preserve"> </v>
      </c>
      <c r="E11" s="21" t="str">
        <f>IF('P_løpende (2)'!E23=0," ",'P_løpende (2)'!E23)</f>
        <v>Overhalla</v>
      </c>
      <c r="F11" s="70">
        <f>IF('P_løpende (2)'!F23=0," ",'P_løpende (2)'!F23)</f>
        <v>0.82500509859817772</v>
      </c>
      <c r="H11" s="70" t="str">
        <f>IF('P_løpende (2)'!H23=0," ",'P_løpende (2)'!H23)</f>
        <v>Levanger</v>
      </c>
      <c r="I11" s="70">
        <f>IF('P_løpende (2)'!I23=0," ",'P_løpende (2)'!I23)</f>
        <v>0.56144712734912616</v>
      </c>
      <c r="K11" s="70" t="str">
        <f>IF('P_løpende (2)'!K23=0," ",'P_løpende (2)'!K23)</f>
        <v>Overhalla</v>
      </c>
      <c r="L11" s="70">
        <f>IF('P_løpende (2)'!L23=0," ",'P_løpende (2)'!L23)</f>
        <v>0.43889425882114796</v>
      </c>
      <c r="N11" s="70" t="str">
        <f>IF('P_løpende (2)'!N23=0," ",'P_løpende (2)'!N23)</f>
        <v>Orkland</v>
      </c>
      <c r="O11" s="70">
        <f>IF('P_løpende (2)'!O23=0," ",'P_løpende (2)'!O23)</f>
        <v>0.61710344946076601</v>
      </c>
    </row>
    <row r="12" spans="2:15" x14ac:dyDescent="0.2">
      <c r="B12" s="21" t="str">
        <f>IF('P_løpende (2)'!B24=0," ",'P_løpende (2)'!B24)</f>
        <v>Holtålen</v>
      </c>
      <c r="C12" s="70">
        <f>IF('P_løpende (2)'!C24=0," ",'P_løpende (2)'!C24)</f>
        <v>0.82610931511023822</v>
      </c>
      <c r="D12" s="24" t="str">
        <f>IF('P_løpende (2)'!D14=0," ",'P_løpende (2)'!D14)</f>
        <v xml:space="preserve"> </v>
      </c>
      <c r="E12" s="21" t="str">
        <f>IF('P_løpende (2)'!E24=0," ",'P_løpende (2)'!E24)</f>
        <v>Stjørdal</v>
      </c>
      <c r="F12" s="70">
        <f>IF('P_løpende (2)'!F24=0," ",'P_løpende (2)'!F24)</f>
        <v>0.85132120348147522</v>
      </c>
      <c r="H12" s="70" t="str">
        <f>IF('P_løpende (2)'!H24=0," ",'P_løpende (2)'!H24)</f>
        <v>Indre Fosen</v>
      </c>
      <c r="I12" s="70">
        <f>IF('P_løpende (2)'!I24=0," ",'P_løpende (2)'!I24)</f>
        <v>0.5934283188139946</v>
      </c>
      <c r="K12" s="70" t="str">
        <f>IF('P_løpende (2)'!K24=0," ",'P_løpende (2)'!K24)</f>
        <v>Nærøysund</v>
      </c>
      <c r="L12" s="70">
        <f>IF('P_løpende (2)'!L24=0," ",'P_løpende (2)'!L24)</f>
        <v>0.48818412409521056</v>
      </c>
      <c r="N12" s="70" t="str">
        <f>IF('P_løpende (2)'!N24=0," ",'P_løpende (2)'!N24)</f>
        <v>Inderøy</v>
      </c>
      <c r="O12" s="70">
        <f>IF('P_løpende (2)'!O24=0," ",'P_løpende (2)'!O24)</f>
        <v>0.66926649867561705</v>
      </c>
    </row>
    <row r="13" spans="2:15" x14ac:dyDescent="0.2">
      <c r="B13" s="21" t="str">
        <f>IF('P_løpende (2)'!B25=0," ",'P_løpende (2)'!B25)</f>
        <v>Indre Fosen</v>
      </c>
      <c r="C13" s="70">
        <f>IF('P_løpende (2)'!C25=0," ",'P_løpende (2)'!C25)</f>
        <v>0.85931146821696558</v>
      </c>
      <c r="D13" s="24" t="str">
        <f>IF('P_løpende (2)'!D15=0," ",'P_løpende (2)'!D15)</f>
        <v xml:space="preserve"> </v>
      </c>
      <c r="E13" s="21" t="str">
        <f>IF('P_løpende (2)'!E25=0," ",'P_løpende (2)'!E25)</f>
        <v>Snåsa</v>
      </c>
      <c r="F13" s="70">
        <f>IF('P_løpende (2)'!F25=0," ",'P_løpende (2)'!F25)</f>
        <v>0.87747882754847228</v>
      </c>
      <c r="H13" s="70" t="str">
        <f>IF('P_løpende (2)'!H25=0," ",'P_løpende (2)'!H25)</f>
        <v>Holtålen</v>
      </c>
      <c r="I13" s="70">
        <f>IF('P_løpende (2)'!I25=0," ",'P_løpende (2)'!I25)</f>
        <v>0.62145053145087537</v>
      </c>
      <c r="K13" s="70" t="str">
        <f>IF('P_løpende (2)'!K25=0," ",'P_løpende (2)'!K25)</f>
        <v>Namsos</v>
      </c>
      <c r="L13" s="70">
        <f>IF('P_løpende (2)'!L25=0," ",'P_løpende (2)'!L25)</f>
        <v>0.53466510502904196</v>
      </c>
      <c r="N13" s="70" t="str">
        <f>IF('P_løpende (2)'!N25=0," ",'P_løpende (2)'!N25)</f>
        <v>Frosta</v>
      </c>
      <c r="O13" s="70">
        <f>IF('P_løpende (2)'!O25=0," ",'P_løpende (2)'!O25)</f>
        <v>0.70428081248714325</v>
      </c>
    </row>
    <row r="14" spans="2:15" x14ac:dyDescent="0.2">
      <c r="B14" s="21" t="str">
        <f>IF('P_løpende (2)'!B26=0," ",'P_løpende (2)'!B26)</f>
        <v>Skaun</v>
      </c>
      <c r="C14" s="70">
        <f>IF('P_løpende (2)'!C26=0," ",'P_løpende (2)'!C26)</f>
        <v>0.88320374023570936</v>
      </c>
      <c r="D14" s="24" t="str">
        <f>IF('P_løpende (2)'!D16=0," ",'P_løpende (2)'!D16)</f>
        <v xml:space="preserve"> </v>
      </c>
      <c r="E14" s="21" t="str">
        <f>IF('P_løpende (2)'!E26=0," ",'P_løpende (2)'!E26)</f>
        <v>Grong</v>
      </c>
      <c r="F14" s="70">
        <f>IF('P_løpende (2)'!F26=0," ",'P_løpende (2)'!F26)</f>
        <v>0.89548983718495256</v>
      </c>
      <c r="H14" s="70" t="str">
        <f>IF('P_løpende (2)'!H26=0," ",'P_løpende (2)'!H26)</f>
        <v>Orkland</v>
      </c>
      <c r="I14" s="70">
        <f>IF('P_løpende (2)'!I26=0," ",'P_løpende (2)'!I26)</f>
        <v>0.6451475907439197</v>
      </c>
      <c r="K14" s="70" t="str">
        <f>IF('P_løpende (2)'!K26=0," ",'P_løpende (2)'!K26)</f>
        <v>Midtre Gauldal</v>
      </c>
      <c r="L14" s="70">
        <f>IF('P_løpende (2)'!L26=0," ",'P_løpende (2)'!L26)</f>
        <v>0.57509818011671487</v>
      </c>
      <c r="N14" s="70" t="str">
        <f>IF('P_løpende (2)'!N26=0," ",'P_løpende (2)'!N26)</f>
        <v>Overhalla</v>
      </c>
      <c r="O14" s="70">
        <f>IF('P_løpende (2)'!O26=0," ",'P_løpende (2)'!O26)</f>
        <v>0.73579882929778562</v>
      </c>
    </row>
    <row r="15" spans="2:15" x14ac:dyDescent="0.2">
      <c r="B15" s="21" t="str">
        <f>IF('P_løpende (2)'!B27=0," ",'P_løpende (2)'!B27)</f>
        <v>Inderøy</v>
      </c>
      <c r="C15" s="70">
        <f>IF('P_løpende (2)'!C27=0," ",'P_løpende (2)'!C27)</f>
        <v>0.90406697653561019</v>
      </c>
      <c r="D15" s="24" t="str">
        <f>IF('P_løpende (2)'!D17=0," ",'P_løpende (2)'!D17)</f>
        <v xml:space="preserve"> </v>
      </c>
      <c r="E15" s="21" t="str">
        <f>IF('P_løpende (2)'!E27=0," ",'P_løpende (2)'!E27)</f>
        <v>Namsos</v>
      </c>
      <c r="F15" s="70">
        <f>IF('P_løpende (2)'!F27=0," ",'P_løpende (2)'!F27)</f>
        <v>0.91168152455308837</v>
      </c>
      <c r="H15" s="70" t="str">
        <f>IF('P_løpende (2)'!H27=0," ",'P_løpende (2)'!H27)</f>
        <v>Inderøy</v>
      </c>
      <c r="I15" s="70">
        <f>IF('P_løpende (2)'!I27=0," ",'P_løpende (2)'!I27)</f>
        <v>0.66798017617996064</v>
      </c>
      <c r="K15" s="70" t="str">
        <f>IF('P_løpende (2)'!K27=0," ",'P_løpende (2)'!K27)</f>
        <v>Verdal</v>
      </c>
      <c r="L15" s="70">
        <f>IF('P_løpende (2)'!L27=0," ",'P_løpende (2)'!L27)</f>
        <v>0.61480086751842622</v>
      </c>
      <c r="N15" s="70" t="str">
        <f>IF('P_løpende (2)'!N27=0," ",'P_løpende (2)'!N27)</f>
        <v>Indre Fosen</v>
      </c>
      <c r="O15" s="70">
        <f>IF('P_løpende (2)'!O27=0," ",'P_løpende (2)'!O27)</f>
        <v>0.76623096401845525</v>
      </c>
    </row>
    <row r="16" spans="2:15" x14ac:dyDescent="0.2">
      <c r="B16" s="21" t="str">
        <f>IF('P_løpende (2)'!B28=0," ",'P_løpende (2)'!B28)</f>
        <v>Namsos</v>
      </c>
      <c r="C16" s="70">
        <f>IF('P_løpende (2)'!C28=0," ",'P_løpende (2)'!C28)</f>
        <v>0.9243317006415499</v>
      </c>
      <c r="D16" s="24" t="str">
        <f>IF('P_løpende (2)'!D18=0," ",'P_løpende (2)'!D18)</f>
        <v xml:space="preserve"> </v>
      </c>
      <c r="E16" s="21" t="str">
        <f>IF('P_løpende (2)'!E28=0," ",'P_løpende (2)'!E28)</f>
        <v>Malvik</v>
      </c>
      <c r="F16" s="70">
        <f>IF('P_løpende (2)'!F28=0," ",'P_løpende (2)'!F28)</f>
        <v>0.92372525974115083</v>
      </c>
      <c r="H16" s="70" t="str">
        <f>IF('P_løpende (2)'!H28=0," ",'P_løpende (2)'!H28)</f>
        <v>Meråker</v>
      </c>
      <c r="I16" s="70">
        <f>IF('P_løpende (2)'!I28=0," ",'P_løpende (2)'!I28)</f>
        <v>0.69069771864310991</v>
      </c>
      <c r="K16" s="70" t="str">
        <f>IF('P_løpende (2)'!K28=0," ",'P_løpende (2)'!K28)</f>
        <v>Inderøy</v>
      </c>
      <c r="L16" s="70">
        <f>IF('P_løpende (2)'!L28=0," ",'P_løpende (2)'!L28)</f>
        <v>0.65304724123616598</v>
      </c>
      <c r="N16" s="70" t="str">
        <f>IF('P_løpende (2)'!N28=0," ",'P_løpende (2)'!N28)</f>
        <v>Namsos</v>
      </c>
      <c r="O16" s="70">
        <f>IF('P_løpende (2)'!O28=0," ",'P_løpende (2)'!O28)</f>
        <v>0.79105702994426619</v>
      </c>
    </row>
    <row r="17" spans="2:15" x14ac:dyDescent="0.2">
      <c r="B17" s="21" t="str">
        <f>IF('P_løpende (2)'!B29=0," ",'P_løpende (2)'!B29)</f>
        <v>Rennebu</v>
      </c>
      <c r="C17" s="70">
        <f>IF('P_løpende (2)'!C29=0," ",'P_løpende (2)'!C29)</f>
        <v>0.94140807736845289</v>
      </c>
      <c r="D17" s="24" t="str">
        <f>IF('P_løpende (2)'!D19=0," ",'P_løpende (2)'!D19)</f>
        <v xml:space="preserve"> </v>
      </c>
      <c r="E17" s="21" t="str">
        <f>IF('P_løpende (2)'!E29=0," ",'P_løpende (2)'!E29)</f>
        <v>Midtre Gauldal</v>
      </c>
      <c r="F17" s="70">
        <f>IF('P_løpende (2)'!F29=0," ",'P_løpende (2)'!F29)</f>
        <v>0.93511027114490453</v>
      </c>
      <c r="H17" s="70" t="str">
        <f>IF('P_løpende (2)'!H29=0," ",'P_løpende (2)'!H29)</f>
        <v>Åfjord</v>
      </c>
      <c r="I17" s="70">
        <f>IF('P_løpende (2)'!I29=0," ",'P_løpende (2)'!I29)</f>
        <v>0.71270273079835789</v>
      </c>
      <c r="K17" s="70" t="str">
        <f>IF('P_løpende (2)'!K29=0," ",'P_løpende (2)'!K29)</f>
        <v>Stjørdal</v>
      </c>
      <c r="L17" s="70">
        <f>IF('P_løpende (2)'!L29=0," ",'P_løpende (2)'!L29)</f>
        <v>0.68638899029665423</v>
      </c>
      <c r="N17" s="70" t="str">
        <f>IF('P_løpende (2)'!N29=0," ",'P_løpende (2)'!N29)</f>
        <v>Stjørdal</v>
      </c>
      <c r="O17" s="70">
        <f>IF('P_løpende (2)'!O29=0," ",'P_løpende (2)'!O29)</f>
        <v>0.81316263110738207</v>
      </c>
    </row>
    <row r="18" spans="2:15" x14ac:dyDescent="0.2">
      <c r="B18" s="21" t="str">
        <f>IF('P_løpende (2)'!B30=0," ",'P_løpende (2)'!B30)</f>
        <v>Trondheim</v>
      </c>
      <c r="C18" s="70">
        <f>IF('P_løpende (2)'!C30=0," ",'P_løpende (2)'!C30)</f>
        <v>0.95573450164819074</v>
      </c>
      <c r="D18" s="24" t="str">
        <f>IF('P_løpende (2)'!D20=0," ",'P_løpende (2)'!D20)</f>
        <v xml:space="preserve"> </v>
      </c>
      <c r="E18" s="21" t="str">
        <f>IF('P_løpende (2)'!E30=0," ",'P_løpende (2)'!E30)</f>
        <v>Orkland</v>
      </c>
      <c r="F18" s="70">
        <f>IF('P_løpende (2)'!F30=0," ",'P_løpende (2)'!F30)</f>
        <v>0.94485554993539644</v>
      </c>
      <c r="H18" s="70" t="str">
        <f>IF('P_løpende (2)'!H30=0," ",'P_løpende (2)'!H30)</f>
        <v>Heim</v>
      </c>
      <c r="I18" s="70">
        <f>IF('P_løpende (2)'!I30=0," ",'P_løpende (2)'!I30)</f>
        <v>0.73405438569246673</v>
      </c>
      <c r="K18" s="70" t="str">
        <f>IF('P_løpende (2)'!K30=0," ",'P_løpende (2)'!K30)</f>
        <v>Åfjord</v>
      </c>
      <c r="L18" s="70">
        <f>IF('P_løpende (2)'!L30=0," ",'P_løpende (2)'!L30)</f>
        <v>0.71876312102941609</v>
      </c>
      <c r="N18" s="70" t="str">
        <f>IF('P_løpende (2)'!N30=0," ",'P_løpende (2)'!N30)</f>
        <v>Holtålen</v>
      </c>
      <c r="O18" s="70">
        <f>IF('P_løpende (2)'!O30=0," ",'P_løpende (2)'!O30)</f>
        <v>0.83261449947200783</v>
      </c>
    </row>
    <row r="19" spans="2:15" x14ac:dyDescent="0.2">
      <c r="B19" s="21" t="str">
        <f>IF('P_løpende (2)'!B31=0," ",'P_løpende (2)'!B31)</f>
        <v>Stjørdal</v>
      </c>
      <c r="C19" s="70">
        <f>IF('P_løpende (2)'!C31=0," ",'P_løpende (2)'!C31)</f>
        <v>0.96998842119217621</v>
      </c>
      <c r="D19" s="24" t="str">
        <f>IF('P_løpende (2)'!D21=0," ",'P_løpende (2)'!D21)</f>
        <v xml:space="preserve"> </v>
      </c>
      <c r="E19" s="21" t="str">
        <f>IF('P_løpende (2)'!E31=0," ",'P_løpende (2)'!E31)</f>
        <v>Ørland</v>
      </c>
      <c r="F19" s="70">
        <f>IF('P_løpende (2)'!F31=0," ",'P_løpende (2)'!F31)</f>
        <v>0.95372200596893741</v>
      </c>
      <c r="H19" s="70" t="str">
        <f>IF('P_løpende (2)'!H31=0," ",'P_løpende (2)'!H31)</f>
        <v>Hitra</v>
      </c>
      <c r="I19" s="70">
        <f>IF('P_løpende (2)'!I31=0," ",'P_løpende (2)'!I31)</f>
        <v>0.75539617841211515</v>
      </c>
      <c r="K19" s="70" t="str">
        <f>IF('P_løpende (2)'!K31=0," ",'P_løpende (2)'!K31)</f>
        <v>Oppdal</v>
      </c>
      <c r="L19" s="70">
        <f>IF('P_løpende (2)'!L31=0," ",'P_løpende (2)'!L31)</f>
        <v>0.74843770805291521</v>
      </c>
      <c r="N19" s="70" t="str">
        <f>IF('P_løpende (2)'!N31=0," ",'P_løpende (2)'!N31)</f>
        <v>Ørland</v>
      </c>
      <c r="O19" s="70">
        <f>IF('P_løpende (2)'!O31=0," ",'P_løpende (2)'!O31)</f>
        <v>0.85092951277913798</v>
      </c>
    </row>
    <row r="20" spans="2:15" x14ac:dyDescent="0.2">
      <c r="B20" s="21" t="str">
        <f>IF('P_løpende (2)'!B32=0," ",'P_løpende (2)'!B32)</f>
        <v>Snåsa</v>
      </c>
      <c r="C20" s="70">
        <f>IF('P_løpende (2)'!C32=0," ",'P_løpende (2)'!C32)</f>
        <v>0.98083000268706511</v>
      </c>
      <c r="D20" s="24" t="str">
        <f>IF('P_løpende (2)'!D22=0," ",'P_løpende (2)'!D22)</f>
        <v xml:space="preserve"> </v>
      </c>
      <c r="E20" s="21" t="str">
        <f>IF('P_løpende (2)'!E32=0," ",'P_løpende (2)'!E32)</f>
        <v>Skaun</v>
      </c>
      <c r="F20" s="70">
        <f>IF('P_løpende (2)'!F32=0," ",'P_løpende (2)'!F32)</f>
        <v>0.96190078174148075</v>
      </c>
      <c r="H20" s="70" t="str">
        <f>IF('P_løpende (2)'!H32=0," ",'P_løpende (2)'!H32)</f>
        <v>Ørland</v>
      </c>
      <c r="I20" s="70">
        <f>IF('P_løpende (2)'!I32=0," ",'P_løpende (2)'!I32)</f>
        <v>0.77479502838819825</v>
      </c>
      <c r="K20" s="70" t="str">
        <f>IF('P_løpende (2)'!K32=0," ",'P_løpende (2)'!K32)</f>
        <v>Heim</v>
      </c>
      <c r="L20" s="70">
        <f>IF('P_løpende (2)'!L32=0," ",'P_løpende (2)'!L32)</f>
        <v>0.77600069878699063</v>
      </c>
      <c r="N20" s="70" t="str">
        <f>IF('P_løpende (2)'!N32=0," ",'P_løpende (2)'!N32)</f>
        <v>Snåsa</v>
      </c>
      <c r="O20" s="70">
        <f>IF('P_løpende (2)'!O32=0," ",'P_løpende (2)'!O32)</f>
        <v>0.8686353731190174</v>
      </c>
    </row>
    <row r="21" spans="2:15" x14ac:dyDescent="0.2">
      <c r="B21" s="21" t="str">
        <f>IF('P_løpende (2)'!B33=0," ",'P_løpende (2)'!B33)</f>
        <v>Ørland</v>
      </c>
      <c r="C21" s="70">
        <f>IF('P_løpende (2)'!C33=0," ",'P_løpende (2)'!C33)</f>
        <v>0.98781670112205144</v>
      </c>
      <c r="D21" s="24" t="str">
        <f>IF('P_løpende (2)'!D23=0," ",'P_løpende (2)'!D23)</f>
        <v xml:space="preserve"> </v>
      </c>
      <c r="E21" s="21" t="str">
        <f>IF('P_løpende (2)'!E33=0," ",'P_løpende (2)'!E33)</f>
        <v>Selbu</v>
      </c>
      <c r="F21" s="70">
        <f>IF('P_løpende (2)'!F33=0," ",'P_løpende (2)'!F33)</f>
        <v>0.97001986858744904</v>
      </c>
      <c r="H21" s="70" t="str">
        <f>IF('P_løpende (2)'!H33=0," ",'P_løpende (2)'!H33)</f>
        <v>Stjørdal</v>
      </c>
      <c r="I21" s="70">
        <f>IF('P_løpende (2)'!I33=0," ",'P_løpende (2)'!I33)</f>
        <v>0.79338952130279217</v>
      </c>
      <c r="K21" s="70" t="str">
        <f>IF('P_løpende (2)'!K33=0," ",'P_løpende (2)'!K33)</f>
        <v>Selbu</v>
      </c>
      <c r="L21" s="70">
        <f>IF('P_løpende (2)'!L33=0," ",'P_løpende (2)'!L33)</f>
        <v>0.79783686126084452</v>
      </c>
      <c r="N21" s="70" t="str">
        <f>IF('P_løpende (2)'!N33=0," ",'P_løpende (2)'!N33)</f>
        <v>Skaun</v>
      </c>
      <c r="O21" s="70">
        <f>IF('P_løpende (2)'!O33=0," ",'P_løpende (2)'!O33)</f>
        <v>0.88359619575386827</v>
      </c>
    </row>
    <row r="22" spans="2:15" x14ac:dyDescent="0.2">
      <c r="B22" s="21" t="str">
        <f>IF('P_løpende (2)'!B34=0," ",'P_løpende (2)'!B34)</f>
        <v>Overhalla</v>
      </c>
      <c r="C22" s="70">
        <f>IF('P_løpende (2)'!C34=0," ",'P_løpende (2)'!C34)</f>
        <v>0.99299778659367388</v>
      </c>
      <c r="D22" s="24" t="str">
        <f>IF('P_løpende (2)'!D24=0," ",'P_løpende (2)'!D24)</f>
        <v xml:space="preserve"> </v>
      </c>
      <c r="E22" s="21" t="str">
        <f>IF('P_løpende (2)'!E34=0," ",'P_løpende (2)'!E34)</f>
        <v>Indre Fosen</v>
      </c>
      <c r="F22" s="70">
        <f>IF('P_løpende (2)'!F34=0," ",'P_løpende (2)'!F34)</f>
        <v>0.97751272654955268</v>
      </c>
      <c r="H22" s="70" t="str">
        <f>IF('P_løpende (2)'!H34=0," ",'P_løpende (2)'!H34)</f>
        <v>Selbu</v>
      </c>
      <c r="I22" s="70">
        <f>IF('P_løpende (2)'!I34=0," ",'P_løpende (2)'!I34)</f>
        <v>0.81127412640599084</v>
      </c>
      <c r="K22" s="70" t="str">
        <f>IF('P_løpende (2)'!K34=0," ",'P_løpende (2)'!K34)</f>
        <v>Snåsa</v>
      </c>
      <c r="L22" s="70">
        <f>IF('P_løpende (2)'!L34=0," ",'P_løpende (2)'!L34)</f>
        <v>0.81919896060704855</v>
      </c>
      <c r="N22" s="70" t="str">
        <f>IF('P_løpende (2)'!N34=0," ",'P_løpende (2)'!N34)</f>
        <v>Rennebu</v>
      </c>
      <c r="O22" s="70">
        <f>IF('P_løpende (2)'!O34=0," ",'P_løpende (2)'!O34)</f>
        <v>0.89726706545867996</v>
      </c>
    </row>
    <row r="23" spans="2:15" x14ac:dyDescent="0.2">
      <c r="B23" s="21" t="str">
        <f>IF('P_løpende (2)'!B35=0," ",'P_løpende (2)'!B35)</f>
        <v>Åfjord</v>
      </c>
      <c r="C23" s="70">
        <f>IF('P_løpende (2)'!C35=0," ",'P_løpende (2)'!C35)</f>
        <v>0.99772630662151007</v>
      </c>
      <c r="D23" s="24" t="str">
        <f>IF('P_løpende (2)'!D25=0," ",'P_løpende (2)'!D25)</f>
        <v xml:space="preserve"> </v>
      </c>
      <c r="E23" s="21" t="str">
        <f>IF('P_løpende (2)'!E35=0," ",'P_løpende (2)'!E35)</f>
        <v>Høylandet</v>
      </c>
      <c r="F23" s="70">
        <f>IF('P_løpende (2)'!F35=0," ",'P_løpende (2)'!F35)</f>
        <v>0.98375642176018796</v>
      </c>
      <c r="H23" s="70" t="str">
        <f>IF('P_løpende (2)'!H35=0," ",'P_løpende (2)'!H35)</f>
        <v>Namsos</v>
      </c>
      <c r="I23" s="70">
        <f>IF('P_løpende (2)'!I35=0," ",'P_løpende (2)'!I35)</f>
        <v>0.82814424878802595</v>
      </c>
      <c r="K23" s="70" t="str">
        <f>IF('P_løpende (2)'!K35=0," ",'P_løpende (2)'!K35)</f>
        <v>Rindal</v>
      </c>
      <c r="L23" s="70">
        <f>IF('P_løpende (2)'!L35=0," ",'P_løpende (2)'!L35)</f>
        <v>0.83945060320352349</v>
      </c>
      <c r="N23" s="70" t="str">
        <f>IF('P_løpende (2)'!N35=0," ",'P_løpende (2)'!N35)</f>
        <v>Oppdal</v>
      </c>
      <c r="O23" s="70">
        <f>IF('P_løpende (2)'!O35=0," ",'P_løpende (2)'!O35)</f>
        <v>0.91013407667002422</v>
      </c>
    </row>
    <row r="24" spans="2:15" x14ac:dyDescent="0.2">
      <c r="B24" s="21" t="str">
        <f>IF('P_løpende (2)'!B36=0," ",'P_løpende (2)'!B36)</f>
        <v>Frosta</v>
      </c>
      <c r="C24" s="70">
        <f>IF('P_løpende (2)'!C36=0," ",'P_løpende (2)'!C36)</f>
        <v>0.99999999999999978</v>
      </c>
      <c r="D24" s="24" t="str">
        <f>IF('P_løpende (2)'!D26=0," ",'P_løpende (2)'!D26)</f>
        <v xml:space="preserve"> </v>
      </c>
      <c r="E24" s="21" t="str">
        <f>IF('P_løpende (2)'!E36=0," ",'P_løpende (2)'!E36)</f>
        <v>Nærøysund</v>
      </c>
      <c r="F24" s="70">
        <f>IF('P_løpende (2)'!F36=0," ",'P_løpende (2)'!F36)</f>
        <v>0.98852434635002218</v>
      </c>
      <c r="H24" s="70" t="str">
        <f>IF('P_løpende (2)'!H36=0," ",'P_løpende (2)'!H36)</f>
        <v>Frøya</v>
      </c>
      <c r="I24" s="70">
        <f>IF('P_løpende (2)'!I36=0," ",'P_løpende (2)'!I36)</f>
        <v>0.84412016922736366</v>
      </c>
      <c r="K24" s="70" t="str">
        <f>IF('P_løpende (2)'!K36=0," ",'P_løpende (2)'!K36)</f>
        <v>Melhus</v>
      </c>
      <c r="L24" s="70">
        <f>IF('P_løpende (2)'!L36=0," ",'P_løpende (2)'!L36)</f>
        <v>0.85910645236722716</v>
      </c>
      <c r="N24" s="70" t="str">
        <f>IF('P_løpende (2)'!N36=0," ",'P_løpende (2)'!N36)</f>
        <v>Nærøysund</v>
      </c>
      <c r="O24" s="70">
        <f>IF('P_løpende (2)'!O36=0," ",'P_løpende (2)'!O36)</f>
        <v>0.92287668811791213</v>
      </c>
    </row>
    <row r="25" spans="2:15" x14ac:dyDescent="0.2">
      <c r="B25" s="21" t="str">
        <f>IF('P_løpende (2)'!B37=0," ",'P_løpende (2)'!B37)</f>
        <v>Lierne</v>
      </c>
      <c r="C25" s="70">
        <f>IF('P_løpende (2)'!C37=0," ",'P_løpende (2)'!C37)</f>
        <v>0.99999999999999978</v>
      </c>
      <c r="D25" s="24" t="str">
        <f>IF('P_løpende (2)'!D27=0," ",'P_løpende (2)'!D27)</f>
        <v xml:space="preserve"> </v>
      </c>
      <c r="E25" s="21" t="str">
        <f>IF('P_løpende (2)'!E37=0," ",'P_løpende (2)'!E37)</f>
        <v>Åfjord</v>
      </c>
      <c r="F25" s="70">
        <f>IF('P_løpende (2)'!F37=0," ",'P_løpende (2)'!F37)</f>
        <v>0.9921331914988849</v>
      </c>
      <c r="H25" s="70" t="str">
        <f>IF('P_løpende (2)'!H37=0," ",'P_løpende (2)'!H37)</f>
        <v>Melhus</v>
      </c>
      <c r="I25" s="70">
        <f>IF('P_løpende (2)'!I37=0," ",'P_løpende (2)'!I37)</f>
        <v>0.85992050521135688</v>
      </c>
      <c r="K25" s="70" t="str">
        <f>IF('P_løpende (2)'!K37=0," ",'P_løpende (2)'!K37)</f>
        <v>Rennebu</v>
      </c>
      <c r="L25" s="70">
        <f>IF('P_løpende (2)'!L37=0," ",'P_løpende (2)'!L37)</f>
        <v>0.8754055839757855</v>
      </c>
      <c r="N25" s="70" t="str">
        <f>IF('P_løpende (2)'!N37=0," ",'P_løpende (2)'!N37)</f>
        <v>Åfjord</v>
      </c>
      <c r="O25" s="70">
        <f>IF('P_løpende (2)'!O37=0," ",'P_løpende (2)'!O37)</f>
        <v>0.93390855435741149</v>
      </c>
    </row>
    <row r="26" spans="2:15" x14ac:dyDescent="0.2">
      <c r="B26" s="21" t="str">
        <f>IF('P_løpende (2)'!B38=0," ",'P_løpende (2)'!B38)</f>
        <v>Hitra</v>
      </c>
      <c r="C26" s="70">
        <f>IF('P_løpende (2)'!C38=0," ",'P_løpende (2)'!C38)</f>
        <v>0.99999999999999978</v>
      </c>
      <c r="D26" s="24" t="str">
        <f>IF('P_løpende (2)'!D28=0," ",'P_løpende (2)'!D28)</f>
        <v xml:space="preserve"> </v>
      </c>
      <c r="E26" s="21" t="str">
        <f>IF('P_løpende (2)'!E38=0," ",'P_løpende (2)'!E38)</f>
        <v>Heim</v>
      </c>
      <c r="F26" s="70">
        <f>IF('P_løpende (2)'!F38=0," ",'P_løpende (2)'!F38)</f>
        <v>0.99515110635805371</v>
      </c>
      <c r="H26" s="70" t="str">
        <f>IF('P_løpende (2)'!H38=0," ",'P_løpende (2)'!H38)</f>
        <v>Flatanger</v>
      </c>
      <c r="I26" s="70">
        <f>IF('P_løpende (2)'!I38=0," ",'P_løpende (2)'!I38)</f>
        <v>0.87464690230279873</v>
      </c>
      <c r="K26" s="70" t="str">
        <f>IF('P_løpende (2)'!K38=0," ",'P_løpende (2)'!K38)</f>
        <v>Røros</v>
      </c>
      <c r="L26" s="70">
        <f>IF('P_løpende (2)'!L38=0," ",'P_løpende (2)'!L38)</f>
        <v>0.89090176984445935</v>
      </c>
      <c r="N26" s="70" t="str">
        <f>IF('P_løpende (2)'!N38=0," ",'P_løpende (2)'!N38)</f>
        <v>Trondheim</v>
      </c>
      <c r="O26" s="70">
        <f>IF('P_løpende (2)'!O38=0," ",'P_løpende (2)'!O38)</f>
        <v>0.94332500868256308</v>
      </c>
    </row>
    <row r="27" spans="2:15" x14ac:dyDescent="0.2">
      <c r="B27" s="21" t="str">
        <f>IF('P_løpende (2)'!B39=0," ",'P_løpende (2)'!B39)</f>
        <v>Selbu</v>
      </c>
      <c r="C27" s="70">
        <f>IF('P_løpende (2)'!C39=0," ",'P_løpende (2)'!C39)</f>
        <v>0.99999999999999978</v>
      </c>
      <c r="D27" s="24" t="str">
        <f>IF('P_løpende (2)'!D29=0," ",'P_løpende (2)'!D29)</f>
        <v xml:space="preserve"> </v>
      </c>
      <c r="E27" s="21" t="str">
        <f>IF('P_løpende (2)'!E39=0," ",'P_løpende (2)'!E39)</f>
        <v>Rindal</v>
      </c>
      <c r="F27" s="70">
        <f>IF('P_løpende (2)'!F39=0," ",'P_løpende (2)'!F39)</f>
        <v>0.99739953350052246</v>
      </c>
      <c r="H27" s="70" t="str">
        <f>IF('P_løpende (2)'!H39=0," ",'P_løpende (2)'!H39)</f>
        <v>Nærøysund</v>
      </c>
      <c r="I27" s="70">
        <f>IF('P_løpende (2)'!I39=0," ",'P_løpende (2)'!I39)</f>
        <v>0.88913292658705845</v>
      </c>
      <c r="K27" s="70" t="str">
        <f>IF('P_løpende (2)'!K39=0," ",'P_løpende (2)'!K39)</f>
        <v>Grong</v>
      </c>
      <c r="L27" s="70">
        <f>IF('P_løpende (2)'!L39=0," ",'P_løpende (2)'!L39)</f>
        <v>0.9055462124569964</v>
      </c>
      <c r="N27" s="70" t="str">
        <f>IF('P_løpende (2)'!N39=0," ",'P_løpende (2)'!N39)</f>
        <v>Grong</v>
      </c>
      <c r="O27" s="70">
        <f>IF('P_løpende (2)'!O39=0," ",'P_løpende (2)'!O39)</f>
        <v>0.95205996787552394</v>
      </c>
    </row>
    <row r="28" spans="2:15" x14ac:dyDescent="0.2">
      <c r="B28" s="21" t="str">
        <f>IF('P_løpende (2)'!B40=0," ",'P_løpende (2)'!B40)</f>
        <v>Oppdal</v>
      </c>
      <c r="C28" s="70">
        <f>IF('P_løpende (2)'!C40=0," ",'P_løpende (2)'!C40)</f>
        <v>0.99999999999999978</v>
      </c>
      <c r="D28" s="24" t="str">
        <f>IF('P_løpende (2)'!D30=0," ",'P_løpende (2)'!D30)</f>
        <v xml:space="preserve"> </v>
      </c>
      <c r="E28" s="21" t="str">
        <f>IF('P_løpende (2)'!E40=0," ",'P_løpende (2)'!E40)</f>
        <v>Trondheim</v>
      </c>
      <c r="F28" s="70">
        <f>IF('P_løpende (2)'!F40=0," ",'P_løpende (2)'!F40)</f>
        <v>0.9993336314173622</v>
      </c>
      <c r="H28" s="70" t="str">
        <f>IF('P_løpende (2)'!H40=0," ",'P_løpende (2)'!H40)</f>
        <v>Snåsa</v>
      </c>
      <c r="I28" s="70">
        <f>IF('P_løpende (2)'!I40=0," ",'P_løpende (2)'!I40)</f>
        <v>0.90352537818253886</v>
      </c>
      <c r="K28" s="70" t="str">
        <f>IF('P_løpende (2)'!K40=0," ",'P_løpende (2)'!K40)</f>
        <v>Høylandet</v>
      </c>
      <c r="L28" s="70">
        <f>IF('P_løpende (2)'!L40=0," ",'P_løpende (2)'!L40)</f>
        <v>0.91626315763926369</v>
      </c>
      <c r="N28" s="70" t="str">
        <f>IF('P_løpende (2)'!N40=0," ",'P_løpende (2)'!N40)</f>
        <v>Selbu</v>
      </c>
      <c r="O28" s="70">
        <f>IF('P_løpende (2)'!O40=0," ",'P_løpende (2)'!O40)</f>
        <v>0.95975746651672056</v>
      </c>
    </row>
    <row r="29" spans="2:15" x14ac:dyDescent="0.2">
      <c r="B29" s="21" t="str">
        <f>IF('P_løpende (2)'!B41=0," ",'P_løpende (2)'!B41)</f>
        <v>Nærøysund</v>
      </c>
      <c r="C29" s="70">
        <f>IF('P_løpende (2)'!C41=0," ",'P_løpende (2)'!C41)</f>
        <v>0.99999999999999978</v>
      </c>
      <c r="D29" s="24" t="str">
        <f>IF('P_løpende (2)'!D31=0," ",'P_løpende (2)'!D31)</f>
        <v xml:space="preserve"> </v>
      </c>
      <c r="E29" s="21" t="str">
        <f>IF('P_løpende (2)'!E41=0," ",'P_løpende (2)'!E41)</f>
        <v>Røros</v>
      </c>
      <c r="F29" s="70">
        <f>IF('P_løpende (2)'!F41=0," ",'P_løpende (2)'!F41)</f>
        <v>0.99975865245464379</v>
      </c>
      <c r="H29" s="70" t="str">
        <f>IF('P_løpende (2)'!H41=0," ",'P_løpende (2)'!H41)</f>
        <v>Rindal</v>
      </c>
      <c r="I29" s="70">
        <f>IF('P_løpende (2)'!I41=0," ",'P_løpende (2)'!I41)</f>
        <v>0.91562772905596179</v>
      </c>
      <c r="K29" s="70" t="str">
        <f>IF('P_løpende (2)'!K41=0," ",'P_løpende (2)'!K41)</f>
        <v>Trondheim</v>
      </c>
      <c r="L29" s="70">
        <f>IF('P_løpende (2)'!L41=0," ",'P_løpende (2)'!L41)</f>
        <v>0.92522928845662189</v>
      </c>
      <c r="N29" s="70" t="str">
        <f>IF('P_løpende (2)'!N41=0," ",'P_løpende (2)'!N41)</f>
        <v>Heim</v>
      </c>
      <c r="O29" s="70">
        <f>IF('P_løpende (2)'!O41=0," ",'P_løpende (2)'!O41)</f>
        <v>0.96735056340051639</v>
      </c>
    </row>
    <row r="30" spans="2:15" x14ac:dyDescent="0.2">
      <c r="B30" s="21" t="str">
        <f>IF('P_løpende (2)'!B42=0," ",'P_løpende (2)'!B42)</f>
        <v>Høylandet</v>
      </c>
      <c r="C30" s="70">
        <f>IF('P_løpende (2)'!C42=0," ",'P_løpende (2)'!C42)</f>
        <v>0.99999999999999978</v>
      </c>
      <c r="D30" s="24" t="str">
        <f>IF('P_løpende (2)'!D32=0," ",'P_løpende (2)'!D32)</f>
        <v xml:space="preserve"> </v>
      </c>
      <c r="E30" s="21" t="str">
        <f>IF('P_løpende (2)'!E42=0," ",'P_løpende (2)'!E42)</f>
        <v>Melhus</v>
      </c>
      <c r="F30" s="70">
        <f>IF('P_løpende (2)'!F42=0," ",'P_løpende (2)'!F42)</f>
        <v>0.99984959219891578</v>
      </c>
      <c r="H30" s="70" t="str">
        <f>IF('P_løpende (2)'!H42=0," ",'P_løpende (2)'!H42)</f>
        <v>Høylandet</v>
      </c>
      <c r="I30" s="70">
        <f>IF('P_løpende (2)'!I42=0," ",'P_løpende (2)'!I42)</f>
        <v>0.92720412874979086</v>
      </c>
      <c r="K30" s="70" t="str">
        <f>IF('P_løpende (2)'!K42=0," ",'P_løpende (2)'!K42)</f>
        <v>Lierne</v>
      </c>
      <c r="L30" s="70">
        <f>IF('P_løpende (2)'!L42=0," ",'P_løpende (2)'!L42)</f>
        <v>0.934174832272883</v>
      </c>
      <c r="N30" s="70" t="str">
        <f>IF('P_løpende (2)'!N42=0," ",'P_løpende (2)'!N42)</f>
        <v>Rindal</v>
      </c>
      <c r="O30" s="70">
        <f>IF('P_løpende (2)'!O42=0," ",'P_løpende (2)'!O42)</f>
        <v>0.97283951393087342</v>
      </c>
    </row>
    <row r="31" spans="2:15" x14ac:dyDescent="0.2">
      <c r="B31" s="21" t="str">
        <f>IF('P_løpende (2)'!B43=0," ",'P_løpende (2)'!B43)</f>
        <v>Røyrvik</v>
      </c>
      <c r="C31" s="70">
        <f>IF('P_løpende (2)'!C43=0," ",'P_løpende (2)'!C43)</f>
        <v>0.99999999999999978</v>
      </c>
      <c r="D31" s="24" t="str">
        <f>IF('P_løpende (2)'!D33=0," ",'P_løpende (2)'!D33)</f>
        <v xml:space="preserve"> </v>
      </c>
      <c r="E31" s="21" t="str">
        <f>IF('P_løpende (2)'!E43=0," ",'P_løpende (2)'!E43)</f>
        <v>Tydal</v>
      </c>
      <c r="F31" s="70">
        <f>IF('P_løpende (2)'!F43=0," ",'P_løpende (2)'!F43)</f>
        <v>0.99989916168430659</v>
      </c>
      <c r="H31" s="70" t="str">
        <f>IF('P_løpende (2)'!H43=0," ",'P_løpende (2)'!H43)</f>
        <v>Røros</v>
      </c>
      <c r="I31" s="70">
        <f>IF('P_løpende (2)'!I43=0," ",'P_løpende (2)'!I43)</f>
        <v>0.93831054156503069</v>
      </c>
      <c r="K31" s="70" t="str">
        <f>IF('P_løpende (2)'!K43=0," ",'P_løpende (2)'!K43)</f>
        <v>Leka</v>
      </c>
      <c r="L31" s="70">
        <f>IF('P_løpende (2)'!L43=0," ",'P_løpende (2)'!L43)</f>
        <v>0.94152436238834281</v>
      </c>
      <c r="N31" s="70" t="str">
        <f>IF('P_løpende (2)'!N43=0," ",'P_løpende (2)'!N43)</f>
        <v>Malvik</v>
      </c>
      <c r="O31" s="70">
        <f>IF('P_løpende (2)'!O43=0," ",'P_løpende (2)'!O43)</f>
        <v>0.9780420200197727</v>
      </c>
    </row>
    <row r="32" spans="2:15" x14ac:dyDescent="0.2">
      <c r="B32" s="21" t="str">
        <f>IF('P_løpende (2)'!B44=0," ",'P_løpende (2)'!B44)</f>
        <v>Osen</v>
      </c>
      <c r="C32" s="70">
        <f>IF('P_løpende (2)'!C44=0," ",'P_løpende (2)'!C44)</f>
        <v>0.99999999999999978</v>
      </c>
      <c r="D32" s="24" t="str">
        <f>IF('P_løpende (2)'!D34=0," ",'P_løpende (2)'!D34)</f>
        <v xml:space="preserve"> </v>
      </c>
      <c r="E32" s="21" t="str">
        <f>IF('P_løpende (2)'!E44=0," ",'P_løpende (2)'!E44)</f>
        <v>Osen</v>
      </c>
      <c r="F32" s="70">
        <f>IF('P_løpende (2)'!F44=0," ",'P_løpende (2)'!F44)</f>
        <v>0.99992764486864627</v>
      </c>
      <c r="H32" s="70" t="str">
        <f>IF('P_løpende (2)'!H44=0," ",'P_løpende (2)'!H44)</f>
        <v>Grong</v>
      </c>
      <c r="I32" s="70">
        <f>IF('P_løpende (2)'!I44=0," ",'P_løpende (2)'!I44)</f>
        <v>0.94818347476116183</v>
      </c>
      <c r="K32" s="70" t="str">
        <f>IF('P_løpende (2)'!K44=0," ",'P_løpende (2)'!K44)</f>
        <v>Malvik</v>
      </c>
      <c r="L32" s="70">
        <f>IF('P_løpende (2)'!L44=0," ",'P_løpende (2)'!L44)</f>
        <v>0.94849659296549538</v>
      </c>
      <c r="N32" s="70" t="str">
        <f>IF('P_løpende (2)'!N44=0," ",'P_løpende (2)'!N44)</f>
        <v>Høylandet</v>
      </c>
      <c r="O32" s="70">
        <f>IF('P_løpende (2)'!O44=0," ",'P_løpende (2)'!O44)</f>
        <v>0.98254989075079946</v>
      </c>
    </row>
    <row r="33" spans="2:15" x14ac:dyDescent="0.2">
      <c r="B33" s="21" t="str">
        <f>IF('P_løpende (2)'!B45=0," ",'P_løpende (2)'!B45)</f>
        <v>Frøya</v>
      </c>
      <c r="C33" s="70">
        <f>IF('P_løpende (2)'!C45=0," ",'P_løpende (2)'!C45)</f>
        <v>0.99999999999999978</v>
      </c>
      <c r="D33" s="24" t="str">
        <f>IF('P_løpende (2)'!D35=0," ",'P_løpende (2)'!D35)</f>
        <v xml:space="preserve"> </v>
      </c>
      <c r="E33" s="21" t="str">
        <f>IF('P_løpende (2)'!E45=0," ",'P_løpende (2)'!E45)</f>
        <v>Hitra</v>
      </c>
      <c r="F33" s="70">
        <f>IF('P_løpende (2)'!F45=0," ",'P_løpende (2)'!F45)</f>
        <v>0.99995451885899822</v>
      </c>
      <c r="H33" s="70" t="str">
        <f>IF('P_løpende (2)'!H45=0," ",'P_løpende (2)'!H45)</f>
        <v>Trondheim</v>
      </c>
      <c r="I33" s="70">
        <f>IF('P_løpende (2)'!I45=0," ",'P_løpende (2)'!I45)</f>
        <v>0.95756447892021546</v>
      </c>
      <c r="K33" s="70" t="str">
        <f>IF('P_løpende (2)'!K45=0," ",'P_løpende (2)'!K45)</f>
        <v>Skaun</v>
      </c>
      <c r="L33" s="70">
        <f>IF('P_løpende (2)'!L45=0," ",'P_løpende (2)'!L45)</f>
        <v>0.95539830310999363</v>
      </c>
      <c r="N33" s="70" t="str">
        <f>IF('P_løpende (2)'!N45=0," ",'P_løpende (2)'!N45)</f>
        <v>Røros</v>
      </c>
      <c r="O33" s="70">
        <f>IF('P_løpende (2)'!O45=0," ",'P_løpende (2)'!O45)</f>
        <v>0.98642654714361444</v>
      </c>
    </row>
    <row r="34" spans="2:15" x14ac:dyDescent="0.2">
      <c r="B34" s="21" t="str">
        <f>IF('P_løpende (2)'!B46=0," ",'P_løpende (2)'!B46)</f>
        <v>Heim</v>
      </c>
      <c r="C34" s="70">
        <f>IF('P_løpende (2)'!C46=0," ",'P_løpende (2)'!C46)</f>
        <v>0.99999999999999978</v>
      </c>
      <c r="D34" s="24" t="str">
        <f>IF('P_løpende (2)'!D36=0," ",'P_løpende (2)'!D36)</f>
        <v xml:space="preserve"> </v>
      </c>
      <c r="E34" s="21" t="str">
        <f>IF('P_løpende (2)'!E46=0," ",'P_løpende (2)'!E46)</f>
        <v>Rennebu</v>
      </c>
      <c r="F34" s="70">
        <f>IF('P_løpende (2)'!F46=0," ",'P_løpende (2)'!F46)</f>
        <v>0.99998006763077185</v>
      </c>
      <c r="H34" s="70" t="str">
        <f>IF('P_løpende (2)'!H46=0," ",'P_løpende (2)'!H46)</f>
        <v>Overhalla</v>
      </c>
      <c r="I34" s="70">
        <f>IF('P_løpende (2)'!I46=0," ",'P_løpende (2)'!I46)</f>
        <v>0.96602815929214303</v>
      </c>
      <c r="K34" s="70" t="str">
        <f>IF('P_løpende (2)'!K46=0," ",'P_løpende (2)'!K46)</f>
        <v>Frosta</v>
      </c>
      <c r="L34" s="70">
        <f>IF('P_løpende (2)'!L46=0," ",'P_løpende (2)'!L46)</f>
        <v>0.96210106412955632</v>
      </c>
      <c r="N34" s="70" t="str">
        <f>IF('P_løpende (2)'!N46=0," ",'P_løpende (2)'!N46)</f>
        <v>Lierne</v>
      </c>
      <c r="O34" s="70">
        <f>IF('P_løpende (2)'!O46=0," ",'P_løpende (2)'!O46)</f>
        <v>0.98854676953370646</v>
      </c>
    </row>
    <row r="35" spans="2:15" x14ac:dyDescent="0.2">
      <c r="B35" s="21" t="str">
        <f>IF('P_løpende (2)'!B47=0," ",'P_løpende (2)'!B47)</f>
        <v>Grong</v>
      </c>
      <c r="C35" s="70">
        <f>IF('P_løpende (2)'!C47=0," ",'P_løpende (2)'!C47)</f>
        <v>0.99999999999999978</v>
      </c>
      <c r="D35" s="24" t="str">
        <f>IF('P_løpende (2)'!D37=0," ",'P_løpende (2)'!D37)</f>
        <v xml:space="preserve"> </v>
      </c>
      <c r="E35" s="21" t="str">
        <f>IF('P_løpende (2)'!E47=0," ",'P_løpende (2)'!E47)</f>
        <v>Meråker</v>
      </c>
      <c r="F35" s="70">
        <f>IF('P_løpende (2)'!F47=0," ",'P_løpende (2)'!F47)</f>
        <v>0.99999066487185173</v>
      </c>
      <c r="H35" s="70" t="str">
        <f>IF('P_løpende (2)'!H47=0," ",'P_løpende (2)'!H47)</f>
        <v>Osen</v>
      </c>
      <c r="I35" s="70">
        <f>IF('P_løpende (2)'!I47=0," ",'P_løpende (2)'!I47)</f>
        <v>0.97321862822249494</v>
      </c>
      <c r="K35" s="70" t="str">
        <f>IF('P_løpende (2)'!K47=0," ",'P_løpende (2)'!K47)</f>
        <v>Osen</v>
      </c>
      <c r="L35" s="70">
        <f>IF('P_løpende (2)'!L47=0," ",'P_løpende (2)'!L47)</f>
        <v>0.96859591751688001</v>
      </c>
      <c r="N35" s="70" t="str">
        <f>IF('P_løpende (2)'!N47=0," ",'P_løpende (2)'!N47)</f>
        <v>Hitra</v>
      </c>
      <c r="O35" s="70">
        <f>IF('P_løpende (2)'!O47=0," ",'P_løpende (2)'!O47)</f>
        <v>0.99029481773801931</v>
      </c>
    </row>
    <row r="36" spans="2:15" x14ac:dyDescent="0.2">
      <c r="B36" s="21" t="str">
        <f>IF('P_løpende (2)'!B48=0," ",'P_løpende (2)'!B48)</f>
        <v>Meråker</v>
      </c>
      <c r="C36" s="70">
        <f>IF('P_løpende (2)'!C48=0," ",'P_løpende (2)'!C48)</f>
        <v>0.99999999999999978</v>
      </c>
      <c r="D36" s="24" t="str">
        <f>IF('P_løpende (2)'!D38=0," ",'P_løpende (2)'!D38)</f>
        <v xml:space="preserve"> </v>
      </c>
      <c r="E36" s="21" t="str">
        <f>IF('P_løpende (2)'!E48=0," ",'P_løpende (2)'!E48)</f>
        <v>Oppdal</v>
      </c>
      <c r="F36" s="70">
        <f>IF('P_løpende (2)'!F48=0," ",'P_løpende (2)'!F48)</f>
        <v>0.99999999999999978</v>
      </c>
      <c r="H36" s="70" t="str">
        <f>IF('P_løpende (2)'!H48=0," ",'P_løpende (2)'!H48)</f>
        <v>Malvik</v>
      </c>
      <c r="I36" s="70">
        <f>IF('P_løpende (2)'!I48=0," ",'P_løpende (2)'!I48)</f>
        <v>0.97942037877261789</v>
      </c>
      <c r="K36" s="70" t="str">
        <f>IF('P_løpende (2)'!K48=0," ",'P_løpende (2)'!K48)</f>
        <v>Namsskogan</v>
      </c>
      <c r="L36" s="70">
        <f>IF('P_løpende (2)'!L48=0," ",'P_løpende (2)'!L48)</f>
        <v>0.97409303325519103</v>
      </c>
      <c r="N36" s="70" t="str">
        <f>IF('P_løpende (2)'!N48=0," ",'P_løpende (2)'!N48)</f>
        <v>Leka</v>
      </c>
      <c r="O36" s="70">
        <f>IF('P_løpende (2)'!O48=0," ",'P_løpende (2)'!O48)</f>
        <v>0.99200520148958005</v>
      </c>
    </row>
    <row r="37" spans="2:15" x14ac:dyDescent="0.2">
      <c r="B37" s="21" t="str">
        <f>IF('P_løpende (2)'!B49=0," ",'P_løpende (2)'!B49)</f>
        <v>Tydal</v>
      </c>
      <c r="C37" s="70">
        <f>IF('P_løpende (2)'!C49=0," ",'P_løpende (2)'!C49)</f>
        <v>0.99999999999999978</v>
      </c>
      <c r="D37" s="24" t="str">
        <f>IF('P_løpende (2)'!D39=0," ",'P_løpende (2)'!D39)</f>
        <v xml:space="preserve"> </v>
      </c>
      <c r="E37" s="21" t="str">
        <f>IF('P_løpende (2)'!E49=0," ",'P_løpende (2)'!E49)</f>
        <v>Frøya</v>
      </c>
      <c r="F37" s="70">
        <f>IF('P_løpende (2)'!F49=0," ",'P_løpende (2)'!F49)</f>
        <v>0.99999999999999978</v>
      </c>
      <c r="H37" s="70" t="str">
        <f>IF('P_løpende (2)'!H49=0," ",'P_løpende (2)'!H49)</f>
        <v>Namsskogan</v>
      </c>
      <c r="I37" s="70">
        <f>IF('P_løpende (2)'!I49=0," ",'P_løpende (2)'!I49)</f>
        <v>0.98463921499733797</v>
      </c>
      <c r="K37" s="70" t="str">
        <f>IF('P_løpende (2)'!K49=0," ",'P_løpende (2)'!K49)</f>
        <v>Holtålen</v>
      </c>
      <c r="L37" s="70">
        <f>IF('P_løpende (2)'!L49=0," ",'P_løpende (2)'!L49)</f>
        <v>0.97958415323436554</v>
      </c>
      <c r="N37" s="70" t="str">
        <f>IF('P_løpende (2)'!N49=0," ",'P_løpende (2)'!N49)</f>
        <v>Osen</v>
      </c>
      <c r="O37" s="70">
        <f>IF('P_løpende (2)'!O49=0," ",'P_løpende (2)'!O49)</f>
        <v>0.99365675179246493</v>
      </c>
    </row>
    <row r="38" spans="2:15" x14ac:dyDescent="0.2">
      <c r="B38" s="21" t="str">
        <f>IF('P_løpende (2)'!B50=0," ",'P_løpende (2)'!B50)</f>
        <v>Malvik</v>
      </c>
      <c r="C38" s="70">
        <f>IF('P_løpende (2)'!C50=0," ",'P_løpende (2)'!C50)</f>
        <v>0.99999999999999978</v>
      </c>
      <c r="D38" s="24" t="str">
        <f>IF('P_løpende (2)'!D40=0," ",'P_løpende (2)'!D40)</f>
        <v xml:space="preserve"> </v>
      </c>
      <c r="E38" s="21" t="str">
        <f>IF('P_løpende (2)'!E50=0," ",'P_løpende (2)'!E50)</f>
        <v>Leka</v>
      </c>
      <c r="F38" s="70">
        <f>IF('P_løpende (2)'!F50=0," ",'P_løpende (2)'!F50)</f>
        <v>0.99999999999999978</v>
      </c>
      <c r="H38" s="70" t="str">
        <f>IF('P_løpende (2)'!H50=0," ",'P_løpende (2)'!H50)</f>
        <v>Lierne</v>
      </c>
      <c r="I38" s="70">
        <f>IF('P_løpende (2)'!I50=0," ",'P_løpende (2)'!I50)</f>
        <v>0.98935630719795764</v>
      </c>
      <c r="K38" s="70" t="str">
        <f>IF('P_løpende (2)'!K50=0," ",'P_løpende (2)'!K50)</f>
        <v>Hitra</v>
      </c>
      <c r="L38" s="70">
        <f>IF('P_løpende (2)'!L50=0," ",'P_løpende (2)'!L50)</f>
        <v>0.98475891494582946</v>
      </c>
      <c r="N38" s="70" t="str">
        <f>IF('P_løpende (2)'!N50=0," ",'P_løpende (2)'!N50)</f>
        <v>Flatanger</v>
      </c>
      <c r="O38" s="70">
        <f>IF('P_løpende (2)'!O50=0," ",'P_løpende (2)'!O50)</f>
        <v>0.99518106017406027</v>
      </c>
    </row>
    <row r="39" spans="2:15" x14ac:dyDescent="0.2">
      <c r="B39" s="21" t="str">
        <f>IF('P_løpende (2)'!B51=0," ",'P_løpende (2)'!B51)</f>
        <v>Leka</v>
      </c>
      <c r="C39" s="70">
        <f>IF('P_løpende (2)'!C51=0," ",'P_løpende (2)'!C51)</f>
        <v>0.99999999999999978</v>
      </c>
      <c r="D39" s="24" t="str">
        <f>IF('P_løpende (2)'!D41=0," ",'P_løpende (2)'!D41)</f>
        <v xml:space="preserve"> </v>
      </c>
      <c r="E39" s="21" t="str">
        <f>IF('P_løpende (2)'!E51=0," ",'P_løpende (2)'!E51)</f>
        <v>Holtålen</v>
      </c>
      <c r="F39" s="70">
        <f>IF('P_løpende (2)'!F51=0," ",'P_løpende (2)'!F51)</f>
        <v>0.99999999999999978</v>
      </c>
      <c r="H39" s="70" t="str">
        <f>IF('P_løpende (2)'!H51=0," ",'P_løpende (2)'!H51)</f>
        <v>Tydal</v>
      </c>
      <c r="I39" s="70">
        <f>IF('P_løpende (2)'!I51=0," ",'P_løpende (2)'!I51)</f>
        <v>0.99225578648930224</v>
      </c>
      <c r="K39" s="70" t="str">
        <f>IF('P_løpende (2)'!K51=0," ",'P_løpende (2)'!K51)</f>
        <v>Flatanger</v>
      </c>
      <c r="L39" s="70">
        <f>IF('P_løpende (2)'!L51=0," ",'P_løpende (2)'!L51)</f>
        <v>0.98978369485038209</v>
      </c>
      <c r="N39" s="70" t="str">
        <f>IF('P_løpende (2)'!N51=0," ",'P_løpende (2)'!N51)</f>
        <v>Meråker</v>
      </c>
      <c r="O39" s="70">
        <f>IF('P_løpende (2)'!O51=0," ",'P_løpende (2)'!O51)</f>
        <v>0.9966814420674619</v>
      </c>
    </row>
    <row r="40" spans="2:15" x14ac:dyDescent="0.2">
      <c r="B40" s="21" t="str">
        <f>IF('P_løpende (2)'!B52=0," ",'P_løpende (2)'!B52)</f>
        <v>Rindal</v>
      </c>
      <c r="C40" s="70">
        <f>IF('P_løpende (2)'!C52=0," ",'P_løpende (2)'!C52)</f>
        <v>0.99999999999999978</v>
      </c>
      <c r="D40" s="24" t="str">
        <f>IF('P_løpende (2)'!D42=0," ",'P_løpende (2)'!D42)</f>
        <v xml:space="preserve"> </v>
      </c>
      <c r="E40" s="21" t="str">
        <f>IF('P_løpende (2)'!E52=0," ",'P_løpende (2)'!E52)</f>
        <v>Lierne</v>
      </c>
      <c r="F40" s="70">
        <f>IF('P_løpende (2)'!F52=0," ",'P_løpende (2)'!F52)</f>
        <v>0.99999999999999978</v>
      </c>
      <c r="H40" s="70" t="str">
        <f>IF('P_løpende (2)'!H52=0," ",'P_løpende (2)'!H52)</f>
        <v>Frosta</v>
      </c>
      <c r="I40" s="70">
        <f>IF('P_løpende (2)'!I52=0," ",'P_løpende (2)'!I52)</f>
        <v>0.99501139128337612</v>
      </c>
      <c r="K40" s="70" t="str">
        <f>IF('P_løpende (2)'!K52=0," ",'P_løpende (2)'!K52)</f>
        <v>Tydal</v>
      </c>
      <c r="L40" s="70">
        <f>IF('P_løpende (2)'!L52=0," ",'P_løpende (2)'!L52)</f>
        <v>0.99438565663115319</v>
      </c>
      <c r="N40" s="70" t="str">
        <f>IF('P_løpende (2)'!N52=0," ",'P_løpende (2)'!N52)</f>
        <v>Namsskogan</v>
      </c>
      <c r="O40" s="70">
        <f>IF('P_løpende (2)'!O52=0," ",'P_løpende (2)'!O52)</f>
        <v>0.99804838191524492</v>
      </c>
    </row>
    <row r="41" spans="2:15" x14ac:dyDescent="0.2">
      <c r="B41" s="21" t="str">
        <f>IF('P_løpende (2)'!B53=0," ",'P_løpende (2)'!B53)</f>
        <v>Røros</v>
      </c>
      <c r="C41" s="70">
        <f>IF('P_løpende (2)'!C53=0," ",'P_løpende (2)'!C53)</f>
        <v>0.99999999999999978</v>
      </c>
      <c r="D41" s="24" t="str">
        <f>IF('P_løpende (2)'!D43=0," ",'P_løpende (2)'!D43)</f>
        <v xml:space="preserve"> </v>
      </c>
      <c r="E41" s="21" t="str">
        <f>IF('P_løpende (2)'!E53=0," ",'P_løpende (2)'!E53)</f>
        <v>Røyrvik</v>
      </c>
      <c r="F41" s="70">
        <f>IF('P_løpende (2)'!F53=0," ",'P_løpende (2)'!F53)</f>
        <v>0.99999999999999978</v>
      </c>
      <c r="H41" s="70" t="str">
        <f>IF('P_løpende (2)'!H53=0," ",'P_løpende (2)'!H53)</f>
        <v>Leka</v>
      </c>
      <c r="I41" s="70">
        <f>IF('P_løpende (2)'!I53=0," ",'P_løpende (2)'!I53)</f>
        <v>0.9977435439209581</v>
      </c>
      <c r="K41" s="70" t="str">
        <f>IF('P_løpende (2)'!K53=0," ",'P_løpende (2)'!K53)</f>
        <v>Meråker</v>
      </c>
      <c r="L41" s="70">
        <f>IF('P_løpende (2)'!L53=0," ",'P_løpende (2)'!L53)</f>
        <v>0.99829753815359423</v>
      </c>
      <c r="N41" s="70" t="str">
        <f>IF('P_løpende (2)'!N53=0," ",'P_løpende (2)'!N53)</f>
        <v>Tydal</v>
      </c>
      <c r="O41" s="70">
        <f>IF('P_løpende (2)'!O53=0," ",'P_løpende (2)'!O53)</f>
        <v>0.99916648836988997</v>
      </c>
    </row>
    <row r="42" spans="2:15" x14ac:dyDescent="0.2">
      <c r="B42" s="21" t="str">
        <f>IF('P_løpende (2)'!B54=0," ",'P_løpende (2)'!B54)</f>
        <v>Flatanger</v>
      </c>
      <c r="C42" s="70">
        <f>IF('P_løpende (2)'!C54=0," ",'P_løpende (2)'!C54)</f>
        <v>0.99999999999999978</v>
      </c>
      <c r="D42" s="24" t="str">
        <f>IF('P_løpende (2)'!D44=0," ",'P_løpende (2)'!D44)</f>
        <v xml:space="preserve"> </v>
      </c>
      <c r="E42" s="21" t="str">
        <f>IF('P_løpende (2)'!E54=0," ",'P_løpende (2)'!E54)</f>
        <v>Flatanger</v>
      </c>
      <c r="F42" s="70">
        <f>IF('P_løpende (2)'!F54=0," ",'P_løpende (2)'!F54)</f>
        <v>0.99999999999999978</v>
      </c>
      <c r="H42" s="70" t="str">
        <f>IF('P_løpende (2)'!H54=0," ",'P_løpende (2)'!H54)</f>
        <v>Skaun</v>
      </c>
      <c r="I42" s="70">
        <f>IF('P_løpende (2)'!I54=0," ",'P_løpende (2)'!I54)</f>
        <v>0.99950042659802985</v>
      </c>
      <c r="K42" s="70" t="str">
        <f>IF('P_løpende (2)'!K54=0," ",'P_løpende (2)'!K54)</f>
        <v>Frøya</v>
      </c>
      <c r="L42" s="70">
        <f>IF('P_løpende (2)'!L54=0," ",'P_løpende (2)'!L54)</f>
        <v>0.99922065670648075</v>
      </c>
      <c r="N42" s="70" t="str">
        <f>IF('P_løpende (2)'!N54=0," ",'P_løpende (2)'!N54)</f>
        <v>Frøya</v>
      </c>
      <c r="O42" s="70">
        <f>IF('P_løpende (2)'!O54=0," ",'P_løpende (2)'!O54)</f>
        <v>0.99981283830572876</v>
      </c>
    </row>
    <row r="43" spans="2:15" x14ac:dyDescent="0.2">
      <c r="B43" s="21" t="str">
        <f>IF('P_løpende (2)'!B55=0," ",'P_løpende (2)'!B55)</f>
        <v>Namsskogan</v>
      </c>
      <c r="C43" s="70">
        <f>IF('P_løpende (2)'!C55=0," ",'P_løpende (2)'!C55)</f>
        <v>0.99999999999999978</v>
      </c>
      <c r="D43" s="24" t="str">
        <f>IF('P_løpende (2)'!D45=0," ",'P_løpende (2)'!D45)</f>
        <v xml:space="preserve"> </v>
      </c>
      <c r="E43" s="21" t="str">
        <f>IF('P_løpende (2)'!E55=0," ",'P_løpende (2)'!E55)</f>
        <v>Namsskogan</v>
      </c>
      <c r="F43" s="70">
        <f>IF('P_løpende (2)'!F55=0," ",'P_løpende (2)'!F55)</f>
        <v>0.99999999999999978</v>
      </c>
      <c r="H43" s="70" t="str">
        <f>IF('P_løpende (2)'!H55=0," ",'P_løpende (2)'!H55)</f>
        <v>Røyrvik</v>
      </c>
      <c r="I43" s="70">
        <f>IF('P_løpende (2)'!I55=0," ",'P_løpende (2)'!I55)</f>
        <v>1.0000000000000002</v>
      </c>
      <c r="K43" s="70" t="str">
        <f>IF('P_løpende (2)'!K55=0," ",'P_løpende (2)'!K55)</f>
        <v>Røyrvik</v>
      </c>
      <c r="L43" s="70">
        <f>IF('P_løpende (2)'!L55=0," ",'P_løpende (2)'!L55)</f>
        <v>0.99999999999999956</v>
      </c>
      <c r="N43" s="70" t="str">
        <f>IF('P_løpende (2)'!N55=0," ",'P_løpende (2)'!N55)</f>
        <v>Røyrvik</v>
      </c>
      <c r="O43" s="70">
        <f>IF('P_løpende (2)'!O55=0," ",'P_løpende (2)'!O55)</f>
        <v>0.999999999999999</v>
      </c>
    </row>
    <row r="44" spans="2:15" x14ac:dyDescent="0.2">
      <c r="B44" s="21" t="str">
        <f>IF('P_løpende (2)'!B56=0," ",'P_løpende (2)'!B56)</f>
        <v xml:space="preserve"> </v>
      </c>
      <c r="C44" s="70" t="str">
        <f>IF('P_løpende (2)'!C56=0," ",'P_løpende (2)'!C56)</f>
        <v xml:space="preserve"> </v>
      </c>
      <c r="D44" s="24" t="str">
        <f>IF('P_løpende (2)'!D46=0," ",'P_løpende (2)'!D46)</f>
        <v xml:space="preserve"> </v>
      </c>
      <c r="E44" s="21" t="str">
        <f>IF('P_løpende (2)'!E56=0," ",'P_løpende (2)'!E56)</f>
        <v xml:space="preserve"> </v>
      </c>
      <c r="F44" s="70" t="str">
        <f>IF('P_løpende (2)'!F56=0," ",'P_løpende (2)'!F56)</f>
        <v xml:space="preserve"> </v>
      </c>
      <c r="H44" s="70" t="str">
        <f>IF('P_løpende (2)'!H56=0," ",'P_løpende (2)'!H56)</f>
        <v xml:space="preserve"> </v>
      </c>
      <c r="I44" s="70" t="str">
        <f>IF('P_løpende (2)'!I56=0," ",'P_løpende (2)'!I56)</f>
        <v xml:space="preserve"> </v>
      </c>
      <c r="K44" s="70" t="str">
        <f>IF('P_løpende (2)'!K56=0," ",'P_løpende (2)'!K56)</f>
        <v xml:space="preserve"> </v>
      </c>
      <c r="L44" s="70" t="str">
        <f>IF('P_løpende (2)'!L56=0," ",'P_løpende (2)'!L56)</f>
        <v xml:space="preserve"> </v>
      </c>
      <c r="N44" s="70" t="str">
        <f>IF('P_løpende (2)'!N56=0," ",'P_løpende (2)'!N56)</f>
        <v>Totalsum</v>
      </c>
      <c r="O44" s="70" t="str">
        <f>IF('P_løpende (2)'!O56=0," ",'P_løpende (2)'!O56)</f>
        <v xml:space="preserve"> </v>
      </c>
    </row>
    <row r="45" spans="2:15" x14ac:dyDescent="0.2">
      <c r="B45" s="21" t="str">
        <f>IF('P_løpende (2)'!B57=0," ",'P_løpende (2)'!B57)</f>
        <v xml:space="preserve"> </v>
      </c>
      <c r="C45" s="70" t="str">
        <f>IF('P_løpende (2)'!C57=0," ",'P_løpende (2)'!C57)</f>
        <v xml:space="preserve"> </v>
      </c>
      <c r="D45" s="24" t="str">
        <f>IF('P_løpende (2)'!D47=0," ",'P_løpende (2)'!D47)</f>
        <v xml:space="preserve"> </v>
      </c>
      <c r="E45" s="21" t="str">
        <f>IF('P_løpende (2)'!E57=0," ",'P_løpende (2)'!E57)</f>
        <v xml:space="preserve"> </v>
      </c>
      <c r="F45" s="70" t="str">
        <f>IF('P_løpende (2)'!F57=0," ",'P_løpende (2)'!F57)</f>
        <v xml:space="preserve"> </v>
      </c>
      <c r="H45" s="70" t="str">
        <f>IF('P_løpende (2)'!H57=0," ",'P_løpende (2)'!H57)</f>
        <v xml:space="preserve"> </v>
      </c>
      <c r="I45" s="70" t="str">
        <f>IF('P_løpende (2)'!I57=0," ",'P_løpende (2)'!I57)</f>
        <v xml:space="preserve"> </v>
      </c>
      <c r="K45" s="70" t="str">
        <f>IF('P_løpende (2)'!K57=0," ",'P_løpende (2)'!K57)</f>
        <v xml:space="preserve"> </v>
      </c>
      <c r="L45" s="70" t="str">
        <f>IF('P_løpende (2)'!L57=0," ",'P_løpende (2)'!L57)</f>
        <v xml:space="preserve"> </v>
      </c>
      <c r="N45" s="70" t="str">
        <f>IF('P_løpende (2)'!N57=0," ",'P_løpende (2)'!N57)</f>
        <v xml:space="preserve"> </v>
      </c>
      <c r="O45" s="70" t="str">
        <f>IF('P_løpende (2)'!O57=0," ",'P_løpende (2)'!O57)</f>
        <v xml:space="preserve"> </v>
      </c>
    </row>
    <row r="46" spans="2:15" x14ac:dyDescent="0.2">
      <c r="B46" s="21" t="str">
        <f>IF('P_løpende (2)'!B58=0," ",'P_løpende (2)'!B58)</f>
        <v xml:space="preserve"> </v>
      </c>
      <c r="C46" s="70" t="str">
        <f>IF('P_løpende (2)'!C58=0," ",'P_løpende (2)'!C58)</f>
        <v xml:space="preserve"> </v>
      </c>
      <c r="D46" s="24" t="str">
        <f>IF('P_løpende (2)'!D48=0," ",'P_løpende (2)'!D48)</f>
        <v xml:space="preserve"> </v>
      </c>
      <c r="E46" s="21" t="str">
        <f>IF('P_løpende (2)'!E58=0," ",'P_løpende (2)'!E58)</f>
        <v xml:space="preserve"> </v>
      </c>
      <c r="F46" s="70" t="str">
        <f>IF('P_løpende (2)'!F58=0," ",'P_løpende (2)'!F58)</f>
        <v xml:space="preserve"> </v>
      </c>
      <c r="H46" s="70" t="str">
        <f>IF('P_løpende (2)'!H58=0," ",'P_løpende (2)'!H58)</f>
        <v xml:space="preserve"> </v>
      </c>
      <c r="I46" s="70" t="str">
        <f>IF('P_løpende (2)'!I58=0," ",'P_løpende (2)'!I58)</f>
        <v xml:space="preserve"> </v>
      </c>
      <c r="K46" s="70" t="str">
        <f>IF('P_løpende (2)'!K58=0," ",'P_løpende (2)'!K58)</f>
        <v xml:space="preserve"> </v>
      </c>
      <c r="L46" s="70" t="str">
        <f>IF('P_løpende (2)'!L58=0," ",'P_løpende (2)'!L58)</f>
        <v xml:space="preserve"> </v>
      </c>
      <c r="N46" s="70" t="str">
        <f>IF('P_løpende (2)'!N58=0," ",'P_løpende (2)'!N58)</f>
        <v xml:space="preserve"> </v>
      </c>
      <c r="O46" s="70" t="str">
        <f>IF('P_løpende (2)'!O58=0," ",'P_løpende (2)'!O58)</f>
        <v xml:space="preserve"> </v>
      </c>
    </row>
    <row r="47" spans="2:15" x14ac:dyDescent="0.2">
      <c r="B47" s="21" t="str">
        <f>IF('P_løpende (2)'!B59=0," ",'P_løpende (2)'!B59)</f>
        <v xml:space="preserve"> </v>
      </c>
      <c r="C47" s="70" t="str">
        <f>IF('P_løpende (2)'!C59=0," ",'P_løpende (2)'!C59)</f>
        <v xml:space="preserve"> </v>
      </c>
      <c r="D47" s="24" t="str">
        <f>IF('P_løpende (2)'!D49=0," ",'P_løpende (2)'!D49)</f>
        <v xml:space="preserve"> </v>
      </c>
      <c r="E47" s="21" t="str">
        <f>IF('P_løpende (2)'!E59=0," ",'P_løpende (2)'!E59)</f>
        <v xml:space="preserve"> </v>
      </c>
      <c r="F47" s="70" t="str">
        <f>IF('P_løpende (2)'!F59=0," ",'P_løpende (2)'!F59)</f>
        <v xml:space="preserve"> </v>
      </c>
      <c r="H47" s="70" t="str">
        <f>IF('P_løpende (2)'!H59=0," ",'P_løpende (2)'!H59)</f>
        <v xml:space="preserve"> </v>
      </c>
      <c r="I47" s="70" t="str">
        <f>IF('P_løpende (2)'!I59=0," ",'P_løpende (2)'!I59)</f>
        <v xml:space="preserve"> </v>
      </c>
      <c r="K47" s="70" t="str">
        <f>IF('P_løpende (2)'!K59=0," ",'P_løpende (2)'!K59)</f>
        <v xml:space="preserve"> </v>
      </c>
      <c r="L47" s="70" t="str">
        <f>IF('P_løpende (2)'!L59=0," ",'P_løpende (2)'!L59)</f>
        <v xml:space="preserve"> </v>
      </c>
      <c r="N47" s="70" t="str">
        <f>IF('P_løpende (2)'!N59=0," ",'P_løpende (2)'!N59)</f>
        <v xml:space="preserve"> </v>
      </c>
      <c r="O47" s="70" t="str">
        <f>IF('P_løpende (2)'!O59=0," ",'P_løpende (2)'!O59)</f>
        <v xml:space="preserve"> </v>
      </c>
    </row>
    <row r="48" spans="2:15" x14ac:dyDescent="0.2">
      <c r="B48" s="21" t="str">
        <f>IF('P_løpende (2)'!B60=0," ",'P_løpende (2)'!B60)</f>
        <v xml:space="preserve"> </v>
      </c>
      <c r="C48" s="70" t="str">
        <f>IF('P_løpende (2)'!C60=0," ",'P_løpende (2)'!C60)</f>
        <v xml:space="preserve"> </v>
      </c>
      <c r="D48" s="24" t="str">
        <f>IF('P_løpende (2)'!D50=0," ",'P_løpende (2)'!D50)</f>
        <v xml:space="preserve"> </v>
      </c>
      <c r="E48" s="21" t="str">
        <f>IF('P_løpende (2)'!E60=0," ",'P_løpende (2)'!E60)</f>
        <v xml:space="preserve"> </v>
      </c>
      <c r="F48" s="70" t="str">
        <f>IF('P_løpende (2)'!F60=0," ",'P_løpende (2)'!F60)</f>
        <v xml:space="preserve"> </v>
      </c>
      <c r="H48" s="70" t="str">
        <f>IF('P_løpende (2)'!H60=0," ",'P_løpende (2)'!H60)</f>
        <v xml:space="preserve"> </v>
      </c>
      <c r="I48" s="70" t="str">
        <f>IF('P_løpende (2)'!I60=0," ",'P_løpende (2)'!I60)</f>
        <v xml:space="preserve"> </v>
      </c>
      <c r="K48" s="70" t="str">
        <f>IF('P_løpende (2)'!K60=0," ",'P_løpende (2)'!K60)</f>
        <v xml:space="preserve"> </v>
      </c>
      <c r="L48" s="70" t="str">
        <f>IF('P_løpende (2)'!L60=0," ",'P_løpende (2)'!L60)</f>
        <v xml:space="preserve"> </v>
      </c>
      <c r="N48" s="70" t="str">
        <f>IF('P_løpende (2)'!N60=0," ",'P_løpende (2)'!N60)</f>
        <v xml:space="preserve"> </v>
      </c>
      <c r="O48" s="70" t="str">
        <f>IF('P_løpende (2)'!O60=0," ",'P_løpende (2)'!O60)</f>
        <v xml:space="preserve"> </v>
      </c>
    </row>
    <row r="49" spans="2:15" x14ac:dyDescent="0.2">
      <c r="B49" s="21" t="str">
        <f>IF('P_løpende (2)'!B61=0," ",'P_løpende (2)'!B61)</f>
        <v xml:space="preserve"> </v>
      </c>
      <c r="C49" s="70" t="str">
        <f>IF('P_løpende (2)'!C61=0," ",'P_løpende (2)'!C61)</f>
        <v xml:space="preserve"> </v>
      </c>
      <c r="D49" s="24" t="str">
        <f>IF('P_løpende (2)'!D51=0," ",'P_løpende (2)'!D51)</f>
        <v xml:space="preserve"> </v>
      </c>
      <c r="E49" s="21" t="str">
        <f>IF('P_løpende (2)'!E61=0," ",'P_løpende (2)'!E61)</f>
        <v xml:space="preserve"> </v>
      </c>
      <c r="F49" s="70" t="str">
        <f>IF('P_løpende (2)'!F61=0," ",'P_løpende (2)'!F61)</f>
        <v xml:space="preserve"> </v>
      </c>
      <c r="H49" s="70" t="str">
        <f>IF('P_løpende (2)'!H61=0," ",'P_løpende (2)'!H61)</f>
        <v xml:space="preserve"> </v>
      </c>
      <c r="I49" s="70" t="str">
        <f>IF('P_løpende (2)'!I61=0," ",'P_løpende (2)'!I61)</f>
        <v xml:space="preserve"> </v>
      </c>
      <c r="K49" s="70" t="str">
        <f>IF('P_løpende (2)'!K61=0," ",'P_løpende (2)'!K61)</f>
        <v xml:space="preserve"> </v>
      </c>
      <c r="L49" s="70" t="str">
        <f>IF('P_løpende (2)'!L61=0," ",'P_løpende (2)'!L61)</f>
        <v xml:space="preserve"> </v>
      </c>
      <c r="N49" s="70" t="str">
        <f>IF('P_løpende (2)'!N61=0," ",'P_løpende (2)'!N61)</f>
        <v xml:space="preserve"> </v>
      </c>
      <c r="O49" s="70" t="str">
        <f>IF('P_løpende (2)'!O61=0," ",'P_løpende (2)'!O61)</f>
        <v xml:space="preserve"> </v>
      </c>
    </row>
    <row r="50" spans="2:15" x14ac:dyDescent="0.2">
      <c r="B50" s="21" t="str">
        <f>IF('P_løpende (2)'!B62=0," ",'P_løpende (2)'!B62)</f>
        <v xml:space="preserve"> </v>
      </c>
      <c r="C50" s="70" t="str">
        <f>IF('P_løpende (2)'!C62=0," ",'P_løpende (2)'!C62)</f>
        <v xml:space="preserve"> </v>
      </c>
      <c r="D50" s="24" t="str">
        <f>IF('P_løpende (2)'!D52=0," ",'P_løpende (2)'!D52)</f>
        <v xml:space="preserve"> </v>
      </c>
      <c r="E50" s="21" t="str">
        <f>IF('P_løpende (2)'!E62=0," ",'P_løpende (2)'!E62)</f>
        <v xml:space="preserve"> </v>
      </c>
      <c r="F50" s="70" t="str">
        <f>IF('P_løpende (2)'!F62=0," ",'P_løpende (2)'!F62)</f>
        <v xml:space="preserve"> </v>
      </c>
      <c r="H50" s="70" t="str">
        <f>IF('P_løpende (2)'!H62=0," ",'P_løpende (2)'!H62)</f>
        <v xml:space="preserve"> </v>
      </c>
      <c r="I50" s="70" t="str">
        <f>IF('P_løpende (2)'!I62=0," ",'P_løpende (2)'!I62)</f>
        <v xml:space="preserve"> </v>
      </c>
      <c r="K50" s="70" t="str">
        <f>IF('P_løpende (2)'!K62=0," ",'P_løpende (2)'!K62)</f>
        <v xml:space="preserve"> </v>
      </c>
      <c r="L50" s="70" t="str">
        <f>IF('P_løpende (2)'!L62=0," ",'P_løpende (2)'!L62)</f>
        <v xml:space="preserve"> </v>
      </c>
      <c r="N50" s="70" t="str">
        <f>IF('P_løpende (2)'!N62=0," ",'P_løpende (2)'!N62)</f>
        <v xml:space="preserve"> </v>
      </c>
      <c r="O50" s="70" t="str">
        <f>IF('P_løpende (2)'!O62=0," ",'P_løpende (2)'!O62)</f>
        <v xml:space="preserve"> </v>
      </c>
    </row>
    <row r="51" spans="2:15" x14ac:dyDescent="0.2">
      <c r="B51" s="21" t="str">
        <f>IF('P_løpende (2)'!B63=0," ",'P_løpende (2)'!B63)</f>
        <v xml:space="preserve"> </v>
      </c>
      <c r="C51" s="70" t="str">
        <f>IF('P_løpende (2)'!C63=0," ",'P_løpende (2)'!C63)</f>
        <v xml:space="preserve"> </v>
      </c>
      <c r="D51" s="24" t="str">
        <f>IF('P_løpende (2)'!D53=0," ",'P_løpende (2)'!D53)</f>
        <v xml:space="preserve"> </v>
      </c>
      <c r="E51" s="21" t="str">
        <f>IF('P_løpende (2)'!E63=0," ",'P_løpende (2)'!E63)</f>
        <v xml:space="preserve"> </v>
      </c>
      <c r="F51" s="70" t="str">
        <f>IF('P_løpende (2)'!F63=0," ",'P_løpende (2)'!F63)</f>
        <v xml:space="preserve"> </v>
      </c>
      <c r="H51" s="70" t="str">
        <f>IF('P_løpende (2)'!H63=0," ",'P_løpende (2)'!H63)</f>
        <v xml:space="preserve"> </v>
      </c>
      <c r="I51" s="70" t="str">
        <f>IF('P_løpende (2)'!I63=0," ",'P_løpende (2)'!I63)</f>
        <v xml:space="preserve"> </v>
      </c>
      <c r="K51" s="70" t="str">
        <f>IF('P_løpende (2)'!K63=0," ",'P_løpende (2)'!K63)</f>
        <v xml:space="preserve"> </v>
      </c>
      <c r="L51" s="70" t="str">
        <f>IF('P_løpende (2)'!L63=0," ",'P_løpende (2)'!L63)</f>
        <v xml:space="preserve"> </v>
      </c>
      <c r="N51" s="70" t="str">
        <f>IF('P_løpende (2)'!N63=0," ",'P_løpende (2)'!N63)</f>
        <v xml:space="preserve"> </v>
      </c>
      <c r="O51" s="70" t="str">
        <f>IF('P_løpende (2)'!O63=0," ",'P_løpende (2)'!O63)</f>
        <v xml:space="preserve"> </v>
      </c>
    </row>
    <row r="52" spans="2:15" x14ac:dyDescent="0.2">
      <c r="B52" s="21" t="str">
        <f>IF('P_løpende (2)'!B64=0," ",'P_løpende (2)'!B64)</f>
        <v xml:space="preserve"> </v>
      </c>
      <c r="C52" s="70" t="str">
        <f>IF('P_løpende (2)'!C64=0," ",'P_løpende (2)'!C64)</f>
        <v xml:space="preserve"> </v>
      </c>
      <c r="D52" s="24" t="str">
        <f>IF('P_løpende (2)'!D54=0," ",'P_løpende (2)'!D54)</f>
        <v xml:space="preserve"> </v>
      </c>
      <c r="E52" s="21" t="str">
        <f>IF('P_løpende (2)'!E64=0," ",'P_løpende (2)'!E64)</f>
        <v xml:space="preserve"> </v>
      </c>
      <c r="F52" s="70" t="str">
        <f>IF('P_løpende (2)'!F64=0," ",'P_løpende (2)'!F64)</f>
        <v xml:space="preserve"> </v>
      </c>
      <c r="H52" s="70" t="str">
        <f>IF('P_løpende (2)'!H64=0," ",'P_løpende (2)'!H64)</f>
        <v xml:space="preserve"> </v>
      </c>
      <c r="I52" s="70" t="str">
        <f>IF('P_løpende (2)'!I64=0," ",'P_løpende (2)'!I64)</f>
        <v xml:space="preserve"> </v>
      </c>
      <c r="K52" s="70" t="str">
        <f>IF('P_løpende (2)'!K64=0," ",'P_løpende (2)'!K64)</f>
        <v xml:space="preserve"> </v>
      </c>
      <c r="L52" s="70" t="str">
        <f>IF('P_løpende (2)'!L64=0," ",'P_løpende (2)'!L64)</f>
        <v xml:space="preserve"> </v>
      </c>
      <c r="N52" s="70" t="str">
        <f>IF('P_løpende (2)'!N64=0," ",'P_løpende (2)'!N64)</f>
        <v xml:space="preserve"> </v>
      </c>
      <c r="O52" s="70" t="str">
        <f>IF('P_løpende (2)'!O64=0," ",'P_løpende (2)'!O64)</f>
        <v xml:space="preserve"> </v>
      </c>
    </row>
    <row r="53" spans="2:15" x14ac:dyDescent="0.2">
      <c r="B53" s="21" t="str">
        <f>IF('P_løpende (2)'!B65=0," ",'P_løpende (2)'!B65)</f>
        <v xml:space="preserve"> </v>
      </c>
      <c r="C53" s="70" t="str">
        <f>IF('P_løpende (2)'!C65=0," ",'P_løpende (2)'!C65)</f>
        <v xml:space="preserve"> </v>
      </c>
      <c r="D53" s="24" t="str">
        <f>IF('P_løpende (2)'!D55=0," ",'P_løpende (2)'!D55)</f>
        <v xml:space="preserve"> </v>
      </c>
      <c r="E53" s="21" t="str">
        <f>IF('P_løpende (2)'!E65=0," ",'P_løpende (2)'!E65)</f>
        <v xml:space="preserve"> </v>
      </c>
      <c r="F53" s="70" t="str">
        <f>IF('P_løpende (2)'!F65=0," ",'P_løpende (2)'!F65)</f>
        <v xml:space="preserve"> </v>
      </c>
      <c r="H53" s="70" t="str">
        <f>IF('P_løpende (2)'!H65=0," ",'P_løpende (2)'!H65)</f>
        <v xml:space="preserve"> </v>
      </c>
      <c r="I53" s="70" t="str">
        <f>IF('P_løpende (2)'!I65=0," ",'P_løpende (2)'!I65)</f>
        <v xml:space="preserve"> </v>
      </c>
      <c r="K53" s="70" t="str">
        <f>IF('P_løpende (2)'!K65=0," ",'P_løpende (2)'!K65)</f>
        <v xml:space="preserve"> </v>
      </c>
      <c r="L53" s="70" t="str">
        <f>IF('P_løpende (2)'!L65=0," ",'P_løpende (2)'!L65)</f>
        <v xml:space="preserve"> </v>
      </c>
      <c r="N53" s="70" t="str">
        <f>IF('P_løpende (2)'!N65=0," ",'P_løpende (2)'!N65)</f>
        <v xml:space="preserve"> </v>
      </c>
      <c r="O53" s="70" t="str">
        <f>IF('P_løpende (2)'!O65=0," ",'P_løpende (2)'!O65)</f>
        <v xml:space="preserve"> </v>
      </c>
    </row>
    <row r="54" spans="2:15" x14ac:dyDescent="0.2">
      <c r="B54" s="21" t="str">
        <f>IF('P_løpende (2)'!B66=0," ",'P_løpende (2)'!B66)</f>
        <v xml:space="preserve"> </v>
      </c>
      <c r="C54" s="70" t="str">
        <f>IF('P_løpende (2)'!C66=0," ",'P_løpende (2)'!C66)</f>
        <v xml:space="preserve"> </v>
      </c>
      <c r="D54" s="24" t="str">
        <f>IF('P_løpende (2)'!D56=0," ",'P_løpende (2)'!D56)</f>
        <v xml:space="preserve"> </v>
      </c>
      <c r="E54" s="21" t="str">
        <f>IF('P_løpende (2)'!E66=0," ",'P_løpende (2)'!E66)</f>
        <v xml:space="preserve"> </v>
      </c>
      <c r="F54" s="70" t="str">
        <f>IF('P_løpende (2)'!F66=0," ",'P_løpende (2)'!F66)</f>
        <v xml:space="preserve"> </v>
      </c>
      <c r="H54" s="70" t="str">
        <f>IF('P_løpende (2)'!H66=0," ",'P_løpende (2)'!H66)</f>
        <v xml:space="preserve"> </v>
      </c>
      <c r="I54" s="70" t="str">
        <f>IF('P_løpende (2)'!I66=0," ",'P_løpende (2)'!I66)</f>
        <v xml:space="preserve"> </v>
      </c>
      <c r="K54" s="70" t="str">
        <f>IF('P_løpende (2)'!K66=0," ",'P_løpende (2)'!K66)</f>
        <v xml:space="preserve"> </v>
      </c>
      <c r="L54" s="70" t="str">
        <f>IF('P_løpende (2)'!L66=0," ",'P_løpende (2)'!L66)</f>
        <v xml:space="preserve"> </v>
      </c>
      <c r="N54" s="70" t="str">
        <f>IF('P_løpende (2)'!N66=0," ",'P_løpende (2)'!N66)</f>
        <v xml:space="preserve"> </v>
      </c>
      <c r="O54" s="70" t="str">
        <f>IF('P_løpende (2)'!O66=0," ",'P_løpende (2)'!O66)</f>
        <v xml:space="preserve"> </v>
      </c>
    </row>
    <row r="55" spans="2:15" x14ac:dyDescent="0.2">
      <c r="B55" s="21" t="str">
        <f>IF('P_løpende (2)'!B67=0," ",'P_løpende (2)'!B67)</f>
        <v xml:space="preserve"> </v>
      </c>
      <c r="C55" s="70" t="str">
        <f>IF('P_løpende (2)'!C67=0," ",'P_løpende (2)'!C67)</f>
        <v xml:space="preserve"> </v>
      </c>
      <c r="D55" s="24" t="str">
        <f>IF('P_løpende (2)'!D57=0," ",'P_løpende (2)'!D57)</f>
        <v xml:space="preserve"> </v>
      </c>
      <c r="E55" s="21" t="str">
        <f>IF('P_løpende (2)'!E67=0," ",'P_løpende (2)'!E67)</f>
        <v xml:space="preserve"> </v>
      </c>
      <c r="F55" s="70" t="str">
        <f>IF('P_løpende (2)'!F67=0," ",'P_løpende (2)'!F67)</f>
        <v xml:space="preserve"> </v>
      </c>
      <c r="H55" s="70" t="str">
        <f>IF('P_løpende (2)'!H67=0," ",'P_løpende (2)'!H67)</f>
        <v xml:space="preserve"> </v>
      </c>
      <c r="I55" s="70" t="str">
        <f>IF('P_løpende (2)'!I67=0," ",'P_løpende (2)'!I67)</f>
        <v xml:space="preserve"> </v>
      </c>
      <c r="K55" s="70" t="str">
        <f>IF('P_løpende (2)'!K67=0," ",'P_løpende (2)'!K67)</f>
        <v xml:space="preserve"> </v>
      </c>
      <c r="L55" s="70" t="str">
        <f>IF('P_løpende (2)'!L67=0," ",'P_løpende (2)'!L67)</f>
        <v xml:space="preserve"> </v>
      </c>
      <c r="N55" s="70" t="str">
        <f>IF('P_løpende (2)'!N67=0," ",'P_løpende (2)'!N67)</f>
        <v xml:space="preserve"> </v>
      </c>
      <c r="O55" s="70" t="str">
        <f>IF('P_løpende (2)'!O67=0," ",'P_løpende (2)'!O67)</f>
        <v xml:space="preserve"> </v>
      </c>
    </row>
    <row r="56" spans="2:15" x14ac:dyDescent="0.2">
      <c r="B56" s="21" t="str">
        <f>IF('P_løpende (2)'!B68=0," ",'P_løpende (2)'!B68)</f>
        <v xml:space="preserve"> </v>
      </c>
      <c r="C56" s="70" t="str">
        <f>IF('P_løpende (2)'!C68=0," ",'P_løpende (2)'!C68)</f>
        <v xml:space="preserve"> </v>
      </c>
      <c r="D56" s="24" t="str">
        <f>IF('P_løpende (2)'!D58=0," ",'P_løpende (2)'!D58)</f>
        <v xml:space="preserve"> </v>
      </c>
      <c r="E56" s="21" t="str">
        <f>IF('P_løpende (2)'!E68=0," ",'P_løpende (2)'!E68)</f>
        <v xml:space="preserve"> </v>
      </c>
      <c r="F56" s="70" t="str">
        <f>IF('P_løpende (2)'!F68=0," ",'P_løpende (2)'!F68)</f>
        <v xml:space="preserve"> </v>
      </c>
      <c r="H56" s="70" t="str">
        <f>IF('P_løpende (2)'!H68=0," ",'P_løpende (2)'!H68)</f>
        <v xml:space="preserve"> </v>
      </c>
      <c r="I56" s="70" t="str">
        <f>IF('P_løpende (2)'!I68=0," ",'P_løpende (2)'!I68)</f>
        <v xml:space="preserve"> </v>
      </c>
      <c r="K56" s="70" t="str">
        <f>IF('P_løpende (2)'!K68=0," ",'P_løpende (2)'!K68)</f>
        <v xml:space="preserve"> </v>
      </c>
      <c r="L56" s="70" t="str">
        <f>IF('P_løpende (2)'!L68=0," ",'P_løpende (2)'!L68)</f>
        <v xml:space="preserve"> </v>
      </c>
      <c r="N56" s="70" t="str">
        <f>IF('P_løpende (2)'!N68=0," ",'P_løpende (2)'!N68)</f>
        <v xml:space="preserve"> </v>
      </c>
      <c r="O56" s="70" t="str">
        <f>IF('P_løpende (2)'!O68=0," ",'P_løpende (2)'!O68)</f>
        <v xml:space="preserve"> </v>
      </c>
    </row>
    <row r="57" spans="2:15" x14ac:dyDescent="0.2">
      <c r="B57" s="21" t="str">
        <f>IF('P_løpende (2)'!B69=0," ",'P_løpende (2)'!B69)</f>
        <v xml:space="preserve"> </v>
      </c>
      <c r="C57" s="70" t="str">
        <f>IF('P_løpende (2)'!C69=0," ",'P_løpende (2)'!C69)</f>
        <v xml:space="preserve"> </v>
      </c>
      <c r="D57" s="24" t="str">
        <f>IF('P_løpende (2)'!D59=0," ",'P_løpende (2)'!D59)</f>
        <v xml:space="preserve"> </v>
      </c>
      <c r="E57" s="21" t="str">
        <f>IF('P_løpende (2)'!E69=0," ",'P_løpende (2)'!E69)</f>
        <v xml:space="preserve"> </v>
      </c>
      <c r="F57" s="70" t="str">
        <f>IF('P_løpende (2)'!F69=0," ",'P_løpende (2)'!F69)</f>
        <v xml:space="preserve"> </v>
      </c>
      <c r="H57" s="70" t="str">
        <f>IF('P_løpende (2)'!H69=0," ",'P_løpende (2)'!H69)</f>
        <v xml:space="preserve"> </v>
      </c>
      <c r="I57" s="70" t="str">
        <f>IF('P_løpende (2)'!I69=0," ",'P_løpende (2)'!I69)</f>
        <v xml:space="preserve"> </v>
      </c>
      <c r="K57" s="70" t="str">
        <f>IF('P_løpende (2)'!K69=0," ",'P_løpende (2)'!K69)</f>
        <v xml:space="preserve"> </v>
      </c>
      <c r="L57" s="70" t="str">
        <f>IF('P_løpende (2)'!L69=0," ",'P_løpende (2)'!L69)</f>
        <v xml:space="preserve"> </v>
      </c>
      <c r="N57" s="70" t="str">
        <f>IF('P_løpende (2)'!N69=0," ",'P_løpende (2)'!N69)</f>
        <v xml:space="preserve"> </v>
      </c>
      <c r="O57" s="70" t="str">
        <f>IF('P_løpende (2)'!O69=0," ",'P_løpende (2)'!O69)</f>
        <v xml:space="preserve"> </v>
      </c>
    </row>
    <row r="58" spans="2:15" x14ac:dyDescent="0.2">
      <c r="B58" s="21" t="str">
        <f>IF('P_løpende (2)'!B70=0," ",'P_løpende (2)'!B70)</f>
        <v xml:space="preserve"> </v>
      </c>
      <c r="C58" s="70" t="str">
        <f>IF('P_løpende (2)'!C70=0," ",'P_løpende (2)'!C70)</f>
        <v xml:space="preserve"> </v>
      </c>
      <c r="D58" s="24" t="str">
        <f>IF('P_løpende (2)'!D60=0," ",'P_løpende (2)'!D60)</f>
        <v xml:space="preserve"> </v>
      </c>
      <c r="E58" s="21" t="str">
        <f>IF('P_løpende (2)'!E70=0," ",'P_løpende (2)'!E70)</f>
        <v xml:space="preserve"> </v>
      </c>
      <c r="F58" s="70" t="str">
        <f>IF('P_løpende (2)'!F70=0," ",'P_løpende (2)'!F70)</f>
        <v xml:space="preserve"> </v>
      </c>
      <c r="H58" s="70" t="str">
        <f>IF('P_løpende (2)'!H70=0," ",'P_løpende (2)'!H70)</f>
        <v xml:space="preserve"> </v>
      </c>
      <c r="I58" s="70" t="str">
        <f>IF('P_løpende (2)'!I70=0," ",'P_løpende (2)'!I70)</f>
        <v xml:space="preserve"> </v>
      </c>
      <c r="K58" s="70" t="str">
        <f>IF('P_løpende (2)'!K70=0," ",'P_løpende (2)'!K70)</f>
        <v xml:space="preserve"> </v>
      </c>
      <c r="L58" s="70" t="str">
        <f>IF('P_løpende (2)'!L70=0," ",'P_løpende (2)'!L70)</f>
        <v xml:space="preserve"> </v>
      </c>
      <c r="N58" s="70" t="str">
        <f>IF('P_løpende (2)'!N70=0," ",'P_løpende (2)'!N70)</f>
        <v xml:space="preserve"> </v>
      </c>
      <c r="O58" s="70" t="str">
        <f>IF('P_løpende (2)'!O70=0," ",'P_løpende (2)'!O70)</f>
        <v xml:space="preserve"> </v>
      </c>
    </row>
    <row r="59" spans="2:15" x14ac:dyDescent="0.2">
      <c r="B59" s="21" t="str">
        <f>IF('P_løpende (2)'!B71=0," ",'P_løpende (2)'!B71)</f>
        <v xml:space="preserve"> </v>
      </c>
      <c r="C59" s="70" t="str">
        <f>IF('P_løpende (2)'!C71=0," ",'P_løpende (2)'!C71)</f>
        <v xml:space="preserve"> </v>
      </c>
      <c r="D59" s="24" t="str">
        <f>IF('P_løpende (2)'!D61=0," ",'P_løpende (2)'!D61)</f>
        <v xml:space="preserve"> </v>
      </c>
      <c r="E59" s="21" t="str">
        <f>IF('P_løpende (2)'!E71=0," ",'P_løpende (2)'!E71)</f>
        <v xml:space="preserve"> </v>
      </c>
      <c r="F59" s="70" t="str">
        <f>IF('P_løpende (2)'!F71=0," ",'P_løpende (2)'!F71)</f>
        <v xml:space="preserve"> </v>
      </c>
      <c r="H59" s="70" t="str">
        <f>IF('P_løpende (2)'!H71=0," ",'P_løpende (2)'!H71)</f>
        <v xml:space="preserve"> </v>
      </c>
      <c r="I59" s="70" t="str">
        <f>IF('P_løpende (2)'!I71=0," ",'P_løpende (2)'!I71)</f>
        <v xml:space="preserve"> </v>
      </c>
      <c r="K59" s="70" t="str">
        <f>IF('P_løpende (2)'!K71=0," ",'P_løpende (2)'!K71)</f>
        <v xml:space="preserve"> </v>
      </c>
      <c r="L59" s="70" t="str">
        <f>IF('P_løpende (2)'!L71=0," ",'P_løpende (2)'!L71)</f>
        <v xml:space="preserve"> </v>
      </c>
      <c r="N59" s="70" t="str">
        <f>IF('P_løpende (2)'!N71=0," ",'P_løpende (2)'!N71)</f>
        <v xml:space="preserve"> </v>
      </c>
      <c r="O59" s="70" t="str">
        <f>IF('P_løpende (2)'!O71=0," ",'P_løpende (2)'!O71)</f>
        <v xml:space="preserve"> </v>
      </c>
    </row>
    <row r="60" spans="2:15" x14ac:dyDescent="0.2">
      <c r="B60" s="21" t="str">
        <f>IF('P_løpende (2)'!B72=0," ",'P_løpende (2)'!B72)</f>
        <v xml:space="preserve"> </v>
      </c>
      <c r="C60" s="70" t="str">
        <f>IF('P_løpende (2)'!C72=0," ",'P_løpende (2)'!C72)</f>
        <v xml:space="preserve"> </v>
      </c>
      <c r="D60" s="24" t="str">
        <f>IF('P_løpende (2)'!D62=0," ",'P_løpende (2)'!D62)</f>
        <v xml:space="preserve"> </v>
      </c>
      <c r="E60" s="21" t="str">
        <f>IF('P_løpende (2)'!E72=0," ",'P_løpende (2)'!E72)</f>
        <v xml:space="preserve"> </v>
      </c>
      <c r="F60" s="70" t="str">
        <f>IF('P_løpende (2)'!F72=0," ",'P_løpende (2)'!F72)</f>
        <v xml:space="preserve"> </v>
      </c>
      <c r="H60" s="70" t="str">
        <f>IF('P_løpende (2)'!H72=0," ",'P_løpende (2)'!H72)</f>
        <v xml:space="preserve"> </v>
      </c>
      <c r="I60" s="70" t="str">
        <f>IF('P_løpende (2)'!I72=0," ",'P_løpende (2)'!I72)</f>
        <v xml:space="preserve"> </v>
      </c>
      <c r="K60" s="70" t="str">
        <f>IF('P_løpende (2)'!K72=0," ",'P_løpende (2)'!K72)</f>
        <v xml:space="preserve"> </v>
      </c>
      <c r="L60" s="70" t="str">
        <f>IF('P_løpende (2)'!L72=0," ",'P_løpende (2)'!L72)</f>
        <v xml:space="preserve"> </v>
      </c>
      <c r="N60" s="70" t="str">
        <f>IF('P_løpende (2)'!N72=0," ",'P_løpende (2)'!N72)</f>
        <v xml:space="preserve"> </v>
      </c>
      <c r="O60" s="70" t="str">
        <f>IF('P_løpende (2)'!O72=0," ",'P_løpende (2)'!O72)</f>
        <v xml:space="preserve"> </v>
      </c>
    </row>
    <row r="61" spans="2:15" x14ac:dyDescent="0.2">
      <c r="B61" s="21" t="str">
        <f>IF('P_løpende (2)'!B73=0," ",'P_løpende (2)'!B73)</f>
        <v xml:space="preserve"> </v>
      </c>
      <c r="C61" s="70" t="str">
        <f>IF('P_løpende (2)'!C73=0," ",'P_løpende (2)'!C73)</f>
        <v xml:space="preserve"> </v>
      </c>
      <c r="D61" s="24" t="str">
        <f>IF('P_løpende (2)'!D63=0," ",'P_løpende (2)'!D63)</f>
        <v xml:space="preserve"> </v>
      </c>
      <c r="E61" s="21" t="str">
        <f>IF('P_løpende (2)'!E73=0," ",'P_løpende (2)'!E73)</f>
        <v xml:space="preserve"> </v>
      </c>
      <c r="F61" s="70" t="str">
        <f>IF('P_løpende (2)'!F73=0," ",'P_løpende (2)'!F73)</f>
        <v xml:space="preserve"> </v>
      </c>
      <c r="H61" s="70" t="str">
        <f>IF('P_løpende (2)'!H73=0," ",'P_løpende (2)'!H73)</f>
        <v xml:space="preserve"> </v>
      </c>
      <c r="I61" s="70" t="str">
        <f>IF('P_løpende (2)'!I73=0," ",'P_løpende (2)'!I73)</f>
        <v xml:space="preserve"> </v>
      </c>
      <c r="K61" s="70" t="str">
        <f>IF('P_løpende (2)'!K73=0," ",'P_løpende (2)'!K73)</f>
        <v xml:space="preserve"> </v>
      </c>
      <c r="L61" s="70" t="str">
        <f>IF('P_løpende (2)'!L73=0," ",'P_løpende (2)'!L73)</f>
        <v xml:space="preserve"> </v>
      </c>
      <c r="N61" s="70" t="str">
        <f>IF('P_løpende (2)'!N73=0," ",'P_løpende (2)'!N73)</f>
        <v xml:space="preserve"> </v>
      </c>
      <c r="O61" s="70" t="str">
        <f>IF('P_løpende (2)'!O73=0," ",'P_løpende (2)'!O73)</f>
        <v xml:space="preserve"> </v>
      </c>
    </row>
    <row r="62" spans="2:15" x14ac:dyDescent="0.2">
      <c r="B62" s="21" t="str">
        <f>IF('P_løpende (2)'!B74=0," ",'P_løpende (2)'!B74)</f>
        <v xml:space="preserve"> </v>
      </c>
      <c r="C62" s="70" t="str">
        <f>IF('P_løpende (2)'!C74=0," ",'P_løpende (2)'!C74)</f>
        <v xml:space="preserve"> </v>
      </c>
      <c r="D62" s="24" t="str">
        <f>IF('P_løpende (2)'!D64=0," ",'P_løpende (2)'!D64)</f>
        <v xml:space="preserve"> </v>
      </c>
      <c r="E62" s="21" t="str">
        <f>IF('P_løpende (2)'!E74=0," ",'P_løpende (2)'!E74)</f>
        <v xml:space="preserve"> </v>
      </c>
      <c r="F62" s="70" t="str">
        <f>IF('P_løpende (2)'!F74=0," ",'P_løpende (2)'!F74)</f>
        <v xml:space="preserve"> </v>
      </c>
      <c r="H62" s="70" t="str">
        <f>IF('P_løpende (2)'!H74=0," ",'P_løpende (2)'!H74)</f>
        <v xml:space="preserve"> </v>
      </c>
      <c r="I62" s="70" t="str">
        <f>IF('P_løpende (2)'!I74=0," ",'P_løpende (2)'!I74)</f>
        <v xml:space="preserve"> </v>
      </c>
      <c r="K62" s="70" t="str">
        <f>IF('P_løpende (2)'!K74=0," ",'P_løpende (2)'!K74)</f>
        <v xml:space="preserve"> </v>
      </c>
      <c r="L62" s="70" t="str">
        <f>IF('P_løpende (2)'!L74=0," ",'P_løpende (2)'!L74)</f>
        <v xml:space="preserve"> </v>
      </c>
      <c r="N62" s="70" t="str">
        <f>IF('P_løpende (2)'!N74=0," ",'P_løpende (2)'!N74)</f>
        <v xml:space="preserve"> </v>
      </c>
      <c r="O62" s="70" t="str">
        <f>IF('P_løpende (2)'!O74=0," ",'P_løpende (2)'!O74)</f>
        <v xml:space="preserve"> </v>
      </c>
    </row>
    <row r="63" spans="2:15" x14ac:dyDescent="0.2">
      <c r="B63" s="21" t="str">
        <f>IF('P_løpende (2)'!B75=0," ",'P_løpende (2)'!B75)</f>
        <v xml:space="preserve"> </v>
      </c>
      <c r="C63" s="70" t="str">
        <f>IF('P_løpende (2)'!C75=0," ",'P_løpende (2)'!C75)</f>
        <v xml:space="preserve"> </v>
      </c>
      <c r="D63" s="24" t="str">
        <f>IF('P_løpende (2)'!D65=0," ",'P_løpende (2)'!D65)</f>
        <v xml:space="preserve"> </v>
      </c>
      <c r="E63" s="21" t="str">
        <f>IF('P_løpende (2)'!E75=0," ",'P_løpende (2)'!E75)</f>
        <v xml:space="preserve"> </v>
      </c>
      <c r="F63" s="70" t="str">
        <f>IF('P_løpende (2)'!F75=0," ",'P_løpende (2)'!F75)</f>
        <v xml:space="preserve"> </v>
      </c>
      <c r="H63" s="70" t="str">
        <f>IF('P_løpende (2)'!H75=0," ",'P_løpende (2)'!H75)</f>
        <v xml:space="preserve"> </v>
      </c>
      <c r="I63" s="70" t="str">
        <f>IF('P_løpende (2)'!I75=0," ",'P_løpende (2)'!I75)</f>
        <v xml:space="preserve"> </v>
      </c>
      <c r="K63" s="70" t="str">
        <f>IF('P_løpende (2)'!K75=0," ",'P_løpende (2)'!K75)</f>
        <v xml:space="preserve"> </v>
      </c>
      <c r="L63" s="70" t="str">
        <f>IF('P_løpende (2)'!L75=0," ",'P_løpende (2)'!L75)</f>
        <v xml:space="preserve"> </v>
      </c>
      <c r="N63" s="70" t="str">
        <f>IF('P_løpende (2)'!N75=0," ",'P_løpende (2)'!N75)</f>
        <v xml:space="preserve"> </v>
      </c>
      <c r="O63" s="70" t="str">
        <f>IF('P_løpende (2)'!O75=0," ",'P_løpende (2)'!O75)</f>
        <v xml:space="preserve"> </v>
      </c>
    </row>
    <row r="64" spans="2:15" x14ac:dyDescent="0.2">
      <c r="B64" s="21" t="str">
        <f>IF('P_løpende (2)'!B76=0," ",'P_løpende (2)'!B76)</f>
        <v xml:space="preserve"> </v>
      </c>
      <c r="C64" s="70" t="str">
        <f>IF('P_løpende (2)'!C76=0," ",'P_løpende (2)'!C76)</f>
        <v xml:space="preserve"> </v>
      </c>
      <c r="D64" s="24" t="str">
        <f>IF('P_løpende (2)'!D66=0," ",'P_løpende (2)'!D66)</f>
        <v xml:space="preserve"> </v>
      </c>
      <c r="E64" s="21" t="str">
        <f>IF('P_løpende (2)'!E76=0," ",'P_løpende (2)'!E76)</f>
        <v xml:space="preserve"> </v>
      </c>
      <c r="F64" s="70" t="str">
        <f>IF('P_løpende (2)'!F76=0," ",'P_løpende (2)'!F76)</f>
        <v xml:space="preserve"> </v>
      </c>
      <c r="H64" s="70" t="str">
        <f>IF('P_løpende (2)'!H76=0," ",'P_løpende (2)'!H76)</f>
        <v xml:space="preserve"> </v>
      </c>
      <c r="I64" s="70" t="str">
        <f>IF('P_løpende (2)'!I76=0," ",'P_løpende (2)'!I76)</f>
        <v xml:space="preserve"> </v>
      </c>
      <c r="K64" s="70" t="str">
        <f>IF('P_løpende (2)'!K76=0," ",'P_løpende (2)'!K76)</f>
        <v xml:space="preserve"> </v>
      </c>
      <c r="L64" s="70" t="str">
        <f>IF('P_løpende (2)'!L76=0," ",'P_løpende (2)'!L76)</f>
        <v xml:space="preserve"> </v>
      </c>
      <c r="N64" s="70" t="str">
        <f>IF('P_løpende (2)'!N76=0," ",'P_løpende (2)'!N76)</f>
        <v xml:space="preserve"> </v>
      </c>
      <c r="O64" s="70" t="str">
        <f>IF('P_løpende (2)'!O76=0," ",'P_løpende (2)'!O76)</f>
        <v xml:space="preserve"> </v>
      </c>
    </row>
    <row r="65" spans="2:15" x14ac:dyDescent="0.2">
      <c r="B65" s="21" t="str">
        <f>IF('P_løpende (2)'!B77=0," ",'P_løpende (2)'!B77)</f>
        <v xml:space="preserve"> </v>
      </c>
      <c r="C65" s="70" t="str">
        <f>IF('P_løpende (2)'!C77=0," ",'P_løpende (2)'!C77)</f>
        <v xml:space="preserve"> </v>
      </c>
      <c r="D65" s="24" t="str">
        <f>IF('P_løpende (2)'!D67=0," ",'P_løpende (2)'!D67)</f>
        <v xml:space="preserve"> </v>
      </c>
      <c r="E65" s="21" t="str">
        <f>IF('P_løpende (2)'!E77=0," ",'P_løpende (2)'!E77)</f>
        <v xml:space="preserve"> </v>
      </c>
      <c r="F65" s="70" t="str">
        <f>IF('P_løpende (2)'!F77=0," ",'P_løpende (2)'!F77)</f>
        <v xml:space="preserve"> </v>
      </c>
      <c r="H65" s="70" t="str">
        <f>IF('P_løpende (2)'!H77=0," ",'P_løpende (2)'!H77)</f>
        <v xml:space="preserve"> </v>
      </c>
      <c r="I65" s="70" t="str">
        <f>IF('P_løpende (2)'!I77=0," ",'P_løpende (2)'!I77)</f>
        <v xml:space="preserve"> </v>
      </c>
      <c r="K65" s="70" t="str">
        <f>IF('P_løpende (2)'!K77=0," ",'P_løpende (2)'!K77)</f>
        <v xml:space="preserve"> </v>
      </c>
      <c r="L65" s="70" t="str">
        <f>IF('P_løpende (2)'!L77=0," ",'P_løpende (2)'!L77)</f>
        <v xml:space="preserve"> </v>
      </c>
      <c r="N65" s="70" t="str">
        <f>IF('P_løpende (2)'!N77=0," ",'P_løpende (2)'!N77)</f>
        <v xml:space="preserve"> </v>
      </c>
      <c r="O65" s="70" t="str">
        <f>IF('P_løpende (2)'!O77=0," ",'P_løpende (2)'!O77)</f>
        <v xml:space="preserve"> </v>
      </c>
    </row>
    <row r="66" spans="2:15" x14ac:dyDescent="0.2">
      <c r="B66" s="21" t="str">
        <f>IF('P_løpende (2)'!B78=0," ",'P_løpende (2)'!B78)</f>
        <v xml:space="preserve"> </v>
      </c>
      <c r="C66" s="70" t="str">
        <f>IF('P_løpende (2)'!C78=0," ",'P_løpende (2)'!C78)</f>
        <v xml:space="preserve"> </v>
      </c>
      <c r="D66" s="24" t="str">
        <f>IF('P_løpende (2)'!D68=0," ",'P_løpende (2)'!D68)</f>
        <v xml:space="preserve"> </v>
      </c>
      <c r="E66" s="21" t="str">
        <f>IF('P_løpende (2)'!E78=0," ",'P_løpende (2)'!E78)</f>
        <v xml:space="preserve"> </v>
      </c>
      <c r="F66" s="70" t="str">
        <f>IF('P_løpende (2)'!F78=0," ",'P_løpende (2)'!F78)</f>
        <v xml:space="preserve"> </v>
      </c>
      <c r="H66" s="70" t="str">
        <f>IF('P_løpende (2)'!H78=0," ",'P_løpende (2)'!H78)</f>
        <v xml:space="preserve"> </v>
      </c>
      <c r="I66" s="70" t="str">
        <f>IF('P_løpende (2)'!I78=0," ",'P_løpende (2)'!I78)</f>
        <v xml:space="preserve"> </v>
      </c>
      <c r="K66" s="70" t="str">
        <f>IF('P_løpende (2)'!K78=0," ",'P_løpende (2)'!K78)</f>
        <v xml:space="preserve"> </v>
      </c>
      <c r="L66" s="70" t="str">
        <f>IF('P_løpende (2)'!L78=0," ",'P_løpende (2)'!L78)</f>
        <v xml:space="preserve"> </v>
      </c>
      <c r="N66" s="70" t="str">
        <f>IF('P_løpende (2)'!N78=0," ",'P_løpende (2)'!N78)</f>
        <v xml:space="preserve"> </v>
      </c>
      <c r="O66" s="70" t="str">
        <f>IF('P_løpende (2)'!O78=0," ",'P_løpende (2)'!O78)</f>
        <v xml:space="preserve"> </v>
      </c>
    </row>
    <row r="67" spans="2:15" x14ac:dyDescent="0.2">
      <c r="B67" s="21" t="str">
        <f>IF('P_løpende (2)'!B79=0," ",'P_løpende (2)'!B79)</f>
        <v xml:space="preserve"> </v>
      </c>
      <c r="C67" s="70" t="str">
        <f>IF('P_løpende (2)'!C79=0," ",'P_løpende (2)'!C79)</f>
        <v xml:space="preserve"> </v>
      </c>
      <c r="D67" s="24" t="str">
        <f>IF('P_løpende (2)'!D69=0," ",'P_løpende (2)'!D69)</f>
        <v xml:space="preserve"> </v>
      </c>
      <c r="E67" s="21" t="str">
        <f>IF('P_løpende (2)'!E79=0," ",'P_løpende (2)'!E79)</f>
        <v xml:space="preserve"> </v>
      </c>
      <c r="F67" s="70" t="str">
        <f>IF('P_løpende (2)'!F79=0," ",'P_løpende (2)'!F79)</f>
        <v xml:space="preserve"> </v>
      </c>
      <c r="H67" s="70" t="str">
        <f>IF('P_løpende (2)'!H79=0," ",'P_løpende (2)'!H79)</f>
        <v xml:space="preserve"> </v>
      </c>
      <c r="I67" s="70" t="str">
        <f>IF('P_løpende (2)'!I79=0," ",'P_løpende (2)'!I79)</f>
        <v xml:space="preserve"> </v>
      </c>
      <c r="K67" s="70" t="str">
        <f>IF('P_løpende (2)'!K79=0," ",'P_løpende (2)'!K79)</f>
        <v xml:space="preserve"> </v>
      </c>
      <c r="L67" s="70" t="str">
        <f>IF('P_løpende (2)'!L79=0," ",'P_løpende (2)'!L79)</f>
        <v xml:space="preserve"> </v>
      </c>
      <c r="N67" s="70" t="str">
        <f>IF('P_løpende (2)'!N79=0," ",'P_løpende (2)'!N79)</f>
        <v xml:space="preserve"> </v>
      </c>
      <c r="O67" s="70" t="str">
        <f>IF('P_løpende (2)'!O79=0," ",'P_løpende (2)'!O79)</f>
        <v xml:space="preserve"> </v>
      </c>
    </row>
    <row r="68" spans="2:15" x14ac:dyDescent="0.2">
      <c r="B68" s="21" t="str">
        <f>IF('P_løpende (2)'!B80=0," ",'P_løpende (2)'!B80)</f>
        <v xml:space="preserve"> </v>
      </c>
      <c r="C68" s="70" t="str">
        <f>IF('P_løpende (2)'!C80=0," ",'P_løpende (2)'!C80)</f>
        <v xml:space="preserve"> </v>
      </c>
      <c r="D68" s="24" t="str">
        <f>IF('P_løpende (2)'!D70=0," ",'P_løpende (2)'!D70)</f>
        <v xml:space="preserve"> </v>
      </c>
      <c r="E68" s="21" t="str">
        <f>IF('P_løpende (2)'!E80=0," ",'P_løpende (2)'!E80)</f>
        <v xml:space="preserve"> </v>
      </c>
      <c r="F68" s="70" t="str">
        <f>IF('P_løpende (2)'!F80=0," ",'P_løpende (2)'!F80)</f>
        <v xml:space="preserve"> </v>
      </c>
      <c r="H68" s="70" t="str">
        <f>IF('P_løpende (2)'!H80=0," ",'P_løpende (2)'!H80)</f>
        <v xml:space="preserve"> </v>
      </c>
      <c r="I68" s="70" t="str">
        <f>IF('P_løpende (2)'!I80=0," ",'P_løpende (2)'!I80)</f>
        <v xml:space="preserve"> </v>
      </c>
      <c r="K68" s="70" t="str">
        <f>IF('P_løpende (2)'!K80=0," ",'P_løpende (2)'!K80)</f>
        <v xml:space="preserve"> </v>
      </c>
      <c r="L68" s="70" t="str">
        <f>IF('P_løpende (2)'!L80=0," ",'P_løpende (2)'!L80)</f>
        <v xml:space="preserve"> </v>
      </c>
      <c r="N68" s="70" t="str">
        <f>IF('P_løpende (2)'!N80=0," ",'P_løpende (2)'!N80)</f>
        <v xml:space="preserve"> </v>
      </c>
      <c r="O68" s="70" t="str">
        <f>IF('P_løpende (2)'!O80=0," ",'P_løpende (2)'!O80)</f>
        <v xml:space="preserve"> </v>
      </c>
    </row>
    <row r="69" spans="2:15" x14ac:dyDescent="0.2">
      <c r="B69" s="21" t="str">
        <f>IF('P_løpende (2)'!B81=0," ",'P_løpende (2)'!B81)</f>
        <v xml:space="preserve"> </v>
      </c>
      <c r="C69" s="70" t="str">
        <f>IF('P_løpende (2)'!C81=0," ",'P_løpende (2)'!C81)</f>
        <v xml:space="preserve"> </v>
      </c>
      <c r="D69" s="24" t="str">
        <f>IF('P_løpende (2)'!D71=0," ",'P_løpende (2)'!D71)</f>
        <v xml:space="preserve"> </v>
      </c>
      <c r="E69" s="21" t="str">
        <f>IF('P_løpende (2)'!E81=0," ",'P_løpende (2)'!E81)</f>
        <v xml:space="preserve"> </v>
      </c>
      <c r="F69" s="70" t="str">
        <f>IF('P_løpende (2)'!F81=0," ",'P_løpende (2)'!F81)</f>
        <v xml:space="preserve"> </v>
      </c>
      <c r="H69" s="70" t="str">
        <f>IF('P_løpende (2)'!H81=0," ",'P_løpende (2)'!H81)</f>
        <v xml:space="preserve"> </v>
      </c>
      <c r="I69" s="70" t="str">
        <f>IF('P_løpende (2)'!I81=0," ",'P_løpende (2)'!I81)</f>
        <v xml:space="preserve"> </v>
      </c>
      <c r="K69" s="70" t="str">
        <f>IF('P_løpende (2)'!K81=0," ",'P_løpende (2)'!K81)</f>
        <v xml:space="preserve"> </v>
      </c>
      <c r="L69" s="70" t="str">
        <f>IF('P_løpende (2)'!L81=0," ",'P_løpende (2)'!L81)</f>
        <v xml:space="preserve"> </v>
      </c>
      <c r="N69" s="70" t="str">
        <f>IF('P_løpende (2)'!N81=0," ",'P_løpende (2)'!N81)</f>
        <v xml:space="preserve"> </v>
      </c>
      <c r="O69" s="70" t="str">
        <f>IF('P_løpende (2)'!O81=0," ",'P_løpende (2)'!O81)</f>
        <v xml:space="preserve"> </v>
      </c>
    </row>
    <row r="70" spans="2:15" x14ac:dyDescent="0.2">
      <c r="B70" s="21" t="str">
        <f>IF('P_løpende (2)'!B82=0," ",'P_løpende (2)'!B82)</f>
        <v xml:space="preserve"> </v>
      </c>
      <c r="C70" s="70" t="str">
        <f>IF('P_løpende (2)'!C82=0," ",'P_løpende (2)'!C82)</f>
        <v xml:space="preserve"> </v>
      </c>
      <c r="D70" s="24" t="str">
        <f>IF('P_løpende (2)'!D72=0," ",'P_løpende (2)'!D72)</f>
        <v xml:space="preserve"> </v>
      </c>
      <c r="E70" s="21" t="str">
        <f>IF('P_løpende (2)'!E82=0," ",'P_løpende (2)'!E82)</f>
        <v xml:space="preserve"> </v>
      </c>
      <c r="F70" s="70" t="str">
        <f>IF('P_løpende (2)'!F82=0," ",'P_løpende (2)'!F82)</f>
        <v xml:space="preserve"> </v>
      </c>
      <c r="H70" s="70" t="str">
        <f>IF('P_løpende (2)'!H82=0," ",'P_løpende (2)'!H82)</f>
        <v xml:space="preserve"> </v>
      </c>
      <c r="I70" s="70" t="str">
        <f>IF('P_løpende (2)'!I82=0," ",'P_løpende (2)'!I82)</f>
        <v xml:space="preserve"> </v>
      </c>
      <c r="K70" s="70" t="str">
        <f>IF('P_løpende (2)'!K82=0," ",'P_løpende (2)'!K82)</f>
        <v xml:space="preserve"> </v>
      </c>
      <c r="L70" s="70" t="str">
        <f>IF('P_løpende (2)'!L82=0," ",'P_løpende (2)'!L82)</f>
        <v xml:space="preserve"> </v>
      </c>
      <c r="N70" s="70" t="str">
        <f>IF('P_løpende (2)'!N82=0," ",'P_løpende (2)'!N82)</f>
        <v xml:space="preserve"> </v>
      </c>
      <c r="O70" s="70" t="str">
        <f>IF('P_løpende (2)'!O82=0," ",'P_løpende (2)'!O82)</f>
        <v xml:space="preserve"> </v>
      </c>
    </row>
    <row r="71" spans="2:15" x14ac:dyDescent="0.2">
      <c r="B71" s="21" t="str">
        <f>IF('P_løpende (2)'!B83=0," ",'P_løpende (2)'!B83)</f>
        <v xml:space="preserve"> </v>
      </c>
      <c r="C71" s="70" t="str">
        <f>IF('P_løpende (2)'!C83=0," ",'P_løpende (2)'!C83)</f>
        <v xml:space="preserve"> </v>
      </c>
      <c r="D71" s="24" t="str">
        <f>IF('P_løpende (2)'!D73=0," ",'P_løpende (2)'!D73)</f>
        <v xml:space="preserve"> </v>
      </c>
      <c r="E71" s="21" t="str">
        <f>IF('P_løpende (2)'!E83=0," ",'P_løpende (2)'!E83)</f>
        <v xml:space="preserve"> </v>
      </c>
      <c r="F71" s="70" t="str">
        <f>IF('P_løpende (2)'!F83=0," ",'P_løpende (2)'!F83)</f>
        <v xml:space="preserve"> </v>
      </c>
      <c r="H71" s="70" t="str">
        <f>IF('P_løpende (2)'!H83=0," ",'P_løpende (2)'!H83)</f>
        <v xml:space="preserve"> </v>
      </c>
      <c r="I71" s="70" t="str">
        <f>IF('P_løpende (2)'!I83=0," ",'P_løpende (2)'!I83)</f>
        <v xml:space="preserve"> </v>
      </c>
      <c r="K71" s="70" t="str">
        <f>IF('P_løpende (2)'!K83=0," ",'P_løpende (2)'!K83)</f>
        <v xml:space="preserve"> </v>
      </c>
      <c r="L71" s="70" t="str">
        <f>IF('P_løpende (2)'!L83=0," ",'P_løpende (2)'!L83)</f>
        <v xml:space="preserve"> </v>
      </c>
      <c r="N71" s="70" t="str">
        <f>IF('P_løpende (2)'!N83=0," ",'P_løpende (2)'!N83)</f>
        <v xml:space="preserve"> </v>
      </c>
      <c r="O71" s="70" t="str">
        <f>IF('P_løpende (2)'!O83=0," ",'P_løpende (2)'!O83)</f>
        <v xml:space="preserve"> </v>
      </c>
    </row>
    <row r="72" spans="2:15" x14ac:dyDescent="0.2">
      <c r="B72" s="21" t="str">
        <f>IF('P_løpende (2)'!B84=0," ",'P_løpende (2)'!B84)</f>
        <v xml:space="preserve"> </v>
      </c>
      <c r="C72" s="70" t="str">
        <f>IF('P_løpende (2)'!C84=0," ",'P_løpende (2)'!C84)</f>
        <v xml:space="preserve"> </v>
      </c>
      <c r="D72" s="24" t="str">
        <f>IF('P_løpende (2)'!D74=0," ",'P_løpende (2)'!D74)</f>
        <v xml:space="preserve"> </v>
      </c>
      <c r="E72" s="21" t="str">
        <f>IF('P_løpende (2)'!E84=0," ",'P_løpende (2)'!E84)</f>
        <v xml:space="preserve"> </v>
      </c>
      <c r="F72" s="70" t="str">
        <f>IF('P_løpende (2)'!F84=0," ",'P_løpende (2)'!F84)</f>
        <v xml:space="preserve"> </v>
      </c>
      <c r="H72" s="70" t="str">
        <f>IF('P_løpende (2)'!H84=0," ",'P_løpende (2)'!H84)</f>
        <v xml:space="preserve"> </v>
      </c>
      <c r="I72" s="70" t="str">
        <f>IF('P_løpende (2)'!I84=0," ",'P_løpende (2)'!I84)</f>
        <v xml:space="preserve"> </v>
      </c>
      <c r="K72" s="70" t="str">
        <f>IF('P_løpende (2)'!K84=0," ",'P_løpende (2)'!K84)</f>
        <v xml:space="preserve"> </v>
      </c>
      <c r="L72" s="70" t="str">
        <f>IF('P_løpende (2)'!L84=0," ",'P_løpende (2)'!L84)</f>
        <v xml:space="preserve"> </v>
      </c>
      <c r="N72" s="70" t="str">
        <f>IF('P_løpende (2)'!N84=0," ",'P_løpende (2)'!N84)</f>
        <v xml:space="preserve"> </v>
      </c>
      <c r="O72" s="70" t="str">
        <f>IF('P_løpende (2)'!O84=0," ",'P_løpende (2)'!O84)</f>
        <v xml:space="preserve"> </v>
      </c>
    </row>
    <row r="73" spans="2:15" x14ac:dyDescent="0.2">
      <c r="B73" s="21" t="str">
        <f>IF('P_løpende (2)'!B85=0," ",'P_løpende (2)'!B85)</f>
        <v xml:space="preserve"> </v>
      </c>
      <c r="C73" s="70" t="str">
        <f>IF('P_løpende (2)'!C85=0," ",'P_løpende (2)'!C85)</f>
        <v xml:space="preserve"> </v>
      </c>
      <c r="D73" s="24" t="str">
        <f>IF('P_løpende (2)'!D75=0," ",'P_løpende (2)'!D75)</f>
        <v xml:space="preserve"> </v>
      </c>
      <c r="E73" s="21" t="str">
        <f>IF('P_løpende (2)'!E85=0," ",'P_løpende (2)'!E85)</f>
        <v xml:space="preserve"> </v>
      </c>
      <c r="F73" s="70" t="str">
        <f>IF('P_løpende (2)'!F85=0," ",'P_løpende (2)'!F85)</f>
        <v xml:space="preserve"> </v>
      </c>
      <c r="H73" s="70" t="str">
        <f>IF('P_løpende (2)'!H85=0," ",'P_løpende (2)'!H85)</f>
        <v xml:space="preserve"> </v>
      </c>
      <c r="I73" s="70" t="str">
        <f>IF('P_løpende (2)'!I85=0," ",'P_løpende (2)'!I85)</f>
        <v xml:space="preserve"> </v>
      </c>
      <c r="K73" s="70" t="str">
        <f>IF('P_løpende (2)'!K85=0," ",'P_løpende (2)'!K85)</f>
        <v xml:space="preserve"> </v>
      </c>
      <c r="L73" s="70" t="str">
        <f>IF('P_løpende (2)'!L85=0," ",'P_løpende (2)'!L85)</f>
        <v xml:space="preserve"> </v>
      </c>
      <c r="N73" s="70" t="str">
        <f>IF('P_løpende (2)'!N85=0," ",'P_løpende (2)'!N85)</f>
        <v xml:space="preserve"> </v>
      </c>
      <c r="O73" s="70" t="str">
        <f>IF('P_løpende (2)'!O85=0," ",'P_løpende (2)'!O85)</f>
        <v xml:space="preserve"> </v>
      </c>
    </row>
    <row r="74" spans="2:15" x14ac:dyDescent="0.2">
      <c r="B74" s="21" t="str">
        <f>IF('P_løpende (2)'!B86=0," ",'P_løpende (2)'!B86)</f>
        <v xml:space="preserve"> </v>
      </c>
      <c r="C74" s="70" t="str">
        <f>IF('P_løpende (2)'!C86=0," ",'P_løpende (2)'!C86)</f>
        <v xml:space="preserve"> </v>
      </c>
      <c r="D74" s="24" t="str">
        <f>IF('P_løpende (2)'!D76=0," ",'P_løpende (2)'!D76)</f>
        <v xml:space="preserve"> </v>
      </c>
      <c r="E74" s="21" t="str">
        <f>IF('P_løpende (2)'!E86=0," ",'P_løpende (2)'!E86)</f>
        <v xml:space="preserve"> </v>
      </c>
      <c r="F74" s="70" t="str">
        <f>IF('P_løpende (2)'!F86=0," ",'P_løpende (2)'!F86)</f>
        <v xml:space="preserve"> </v>
      </c>
      <c r="H74" s="70" t="str">
        <f>IF('P_løpende (2)'!H86=0," ",'P_løpende (2)'!H86)</f>
        <v xml:space="preserve"> </v>
      </c>
      <c r="I74" s="70" t="str">
        <f>IF('P_løpende (2)'!I86=0," ",'P_løpende (2)'!I86)</f>
        <v xml:space="preserve"> </v>
      </c>
      <c r="K74" s="70" t="str">
        <f>IF('P_løpende (2)'!K86=0," ",'P_løpende (2)'!K86)</f>
        <v xml:space="preserve"> </v>
      </c>
      <c r="L74" s="70" t="str">
        <f>IF('P_løpende (2)'!L86=0," ",'P_løpende (2)'!L86)</f>
        <v xml:space="preserve"> </v>
      </c>
      <c r="N74" s="70" t="str">
        <f>IF('P_løpende (2)'!N86=0," ",'P_løpende (2)'!N86)</f>
        <v xml:space="preserve"> </v>
      </c>
      <c r="O74" s="70" t="str">
        <f>IF('P_løpende (2)'!O86=0," ",'P_løpende (2)'!O86)</f>
        <v xml:space="preserve"> </v>
      </c>
    </row>
    <row r="75" spans="2:15" x14ac:dyDescent="0.2">
      <c r="B75" s="21" t="str">
        <f>IF('P_løpende (2)'!B87=0," ",'P_løpende (2)'!B87)</f>
        <v xml:space="preserve"> </v>
      </c>
      <c r="C75" s="70" t="str">
        <f>IF('P_løpende (2)'!C87=0," ",'P_løpende (2)'!C87)</f>
        <v xml:space="preserve"> </v>
      </c>
      <c r="D75" s="24" t="str">
        <f>IF('P_løpende (2)'!D77=0," ",'P_løpende (2)'!D77)</f>
        <v xml:space="preserve"> </v>
      </c>
      <c r="E75" s="21" t="str">
        <f>IF('P_løpende (2)'!E87=0," ",'P_løpende (2)'!E87)</f>
        <v xml:space="preserve"> </v>
      </c>
      <c r="F75" s="70" t="str">
        <f>IF('P_løpende (2)'!F87=0," ",'P_løpende (2)'!F87)</f>
        <v xml:space="preserve"> </v>
      </c>
      <c r="H75" s="70" t="str">
        <f>IF('P_løpende (2)'!H87=0," ",'P_løpende (2)'!H87)</f>
        <v xml:space="preserve"> </v>
      </c>
      <c r="I75" s="70" t="str">
        <f>IF('P_løpende (2)'!I87=0," ",'P_løpende (2)'!I87)</f>
        <v xml:space="preserve"> </v>
      </c>
      <c r="K75" s="70" t="str">
        <f>IF('P_løpende (2)'!K87=0," ",'P_løpende (2)'!K87)</f>
        <v xml:space="preserve"> </v>
      </c>
      <c r="L75" s="70" t="str">
        <f>IF('P_løpende (2)'!L87=0," ",'P_løpende (2)'!L87)</f>
        <v xml:space="preserve"> </v>
      </c>
      <c r="N75" s="70" t="str">
        <f>IF('P_løpende (2)'!N87=0," ",'P_løpende (2)'!N87)</f>
        <v xml:space="preserve"> </v>
      </c>
      <c r="O75" s="70" t="str">
        <f>IF('P_løpende (2)'!O87=0," ",'P_løpende (2)'!O87)</f>
        <v xml:space="preserve"> </v>
      </c>
    </row>
    <row r="76" spans="2:15" x14ac:dyDescent="0.2">
      <c r="B76" s="21" t="str">
        <f>IF('P_løpende (2)'!B88=0," ",'P_løpende (2)'!B88)</f>
        <v xml:space="preserve"> </v>
      </c>
      <c r="C76" s="70" t="str">
        <f>IF('P_løpende (2)'!C88=0," ",'P_løpende (2)'!C88)</f>
        <v xml:space="preserve"> </v>
      </c>
      <c r="D76" s="24" t="str">
        <f>IF('P_løpende (2)'!D78=0," ",'P_løpende (2)'!D78)</f>
        <v xml:space="preserve"> </v>
      </c>
      <c r="E76" s="21" t="str">
        <f>IF('P_løpende (2)'!E88=0," ",'P_løpende (2)'!E88)</f>
        <v xml:space="preserve"> </v>
      </c>
      <c r="F76" s="70" t="str">
        <f>IF('P_løpende (2)'!F88=0," ",'P_løpende (2)'!F88)</f>
        <v xml:space="preserve"> </v>
      </c>
      <c r="H76" s="70" t="str">
        <f>IF('P_løpende (2)'!H88=0," ",'P_løpende (2)'!H88)</f>
        <v xml:space="preserve"> </v>
      </c>
      <c r="I76" s="70" t="str">
        <f>IF('P_løpende (2)'!I88=0," ",'P_løpende (2)'!I88)</f>
        <v xml:space="preserve"> </v>
      </c>
      <c r="K76" s="70" t="str">
        <f>IF('P_løpende (2)'!K88=0," ",'P_løpende (2)'!K88)</f>
        <v xml:space="preserve"> </v>
      </c>
      <c r="L76" s="70" t="str">
        <f>IF('P_løpende (2)'!L88=0," ",'P_løpende (2)'!L88)</f>
        <v xml:space="preserve"> </v>
      </c>
      <c r="N76" s="70" t="str">
        <f>IF('P_løpende (2)'!N88=0," ",'P_løpende (2)'!N88)</f>
        <v xml:space="preserve"> </v>
      </c>
      <c r="O76" s="70" t="str">
        <f>IF('P_løpende (2)'!O88=0," ",'P_løpende (2)'!O88)</f>
        <v xml:space="preserve"> </v>
      </c>
    </row>
    <row r="77" spans="2:15" x14ac:dyDescent="0.2">
      <c r="B77" s="21" t="str">
        <f>IF('P_løpende (2)'!B89=0," ",'P_løpende (2)'!B89)</f>
        <v xml:space="preserve"> </v>
      </c>
      <c r="C77" s="70" t="str">
        <f>IF('P_løpende (2)'!C89=0," ",'P_løpende (2)'!C89)</f>
        <v xml:space="preserve"> </v>
      </c>
      <c r="D77" s="24" t="str">
        <f>IF('P_løpende (2)'!D79=0," ",'P_løpende (2)'!D79)</f>
        <v xml:space="preserve"> </v>
      </c>
      <c r="E77" s="21" t="str">
        <f>IF('P_løpende (2)'!E89=0," ",'P_løpende (2)'!E89)</f>
        <v xml:space="preserve"> </v>
      </c>
      <c r="F77" s="70" t="str">
        <f>IF('P_løpende (2)'!F89=0," ",'P_løpende (2)'!F89)</f>
        <v xml:space="preserve"> </v>
      </c>
      <c r="H77" s="70" t="str">
        <f>IF('P_løpende (2)'!H89=0," ",'P_løpende (2)'!H89)</f>
        <v xml:space="preserve"> </v>
      </c>
      <c r="I77" s="70" t="str">
        <f>IF('P_løpende (2)'!I89=0," ",'P_løpende (2)'!I89)</f>
        <v xml:space="preserve"> </v>
      </c>
      <c r="K77" s="70" t="str">
        <f>IF('P_løpende (2)'!K89=0," ",'P_løpende (2)'!K89)</f>
        <v xml:space="preserve"> </v>
      </c>
      <c r="L77" s="70" t="str">
        <f>IF('P_løpende (2)'!L89=0," ",'P_løpende (2)'!L89)</f>
        <v xml:space="preserve"> </v>
      </c>
      <c r="N77" s="70" t="str">
        <f>IF('P_løpende (2)'!N89=0," ",'P_løpende (2)'!N89)</f>
        <v xml:space="preserve"> </v>
      </c>
      <c r="O77" s="70" t="str">
        <f>IF('P_løpende (2)'!O89=0," ",'P_løpende (2)'!O89)</f>
        <v xml:space="preserve"> </v>
      </c>
    </row>
    <row r="78" spans="2:15" x14ac:dyDescent="0.2">
      <c r="B78" s="21" t="str">
        <f>IF('P_løpende (2)'!B90=0," ",'P_løpende (2)'!B90)</f>
        <v xml:space="preserve"> </v>
      </c>
      <c r="C78" s="70" t="str">
        <f>IF('P_løpende (2)'!C90=0," ",'P_løpende (2)'!C90)</f>
        <v xml:space="preserve"> </v>
      </c>
      <c r="D78" s="24" t="str">
        <f>IF('P_løpende (2)'!D80=0," ",'P_løpende (2)'!D80)</f>
        <v xml:space="preserve"> </v>
      </c>
      <c r="E78" s="21" t="str">
        <f>IF('P_løpende (2)'!E90=0," ",'P_løpende (2)'!E90)</f>
        <v xml:space="preserve"> </v>
      </c>
      <c r="F78" s="70" t="str">
        <f>IF('P_løpende (2)'!F90=0," ",'P_løpende (2)'!F90)</f>
        <v xml:space="preserve"> </v>
      </c>
      <c r="H78" s="70" t="str">
        <f>IF('P_løpende (2)'!H90=0," ",'P_løpende (2)'!H90)</f>
        <v xml:space="preserve"> </v>
      </c>
      <c r="I78" s="70" t="str">
        <f>IF('P_løpende (2)'!I90=0," ",'P_løpende (2)'!I90)</f>
        <v xml:space="preserve"> </v>
      </c>
      <c r="K78" s="70" t="str">
        <f>IF('P_løpende (2)'!K90=0," ",'P_løpende (2)'!K90)</f>
        <v xml:space="preserve"> </v>
      </c>
      <c r="L78" s="70" t="str">
        <f>IF('P_løpende (2)'!L90=0," ",'P_løpende (2)'!L90)</f>
        <v xml:space="preserve"> </v>
      </c>
      <c r="N78" s="70" t="str">
        <f>IF('P_løpende (2)'!N90=0," ",'P_løpende (2)'!N90)</f>
        <v xml:space="preserve"> </v>
      </c>
      <c r="O78" s="70" t="str">
        <f>IF('P_løpende (2)'!O90=0," ",'P_løpende (2)'!O90)</f>
        <v xml:space="preserve"> </v>
      </c>
    </row>
    <row r="79" spans="2:15" x14ac:dyDescent="0.2">
      <c r="B79" s="21" t="str">
        <f>IF('P_løpende (2)'!B91=0," ",'P_løpende (2)'!B91)</f>
        <v xml:space="preserve"> </v>
      </c>
      <c r="C79" s="70" t="str">
        <f>IF('P_løpende (2)'!C91=0," ",'P_løpende (2)'!C91)</f>
        <v xml:space="preserve"> </v>
      </c>
      <c r="D79" s="24" t="str">
        <f>IF('P_løpende (2)'!D81=0," ",'P_løpende (2)'!D81)</f>
        <v xml:space="preserve"> </v>
      </c>
      <c r="E79" s="21" t="str">
        <f>IF('P_løpende (2)'!E91=0," ",'P_løpende (2)'!E91)</f>
        <v xml:space="preserve"> </v>
      </c>
      <c r="F79" s="70" t="str">
        <f>IF('P_løpende (2)'!F91=0," ",'P_løpende (2)'!F91)</f>
        <v xml:space="preserve"> </v>
      </c>
      <c r="H79" s="70" t="str">
        <f>IF('P_løpende (2)'!H91=0," ",'P_løpende (2)'!H91)</f>
        <v xml:space="preserve"> </v>
      </c>
      <c r="I79" s="70" t="str">
        <f>IF('P_løpende (2)'!I91=0," ",'P_løpende (2)'!I91)</f>
        <v xml:space="preserve"> </v>
      </c>
      <c r="K79" s="70" t="str">
        <f>IF('P_løpende (2)'!K91=0," ",'P_løpende (2)'!K91)</f>
        <v xml:space="preserve"> </v>
      </c>
      <c r="L79" s="70" t="str">
        <f>IF('P_løpende (2)'!L91=0," ",'P_løpende (2)'!L91)</f>
        <v xml:space="preserve"> </v>
      </c>
      <c r="N79" s="70" t="str">
        <f>IF('P_løpende (2)'!N91=0," ",'P_løpende (2)'!N91)</f>
        <v xml:space="preserve"> </v>
      </c>
      <c r="O79" s="70" t="str">
        <f>IF('P_løpende (2)'!O91=0," ",'P_løpende (2)'!O91)</f>
        <v xml:space="preserve"> </v>
      </c>
    </row>
    <row r="80" spans="2:15" x14ac:dyDescent="0.2">
      <c r="B80" s="21" t="str">
        <f>IF('P_løpende (2)'!B92=0," ",'P_løpende (2)'!B92)</f>
        <v xml:space="preserve"> </v>
      </c>
      <c r="C80" s="70" t="str">
        <f>IF('P_løpende (2)'!C92=0," ",'P_løpende (2)'!C92)</f>
        <v xml:space="preserve"> </v>
      </c>
      <c r="D80" s="24" t="str">
        <f>IF('P_løpende (2)'!D82=0," ",'P_løpende (2)'!D82)</f>
        <v xml:space="preserve"> </v>
      </c>
      <c r="E80" s="21" t="str">
        <f>IF('P_løpende (2)'!E92=0," ",'P_løpende (2)'!E92)</f>
        <v xml:space="preserve"> </v>
      </c>
      <c r="F80" s="70" t="str">
        <f>IF('P_løpende (2)'!F92=0," ",'P_løpende (2)'!F92)</f>
        <v xml:space="preserve"> </v>
      </c>
      <c r="H80" s="70" t="str">
        <f>IF('P_løpende (2)'!H92=0," ",'P_løpende (2)'!H92)</f>
        <v xml:space="preserve"> </v>
      </c>
      <c r="I80" s="70" t="str">
        <f>IF('P_løpende (2)'!I92=0," ",'P_løpende (2)'!I92)</f>
        <v xml:space="preserve"> </v>
      </c>
      <c r="K80" s="70" t="str">
        <f>IF('P_løpende (2)'!K92=0," ",'P_løpende (2)'!K92)</f>
        <v xml:space="preserve"> </v>
      </c>
      <c r="L80" s="70" t="str">
        <f>IF('P_løpende (2)'!L92=0," ",'P_løpende (2)'!L92)</f>
        <v xml:space="preserve"> </v>
      </c>
      <c r="N80" s="70" t="str">
        <f>IF('P_løpende (2)'!N92=0," ",'P_løpende (2)'!N92)</f>
        <v xml:space="preserve"> </v>
      </c>
      <c r="O80" s="70" t="str">
        <f>IF('P_løpende (2)'!O92=0," ",'P_løpende (2)'!O92)</f>
        <v xml:space="preserve"> </v>
      </c>
    </row>
    <row r="81" spans="2:15" x14ac:dyDescent="0.2">
      <c r="B81" s="21" t="str">
        <f>IF('P_løpende (2)'!B93=0," ",'P_løpende (2)'!B93)</f>
        <v xml:space="preserve"> </v>
      </c>
      <c r="C81" s="70" t="str">
        <f>IF('P_løpende (2)'!C93=0," ",'P_løpende (2)'!C93)</f>
        <v xml:space="preserve"> </v>
      </c>
      <c r="D81" s="24" t="str">
        <f>IF('P_løpende (2)'!D83=0," ",'P_løpende (2)'!D83)</f>
        <v xml:space="preserve"> </v>
      </c>
      <c r="E81" s="21" t="str">
        <f>IF('P_løpende (2)'!E93=0," ",'P_løpende (2)'!E93)</f>
        <v xml:space="preserve"> </v>
      </c>
      <c r="F81" s="70" t="str">
        <f>IF('P_løpende (2)'!F93=0," ",'P_løpende (2)'!F93)</f>
        <v xml:space="preserve"> </v>
      </c>
      <c r="H81" s="70" t="str">
        <f>IF('P_løpende (2)'!H93=0," ",'P_løpende (2)'!H93)</f>
        <v xml:space="preserve"> </v>
      </c>
      <c r="I81" s="70" t="str">
        <f>IF('P_løpende (2)'!I93=0," ",'P_løpende (2)'!I93)</f>
        <v xml:space="preserve"> </v>
      </c>
      <c r="K81" s="70" t="str">
        <f>IF('P_løpende (2)'!K93=0," ",'P_løpende (2)'!K93)</f>
        <v xml:space="preserve"> </v>
      </c>
      <c r="L81" s="70" t="str">
        <f>IF('P_løpende (2)'!L93=0," ",'P_løpende (2)'!L93)</f>
        <v xml:space="preserve"> </v>
      </c>
      <c r="N81" s="70" t="str">
        <f>IF('P_løpende (2)'!N93=0," ",'P_løpende (2)'!N93)</f>
        <v xml:space="preserve"> </v>
      </c>
      <c r="O81" s="70" t="str">
        <f>IF('P_løpende (2)'!O93=0," ",'P_løpende (2)'!O93)</f>
        <v xml:space="preserve"> </v>
      </c>
    </row>
    <row r="82" spans="2:15" x14ac:dyDescent="0.2">
      <c r="B82" s="21" t="str">
        <f>IF('P_løpende (2)'!B94=0," ",'P_løpende (2)'!B94)</f>
        <v xml:space="preserve"> </v>
      </c>
      <c r="C82" s="70" t="str">
        <f>IF('P_løpende (2)'!C94=0," ",'P_løpende (2)'!C94)</f>
        <v xml:space="preserve"> </v>
      </c>
      <c r="D82" s="24" t="str">
        <f>IF('P_løpende (2)'!D84=0," ",'P_løpende (2)'!D84)</f>
        <v xml:space="preserve"> </v>
      </c>
      <c r="E82" s="21" t="str">
        <f>IF('P_løpende (2)'!E94=0," ",'P_løpende (2)'!E94)</f>
        <v xml:space="preserve"> </v>
      </c>
      <c r="F82" s="70" t="str">
        <f>IF('P_løpende (2)'!F94=0," ",'P_løpende (2)'!F94)</f>
        <v xml:space="preserve"> </v>
      </c>
      <c r="H82" s="70" t="str">
        <f>IF('P_løpende (2)'!H94=0," ",'P_løpende (2)'!H94)</f>
        <v xml:space="preserve"> </v>
      </c>
      <c r="I82" s="70" t="str">
        <f>IF('P_løpende (2)'!I94=0," ",'P_løpende (2)'!I94)</f>
        <v xml:space="preserve"> </v>
      </c>
      <c r="K82" s="70" t="str">
        <f>IF('P_løpende (2)'!K94=0," ",'P_løpende (2)'!K94)</f>
        <v xml:space="preserve"> </v>
      </c>
      <c r="L82" s="70" t="str">
        <f>IF('P_løpende (2)'!L94=0," ",'P_løpende (2)'!L94)</f>
        <v xml:space="preserve"> </v>
      </c>
      <c r="N82" s="70" t="str">
        <f>IF('P_løpende (2)'!N94=0," ",'P_løpende (2)'!N94)</f>
        <v xml:space="preserve"> </v>
      </c>
      <c r="O82" s="70" t="str">
        <f>IF('P_løpende (2)'!O94=0," ",'P_løpende (2)'!O94)</f>
        <v xml:space="preserve"> </v>
      </c>
    </row>
    <row r="83" spans="2:15" x14ac:dyDescent="0.2">
      <c r="B83" s="21" t="str">
        <f>IF('P_løpende (2)'!B95=0," ",'P_løpende (2)'!B95)</f>
        <v xml:space="preserve"> </v>
      </c>
      <c r="C83" s="70" t="str">
        <f>IF('P_løpende (2)'!C95=0," ",'P_løpende (2)'!C95)</f>
        <v xml:space="preserve"> </v>
      </c>
      <c r="D83" s="24" t="str">
        <f>IF('P_løpende (2)'!D85=0," ",'P_løpende (2)'!D85)</f>
        <v xml:space="preserve"> </v>
      </c>
      <c r="E83" s="21" t="str">
        <f>IF('P_løpende (2)'!E95=0," ",'P_løpende (2)'!E95)</f>
        <v xml:space="preserve"> </v>
      </c>
      <c r="F83" s="70" t="str">
        <f>IF('P_løpende (2)'!F95=0," ",'P_løpende (2)'!F95)</f>
        <v xml:space="preserve"> </v>
      </c>
      <c r="H83" s="70" t="str">
        <f>IF('P_løpende (2)'!H95=0," ",'P_løpende (2)'!H95)</f>
        <v xml:space="preserve"> </v>
      </c>
      <c r="I83" s="70" t="str">
        <f>IF('P_løpende (2)'!I95=0," ",'P_løpende (2)'!I95)</f>
        <v xml:space="preserve"> </v>
      </c>
      <c r="K83" s="70" t="str">
        <f>IF('P_løpende (2)'!K95=0," ",'P_løpende (2)'!K95)</f>
        <v xml:space="preserve"> </v>
      </c>
      <c r="L83" s="70" t="str">
        <f>IF('P_løpende (2)'!L95=0," ",'P_løpende (2)'!L95)</f>
        <v xml:space="preserve"> </v>
      </c>
      <c r="N83" s="70" t="str">
        <f>IF('P_løpende (2)'!N95=0," ",'P_løpende (2)'!N95)</f>
        <v xml:space="preserve"> </v>
      </c>
      <c r="O83" s="70" t="str">
        <f>IF('P_løpende (2)'!O95=0," ",'P_løpende (2)'!O95)</f>
        <v xml:space="preserve"> </v>
      </c>
    </row>
    <row r="84" spans="2:15" x14ac:dyDescent="0.2">
      <c r="B84" s="21" t="str">
        <f>IF('P_løpende (2)'!B96=0," ",'P_løpende (2)'!B96)</f>
        <v xml:space="preserve"> </v>
      </c>
      <c r="C84" s="70" t="str">
        <f>IF('P_løpende (2)'!C96=0," ",'P_løpende (2)'!C96)</f>
        <v xml:space="preserve"> </v>
      </c>
      <c r="D84" s="24" t="str">
        <f>IF('P_løpende (2)'!D86=0," ",'P_løpende (2)'!D86)</f>
        <v xml:space="preserve"> </v>
      </c>
      <c r="E84" s="21" t="str">
        <f>IF('P_løpende (2)'!E96=0," ",'P_løpende (2)'!E96)</f>
        <v xml:space="preserve"> </v>
      </c>
      <c r="F84" s="70" t="str">
        <f>IF('P_løpende (2)'!F96=0," ",'P_løpende (2)'!F96)</f>
        <v xml:space="preserve"> </v>
      </c>
      <c r="H84" s="70" t="str">
        <f>IF('P_løpende (2)'!H96=0," ",'P_løpende (2)'!H96)</f>
        <v xml:space="preserve"> </v>
      </c>
      <c r="I84" s="70" t="str">
        <f>IF('P_løpende (2)'!I96=0," ",'P_løpende (2)'!I96)</f>
        <v xml:space="preserve"> </v>
      </c>
      <c r="K84" s="70" t="str">
        <f>IF('P_løpende (2)'!K96=0," ",'P_løpende (2)'!K96)</f>
        <v xml:space="preserve"> </v>
      </c>
      <c r="L84" s="70" t="str">
        <f>IF('P_løpende (2)'!L96=0," ",'P_løpende (2)'!L96)</f>
        <v xml:space="preserve"> </v>
      </c>
      <c r="N84" s="70" t="str">
        <f>IF('P_løpende (2)'!N96=0," ",'P_løpende (2)'!N96)</f>
        <v xml:space="preserve"> </v>
      </c>
      <c r="O84" s="70" t="str">
        <f>IF('P_løpende (2)'!O96=0," ",'P_løpende (2)'!O96)</f>
        <v xml:space="preserve"> </v>
      </c>
    </row>
    <row r="85" spans="2:15" x14ac:dyDescent="0.2">
      <c r="B85" s="21" t="str">
        <f>IF('P_løpende (2)'!B97=0," ",'P_løpende (2)'!B97)</f>
        <v xml:space="preserve"> </v>
      </c>
      <c r="C85" s="70" t="str">
        <f>IF('P_løpende (2)'!C97=0," ",'P_løpende (2)'!C97)</f>
        <v xml:space="preserve"> </v>
      </c>
      <c r="D85" s="24" t="str">
        <f>IF('P_løpende (2)'!D87=0," ",'P_løpende (2)'!D87)</f>
        <v xml:space="preserve"> </v>
      </c>
      <c r="E85" s="21" t="str">
        <f>IF('P_løpende (2)'!E97=0," ",'P_løpende (2)'!E97)</f>
        <v xml:space="preserve"> </v>
      </c>
      <c r="F85" s="70" t="str">
        <f>IF('P_løpende (2)'!F97=0," ",'P_løpende (2)'!F97)</f>
        <v xml:space="preserve"> </v>
      </c>
      <c r="H85" s="70" t="str">
        <f>IF('P_løpende (2)'!H97=0," ",'P_løpende (2)'!H97)</f>
        <v xml:space="preserve"> </v>
      </c>
      <c r="I85" s="70" t="str">
        <f>IF('P_løpende (2)'!I97=0," ",'P_løpende (2)'!I97)</f>
        <v xml:space="preserve"> </v>
      </c>
      <c r="K85" s="70" t="str">
        <f>IF('P_løpende (2)'!K97=0," ",'P_løpende (2)'!K97)</f>
        <v xml:space="preserve"> </v>
      </c>
      <c r="L85" s="70" t="str">
        <f>IF('P_løpende (2)'!L97=0," ",'P_løpende (2)'!L97)</f>
        <v xml:space="preserve"> </v>
      </c>
      <c r="N85" s="70" t="str">
        <f>IF('P_løpende (2)'!N97=0," ",'P_løpende (2)'!N97)</f>
        <v xml:space="preserve"> </v>
      </c>
      <c r="O85" s="70" t="str">
        <f>IF('P_løpende (2)'!O97=0," ",'P_løpende (2)'!O97)</f>
        <v xml:space="preserve"> </v>
      </c>
    </row>
    <row r="86" spans="2:15" x14ac:dyDescent="0.2">
      <c r="B86" s="21" t="str">
        <f>IF('P_løpende (2)'!B98=0," ",'P_løpende (2)'!B98)</f>
        <v xml:space="preserve"> </v>
      </c>
      <c r="C86" s="70" t="str">
        <f>IF('P_løpende (2)'!C98=0," ",'P_løpende (2)'!C98)</f>
        <v xml:space="preserve"> </v>
      </c>
      <c r="D86" s="24" t="str">
        <f>IF('P_løpende (2)'!D88=0," ",'P_løpende (2)'!D88)</f>
        <v xml:space="preserve"> </v>
      </c>
      <c r="E86" s="21" t="str">
        <f>IF('P_løpende (2)'!E98=0," ",'P_løpende (2)'!E98)</f>
        <v xml:space="preserve"> </v>
      </c>
      <c r="F86" s="70" t="str">
        <f>IF('P_løpende (2)'!F98=0," ",'P_løpende (2)'!F98)</f>
        <v xml:space="preserve"> </v>
      </c>
      <c r="H86" s="70" t="str">
        <f>IF('P_løpende (2)'!H98=0," ",'P_løpende (2)'!H98)</f>
        <v xml:space="preserve"> </v>
      </c>
      <c r="I86" s="70" t="str">
        <f>IF('P_løpende (2)'!I98=0," ",'P_løpende (2)'!I98)</f>
        <v xml:space="preserve"> </v>
      </c>
      <c r="K86" s="70" t="str">
        <f>IF('P_løpende (2)'!K98=0," ",'P_løpende (2)'!K98)</f>
        <v xml:space="preserve"> </v>
      </c>
      <c r="L86" s="70" t="str">
        <f>IF('P_løpende (2)'!L98=0," ",'P_løpende (2)'!L98)</f>
        <v xml:space="preserve"> </v>
      </c>
      <c r="N86" s="70" t="str">
        <f>IF('P_løpende (2)'!N98=0," ",'P_løpende (2)'!N98)</f>
        <v xml:space="preserve"> </v>
      </c>
      <c r="O86" s="70" t="str">
        <f>IF('P_løpende (2)'!O98=0," ",'P_løpende (2)'!O98)</f>
        <v xml:space="preserve"> </v>
      </c>
    </row>
    <row r="87" spans="2:15" x14ac:dyDescent="0.2">
      <c r="B87" s="21" t="str">
        <f>IF('P_løpende (2)'!B99=0," ",'P_løpende (2)'!B99)</f>
        <v xml:space="preserve"> </v>
      </c>
      <c r="C87" s="70" t="str">
        <f>IF('P_løpende (2)'!C99=0," ",'P_løpende (2)'!C99)</f>
        <v xml:space="preserve"> </v>
      </c>
      <c r="D87" s="24" t="str">
        <f>IF('P_løpende (2)'!D89=0," ",'P_løpende (2)'!D89)</f>
        <v xml:space="preserve"> </v>
      </c>
      <c r="E87" s="21" t="str">
        <f>IF('P_løpende (2)'!E99=0," ",'P_løpende (2)'!E99)</f>
        <v xml:space="preserve"> </v>
      </c>
      <c r="F87" s="70" t="str">
        <f>IF('P_løpende (2)'!F99=0," ",'P_løpende (2)'!F99)</f>
        <v xml:space="preserve"> </v>
      </c>
      <c r="H87" s="70" t="str">
        <f>IF('P_løpende (2)'!H99=0," ",'P_løpende (2)'!H99)</f>
        <v xml:space="preserve"> </v>
      </c>
      <c r="I87" s="70" t="str">
        <f>IF('P_løpende (2)'!I99=0," ",'P_løpende (2)'!I99)</f>
        <v xml:space="preserve"> </v>
      </c>
      <c r="K87" s="70" t="str">
        <f>IF('P_løpende (2)'!K99=0," ",'P_løpende (2)'!K99)</f>
        <v xml:space="preserve"> </v>
      </c>
      <c r="L87" s="70" t="str">
        <f>IF('P_løpende (2)'!L99=0," ",'P_løpende (2)'!L99)</f>
        <v xml:space="preserve"> </v>
      </c>
      <c r="N87" s="70" t="str">
        <f>IF('P_løpende (2)'!N99=0," ",'P_løpende (2)'!N99)</f>
        <v xml:space="preserve"> </v>
      </c>
      <c r="O87" s="70" t="str">
        <f>IF('P_løpende (2)'!O99=0," ",'P_løpende (2)'!O99)</f>
        <v xml:space="preserve"> </v>
      </c>
    </row>
    <row r="88" spans="2:15" x14ac:dyDescent="0.2">
      <c r="B88" s="21" t="str">
        <f>IF('P_løpende (2)'!B100=0," ",'P_løpende (2)'!B100)</f>
        <v xml:space="preserve"> </v>
      </c>
      <c r="C88" s="70" t="str">
        <f>IF('P_løpende (2)'!C100=0," ",'P_løpende (2)'!C100)</f>
        <v xml:space="preserve"> </v>
      </c>
      <c r="D88" s="24" t="str">
        <f>IF('P_løpende (2)'!D90=0," ",'P_løpende (2)'!D90)</f>
        <v xml:space="preserve"> </v>
      </c>
      <c r="E88" s="21" t="str">
        <f>IF('P_løpende (2)'!E100=0," ",'P_løpende (2)'!E100)</f>
        <v xml:space="preserve"> </v>
      </c>
      <c r="F88" s="70" t="str">
        <f>IF('P_løpende (2)'!F100=0," ",'P_løpende (2)'!F100)</f>
        <v xml:space="preserve"> </v>
      </c>
      <c r="H88" s="70" t="str">
        <f>IF('P_løpende (2)'!H100=0," ",'P_løpende (2)'!H100)</f>
        <v xml:space="preserve"> </v>
      </c>
      <c r="I88" s="70" t="str">
        <f>IF('P_løpende (2)'!I100=0," ",'P_løpende (2)'!I100)</f>
        <v xml:space="preserve"> </v>
      </c>
      <c r="K88" s="70" t="str">
        <f>IF('P_løpende (2)'!K100=0," ",'P_løpende (2)'!K100)</f>
        <v xml:space="preserve"> </v>
      </c>
      <c r="L88" s="70" t="str">
        <f>IF('P_løpende (2)'!L100=0," ",'P_løpende (2)'!L100)</f>
        <v xml:space="preserve"> </v>
      </c>
      <c r="N88" s="70" t="str">
        <f>IF('P_løpende (2)'!N100=0," ",'P_løpende (2)'!N100)</f>
        <v xml:space="preserve"> </v>
      </c>
      <c r="O88" s="70" t="str">
        <f>IF('P_løpende (2)'!O100=0," ",'P_løpende (2)'!O100)</f>
        <v xml:space="preserve"> </v>
      </c>
    </row>
    <row r="89" spans="2:15" x14ac:dyDescent="0.2">
      <c r="B89" s="21" t="str">
        <f>IF('P_løpende (2)'!B101=0," ",'P_løpende (2)'!B101)</f>
        <v xml:space="preserve"> </v>
      </c>
      <c r="C89" s="70" t="str">
        <f>IF('P_løpende (2)'!C101=0," ",'P_løpende (2)'!C101)</f>
        <v xml:space="preserve"> </v>
      </c>
      <c r="D89" s="24" t="str">
        <f>IF('P_løpende (2)'!D91=0," ",'P_løpende (2)'!D91)</f>
        <v xml:space="preserve"> </v>
      </c>
      <c r="E89" s="21" t="str">
        <f>IF('P_løpende (2)'!E101=0," ",'P_løpende (2)'!E101)</f>
        <v xml:space="preserve"> </v>
      </c>
      <c r="F89" s="70" t="str">
        <f>IF('P_løpende (2)'!F101=0," ",'P_løpende (2)'!F101)</f>
        <v xml:space="preserve"> </v>
      </c>
      <c r="H89" s="70" t="str">
        <f>IF('P_løpende (2)'!H101=0," ",'P_løpende (2)'!H101)</f>
        <v xml:space="preserve"> </v>
      </c>
      <c r="I89" s="70" t="str">
        <f>IF('P_løpende (2)'!I101=0," ",'P_løpende (2)'!I101)</f>
        <v xml:space="preserve"> </v>
      </c>
      <c r="K89" s="70" t="str">
        <f>IF('P_løpende (2)'!K101=0," ",'P_løpende (2)'!K101)</f>
        <v xml:space="preserve"> </v>
      </c>
      <c r="L89" s="70" t="str">
        <f>IF('P_løpende (2)'!L101=0," ",'P_løpende (2)'!L101)</f>
        <v xml:space="preserve"> </v>
      </c>
      <c r="N89" s="70" t="str">
        <f>IF('P_løpende (2)'!N101=0," ",'P_løpende (2)'!N101)</f>
        <v xml:space="preserve"> </v>
      </c>
      <c r="O89" s="70" t="str">
        <f>IF('P_løpende (2)'!O101=0," ",'P_løpende (2)'!O101)</f>
        <v xml:space="preserve"> </v>
      </c>
    </row>
    <row r="90" spans="2:15" x14ac:dyDescent="0.2">
      <c r="B90" s="21" t="str">
        <f>IF('P_løpende (2)'!B102=0," ",'P_løpende (2)'!B102)</f>
        <v xml:space="preserve"> </v>
      </c>
      <c r="C90" s="70" t="str">
        <f>IF('P_løpende (2)'!C102=0," ",'P_løpende (2)'!C102)</f>
        <v xml:space="preserve"> </v>
      </c>
      <c r="D90" s="24" t="str">
        <f>IF('P_løpende (2)'!D92=0," ",'P_løpende (2)'!D92)</f>
        <v xml:space="preserve"> </v>
      </c>
      <c r="E90" s="21" t="str">
        <f>IF('P_løpende (2)'!E102=0," ",'P_løpende (2)'!E102)</f>
        <v xml:space="preserve"> </v>
      </c>
      <c r="F90" s="70" t="str">
        <f>IF('P_løpende (2)'!F102=0," ",'P_løpende (2)'!F102)</f>
        <v xml:space="preserve"> </v>
      </c>
      <c r="H90" s="70" t="str">
        <f>IF('P_løpende (2)'!H102=0," ",'P_løpende (2)'!H102)</f>
        <v xml:space="preserve"> </v>
      </c>
      <c r="I90" s="70" t="str">
        <f>IF('P_løpende (2)'!I102=0," ",'P_løpende (2)'!I102)</f>
        <v xml:space="preserve"> </v>
      </c>
      <c r="K90" s="70" t="str">
        <f>IF('P_løpende (2)'!K102=0," ",'P_løpende (2)'!K102)</f>
        <v xml:space="preserve"> </v>
      </c>
      <c r="L90" s="70" t="str">
        <f>IF('P_løpende (2)'!L102=0," ",'P_løpende (2)'!L102)</f>
        <v xml:space="preserve"> </v>
      </c>
      <c r="N90" s="70" t="str">
        <f>IF('P_løpende (2)'!N102=0," ",'P_løpende (2)'!N102)</f>
        <v xml:space="preserve"> </v>
      </c>
      <c r="O90" s="70" t="str">
        <f>IF('P_løpende (2)'!O102=0," ",'P_løpende (2)'!O102)</f>
        <v xml:space="preserve"> </v>
      </c>
    </row>
    <row r="91" spans="2:15" x14ac:dyDescent="0.2">
      <c r="B91" s="21" t="str">
        <f>IF('P_løpende (2)'!B103=0," ",'P_løpende (2)'!B103)</f>
        <v xml:space="preserve"> </v>
      </c>
      <c r="C91" s="70" t="str">
        <f>IF('P_løpende (2)'!C103=0," ",'P_løpende (2)'!C103)</f>
        <v xml:space="preserve"> </v>
      </c>
      <c r="D91" s="24" t="str">
        <f>IF('P_løpende (2)'!D93=0," ",'P_løpende (2)'!D93)</f>
        <v xml:space="preserve"> </v>
      </c>
      <c r="E91" s="21" t="str">
        <f>IF('P_løpende (2)'!E103=0," ",'P_løpende (2)'!E103)</f>
        <v xml:space="preserve"> </v>
      </c>
      <c r="F91" s="70" t="str">
        <f>IF('P_løpende (2)'!F103=0," ",'P_løpende (2)'!F103)</f>
        <v xml:space="preserve"> </v>
      </c>
      <c r="H91" s="70" t="str">
        <f>IF('P_løpende (2)'!H103=0," ",'P_løpende (2)'!H103)</f>
        <v xml:space="preserve"> </v>
      </c>
      <c r="I91" s="70" t="str">
        <f>IF('P_løpende (2)'!I103=0," ",'P_løpende (2)'!I103)</f>
        <v xml:space="preserve"> </v>
      </c>
      <c r="K91" s="70" t="str">
        <f>IF('P_løpende (2)'!K103=0," ",'P_løpende (2)'!K103)</f>
        <v xml:space="preserve"> </v>
      </c>
      <c r="L91" s="70" t="str">
        <f>IF('P_løpende (2)'!L103=0," ",'P_løpende (2)'!L103)</f>
        <v xml:space="preserve"> </v>
      </c>
      <c r="N91" s="70" t="str">
        <f>IF('P_løpende (2)'!N103=0," ",'P_løpende (2)'!N103)</f>
        <v xml:space="preserve"> </v>
      </c>
      <c r="O91" s="70" t="str">
        <f>IF('P_løpende (2)'!O103=0," ",'P_løpende (2)'!O103)</f>
        <v xml:space="preserve"> </v>
      </c>
    </row>
    <row r="92" spans="2:15" x14ac:dyDescent="0.2">
      <c r="B92" s="21" t="str">
        <f>IF('P_løpende (2)'!B104=0," ",'P_løpende (2)'!B104)</f>
        <v xml:space="preserve"> </v>
      </c>
      <c r="C92" s="70" t="str">
        <f>IF('P_løpende (2)'!C104=0," ",'P_løpende (2)'!C104)</f>
        <v xml:space="preserve"> </v>
      </c>
      <c r="D92" s="24" t="str">
        <f>IF('P_løpende (2)'!D94=0," ",'P_løpende (2)'!D94)</f>
        <v xml:space="preserve"> </v>
      </c>
      <c r="E92" s="21" t="str">
        <f>IF('P_løpende (2)'!E104=0," ",'P_løpende (2)'!E104)</f>
        <v xml:space="preserve"> </v>
      </c>
      <c r="F92" s="70" t="str">
        <f>IF('P_løpende (2)'!F104=0," ",'P_løpende (2)'!F104)</f>
        <v xml:space="preserve"> </v>
      </c>
      <c r="H92" s="70" t="str">
        <f>IF('P_løpende (2)'!H104=0," ",'P_løpende (2)'!H104)</f>
        <v xml:space="preserve"> </v>
      </c>
      <c r="I92" s="70" t="str">
        <f>IF('P_løpende (2)'!I104=0," ",'P_løpende (2)'!I104)</f>
        <v xml:space="preserve"> </v>
      </c>
      <c r="K92" s="70" t="str">
        <f>IF('P_løpende (2)'!K104=0," ",'P_løpende (2)'!K104)</f>
        <v xml:space="preserve"> </v>
      </c>
      <c r="L92" s="70" t="str">
        <f>IF('P_løpende (2)'!L104=0," ",'P_løpende (2)'!L104)</f>
        <v xml:space="preserve"> </v>
      </c>
      <c r="N92" s="70" t="str">
        <f>IF('P_løpende (2)'!N104=0," ",'P_løpende (2)'!N104)</f>
        <v xml:space="preserve"> </v>
      </c>
      <c r="O92" s="70" t="str">
        <f>IF('P_løpende (2)'!O104=0," ",'P_løpende (2)'!O104)</f>
        <v xml:space="preserve"> </v>
      </c>
    </row>
    <row r="93" spans="2:15" x14ac:dyDescent="0.2">
      <c r="B93" s="21" t="str">
        <f>IF('P_løpende (2)'!B105=0," ",'P_løpende (2)'!B105)</f>
        <v xml:space="preserve"> </v>
      </c>
      <c r="C93" s="70" t="str">
        <f>IF('P_løpende (2)'!C105=0," ",'P_løpende (2)'!C105)</f>
        <v xml:space="preserve"> </v>
      </c>
      <c r="D93" s="24" t="str">
        <f>IF('P_løpende (2)'!D95=0," ",'P_løpende (2)'!D95)</f>
        <v xml:space="preserve"> </v>
      </c>
      <c r="E93" s="21" t="str">
        <f>IF('P_løpende (2)'!E105=0," ",'P_løpende (2)'!E105)</f>
        <v xml:space="preserve"> </v>
      </c>
      <c r="F93" s="70" t="str">
        <f>IF('P_løpende (2)'!F105=0," ",'P_løpende (2)'!F105)</f>
        <v xml:space="preserve"> </v>
      </c>
      <c r="H93" s="70" t="str">
        <f>IF('P_løpende (2)'!H105=0," ",'P_løpende (2)'!H105)</f>
        <v xml:space="preserve"> </v>
      </c>
      <c r="I93" s="70" t="str">
        <f>IF('P_løpende (2)'!I105=0," ",'P_løpende (2)'!I105)</f>
        <v xml:space="preserve"> </v>
      </c>
      <c r="K93" s="70" t="str">
        <f>IF('P_løpende (2)'!K105=0," ",'P_løpende (2)'!K105)</f>
        <v xml:space="preserve"> </v>
      </c>
      <c r="L93" s="70" t="str">
        <f>IF('P_løpende (2)'!L105=0," ",'P_løpende (2)'!L105)</f>
        <v xml:space="preserve"> </v>
      </c>
      <c r="N93" s="70" t="str">
        <f>IF('P_løpende (2)'!N105=0," ",'P_løpende (2)'!N105)</f>
        <v xml:space="preserve"> </v>
      </c>
      <c r="O93" s="70" t="str">
        <f>IF('P_løpende (2)'!O105=0," ",'P_løpende (2)'!O105)</f>
        <v xml:space="preserve"> </v>
      </c>
    </row>
    <row r="94" spans="2:15" x14ac:dyDescent="0.2">
      <c r="B94" s="21" t="str">
        <f>IF('P_løpende (2)'!B106=0," ",'P_løpende (2)'!B106)</f>
        <v xml:space="preserve"> </v>
      </c>
      <c r="C94" s="70" t="str">
        <f>IF('P_løpende (2)'!C106=0," ",'P_løpende (2)'!C106)</f>
        <v xml:space="preserve"> </v>
      </c>
      <c r="D94" s="24" t="str">
        <f>IF('P_løpende (2)'!D96=0," ",'P_løpende (2)'!D96)</f>
        <v xml:space="preserve"> </v>
      </c>
      <c r="E94" s="21" t="str">
        <f>IF('P_løpende (2)'!E106=0," ",'P_løpende (2)'!E106)</f>
        <v xml:space="preserve"> </v>
      </c>
      <c r="F94" s="70" t="str">
        <f>IF('P_løpende (2)'!F106=0," ",'P_løpende (2)'!F106)</f>
        <v xml:space="preserve"> </v>
      </c>
      <c r="H94" s="70" t="str">
        <f>IF('P_løpende (2)'!H106=0," ",'P_løpende (2)'!H106)</f>
        <v xml:space="preserve"> </v>
      </c>
      <c r="I94" s="70" t="str">
        <f>IF('P_løpende (2)'!I106=0," ",'P_løpende (2)'!I106)</f>
        <v xml:space="preserve"> </v>
      </c>
      <c r="K94" s="70" t="str">
        <f>IF('P_løpende (2)'!K106=0," ",'P_løpende (2)'!K106)</f>
        <v xml:space="preserve"> </v>
      </c>
      <c r="L94" s="70" t="str">
        <f>IF('P_løpende (2)'!L106=0," ",'P_løpende (2)'!L106)</f>
        <v xml:space="preserve"> </v>
      </c>
      <c r="N94" s="70" t="str">
        <f>IF('P_løpende (2)'!N106=0," ",'P_løpende (2)'!N106)</f>
        <v xml:space="preserve"> </v>
      </c>
      <c r="O94" s="70" t="str">
        <f>IF('P_løpende (2)'!O106=0," ",'P_løpende (2)'!O106)</f>
        <v xml:space="preserve"> </v>
      </c>
    </row>
    <row r="95" spans="2:15" x14ac:dyDescent="0.2">
      <c r="B95" s="21" t="str">
        <f>IF('P_løpende (2)'!B107=0," ",'P_løpende (2)'!B107)</f>
        <v xml:space="preserve"> </v>
      </c>
      <c r="C95" s="70" t="str">
        <f>IF('P_løpende (2)'!C107=0," ",'P_løpende (2)'!C107)</f>
        <v xml:space="preserve"> </v>
      </c>
      <c r="D95" s="24" t="str">
        <f>IF('P_løpende (2)'!D97=0," ",'P_løpende (2)'!D97)</f>
        <v xml:space="preserve"> </v>
      </c>
      <c r="E95" s="21" t="str">
        <f>IF('P_løpende (2)'!E107=0," ",'P_løpende (2)'!E107)</f>
        <v xml:space="preserve"> </v>
      </c>
      <c r="F95" s="70" t="str">
        <f>IF('P_løpende (2)'!F107=0," ",'P_løpende (2)'!F107)</f>
        <v xml:space="preserve"> </v>
      </c>
      <c r="H95" s="70" t="str">
        <f>IF('P_løpende (2)'!H107=0," ",'P_løpende (2)'!H107)</f>
        <v xml:space="preserve"> </v>
      </c>
      <c r="I95" s="70" t="str">
        <f>IF('P_løpende (2)'!I107=0," ",'P_løpende (2)'!I107)</f>
        <v xml:space="preserve"> </v>
      </c>
      <c r="K95" s="70" t="str">
        <f>IF('P_løpende (2)'!K107=0," ",'P_løpende (2)'!K107)</f>
        <v xml:space="preserve"> </v>
      </c>
      <c r="L95" s="70" t="str">
        <f>IF('P_løpende (2)'!L107=0," ",'P_løpende (2)'!L107)</f>
        <v xml:space="preserve"> </v>
      </c>
      <c r="N95" s="70" t="str">
        <f>IF('P_løpende (2)'!N107=0," ",'P_løpende (2)'!N107)</f>
        <v xml:space="preserve"> </v>
      </c>
      <c r="O95" s="70" t="str">
        <f>IF('P_løpende (2)'!O107=0," ",'P_løpende (2)'!O107)</f>
        <v xml:space="preserve"> </v>
      </c>
    </row>
    <row r="96" spans="2:15" x14ac:dyDescent="0.2">
      <c r="B96" s="21" t="str">
        <f>IF('P_løpende (2)'!B108=0," ",'P_løpende (2)'!B108)</f>
        <v xml:space="preserve"> </v>
      </c>
      <c r="C96" s="70" t="str">
        <f>IF('P_løpende (2)'!C108=0," ",'P_løpende (2)'!C108)</f>
        <v xml:space="preserve"> </v>
      </c>
      <c r="D96" s="24" t="str">
        <f>IF('P_løpende (2)'!D98=0," ",'P_løpende (2)'!D98)</f>
        <v xml:space="preserve"> </v>
      </c>
      <c r="E96" s="21" t="str">
        <f>IF('P_løpende (2)'!E108=0," ",'P_løpende (2)'!E108)</f>
        <v xml:space="preserve"> </v>
      </c>
      <c r="F96" s="70" t="str">
        <f>IF('P_løpende (2)'!F108=0," ",'P_løpende (2)'!F108)</f>
        <v xml:space="preserve"> </v>
      </c>
      <c r="H96" s="70" t="str">
        <f>IF('P_løpende (2)'!H108=0," ",'P_løpende (2)'!H108)</f>
        <v xml:space="preserve"> </v>
      </c>
      <c r="I96" s="70" t="str">
        <f>IF('P_løpende (2)'!I108=0," ",'P_løpende (2)'!I108)</f>
        <v xml:space="preserve"> </v>
      </c>
      <c r="K96" s="70" t="str">
        <f>IF('P_løpende (2)'!K108=0," ",'P_løpende (2)'!K108)</f>
        <v xml:space="preserve"> </v>
      </c>
      <c r="L96" s="70" t="str">
        <f>IF('P_løpende (2)'!L108=0," ",'P_løpende (2)'!L108)</f>
        <v xml:space="preserve"> </v>
      </c>
      <c r="N96" s="70" t="str">
        <f>IF('P_løpende (2)'!N108=0," ",'P_løpende (2)'!N108)</f>
        <v xml:space="preserve"> </v>
      </c>
      <c r="O96" s="70" t="str">
        <f>IF('P_løpende (2)'!O108=0," ",'P_løpende (2)'!O108)</f>
        <v xml:space="preserve"> </v>
      </c>
    </row>
    <row r="97" spans="2:15" x14ac:dyDescent="0.2">
      <c r="B97" s="21" t="str">
        <f>IF('P_løpende (2)'!B109=0," ",'P_løpende (2)'!B109)</f>
        <v xml:space="preserve"> </v>
      </c>
      <c r="C97" s="70" t="str">
        <f>IF('P_løpende (2)'!C109=0," ",'P_løpende (2)'!C109)</f>
        <v xml:space="preserve"> </v>
      </c>
      <c r="D97" s="24" t="str">
        <f>IF('P_løpende (2)'!D99=0," ",'P_løpende (2)'!D99)</f>
        <v xml:space="preserve"> </v>
      </c>
      <c r="E97" s="21" t="str">
        <f>IF('P_løpende (2)'!E109=0," ",'P_løpende (2)'!E109)</f>
        <v xml:space="preserve"> </v>
      </c>
      <c r="F97" s="70" t="str">
        <f>IF('P_løpende (2)'!F109=0," ",'P_løpende (2)'!F109)</f>
        <v xml:space="preserve"> </v>
      </c>
      <c r="H97" s="70" t="str">
        <f>IF('P_løpende (2)'!H109=0," ",'P_løpende (2)'!H109)</f>
        <v xml:space="preserve"> </v>
      </c>
      <c r="I97" s="70" t="str">
        <f>IF('P_løpende (2)'!I109=0," ",'P_løpende (2)'!I109)</f>
        <v xml:space="preserve"> </v>
      </c>
      <c r="K97" s="70" t="str">
        <f>IF('P_løpende (2)'!K109=0," ",'P_løpende (2)'!K109)</f>
        <v xml:space="preserve"> </v>
      </c>
      <c r="L97" s="70" t="str">
        <f>IF('P_løpende (2)'!L109=0," ",'P_løpende (2)'!L109)</f>
        <v xml:space="preserve"> </v>
      </c>
      <c r="N97" s="70" t="str">
        <f>IF('P_løpende (2)'!N109=0," ",'P_løpende (2)'!N109)</f>
        <v xml:space="preserve"> </v>
      </c>
      <c r="O97" s="70" t="str">
        <f>IF('P_løpende (2)'!O109=0," ",'P_løpende (2)'!O109)</f>
        <v xml:space="preserve"> </v>
      </c>
    </row>
    <row r="98" spans="2:15" x14ac:dyDescent="0.2">
      <c r="B98" s="21" t="str">
        <f>IF('P_løpende (2)'!B110=0," ",'P_løpende (2)'!B110)</f>
        <v xml:space="preserve"> </v>
      </c>
      <c r="C98" s="70" t="str">
        <f>IF('P_løpende (2)'!C110=0," ",'P_løpende (2)'!C110)</f>
        <v xml:space="preserve"> </v>
      </c>
      <c r="D98" s="24" t="str">
        <f>IF('P_løpende (2)'!D100=0," ",'P_løpende (2)'!D100)</f>
        <v xml:space="preserve"> </v>
      </c>
      <c r="E98" s="21" t="str">
        <f>IF('P_løpende (2)'!E110=0," ",'P_løpende (2)'!E110)</f>
        <v xml:space="preserve"> </v>
      </c>
      <c r="F98" s="70" t="str">
        <f>IF('P_løpende (2)'!F110=0," ",'P_løpende (2)'!F110)</f>
        <v xml:space="preserve"> </v>
      </c>
      <c r="H98" s="70" t="str">
        <f>IF('P_løpende (2)'!H110=0," ",'P_løpende (2)'!H110)</f>
        <v xml:space="preserve"> </v>
      </c>
      <c r="I98" s="70" t="str">
        <f>IF('P_løpende (2)'!I110=0," ",'P_løpende (2)'!I110)</f>
        <v xml:space="preserve"> </v>
      </c>
      <c r="K98" s="70" t="str">
        <f>IF('P_løpende (2)'!K110=0," ",'P_løpende (2)'!K110)</f>
        <v xml:space="preserve"> </v>
      </c>
      <c r="L98" s="70" t="str">
        <f>IF('P_løpende (2)'!L110=0," ",'P_løpende (2)'!L110)</f>
        <v xml:space="preserve"> </v>
      </c>
      <c r="N98" s="70" t="str">
        <f>IF('P_løpende (2)'!N110=0," ",'P_løpende (2)'!N110)</f>
        <v xml:space="preserve"> </v>
      </c>
      <c r="O98" s="70" t="str">
        <f>IF('P_løpende (2)'!O110=0," ",'P_løpende (2)'!O110)</f>
        <v xml:space="preserve"> </v>
      </c>
    </row>
    <row r="99" spans="2:15" x14ac:dyDescent="0.2">
      <c r="B99" s="21" t="str">
        <f>IF('P_løpende (2)'!B111=0," ",'P_løpende (2)'!B111)</f>
        <v xml:space="preserve"> </v>
      </c>
      <c r="C99" s="70" t="str">
        <f>IF('P_løpende (2)'!C111=0," ",'P_løpende (2)'!C111)</f>
        <v xml:space="preserve"> </v>
      </c>
      <c r="D99" s="24" t="str">
        <f>IF('P_løpende (2)'!D101=0," ",'P_løpende (2)'!D101)</f>
        <v xml:space="preserve"> </v>
      </c>
      <c r="E99" s="21" t="str">
        <f>IF('P_løpende (2)'!E111=0," ",'P_løpende (2)'!E111)</f>
        <v xml:space="preserve"> </v>
      </c>
      <c r="F99" s="70" t="str">
        <f>IF('P_løpende (2)'!F111=0," ",'P_løpende (2)'!F111)</f>
        <v xml:space="preserve"> </v>
      </c>
      <c r="H99" s="70" t="str">
        <f>IF('P_løpende (2)'!H111=0," ",'P_løpende (2)'!H111)</f>
        <v xml:space="preserve"> </v>
      </c>
      <c r="I99" s="70" t="str">
        <f>IF('P_løpende (2)'!I111=0," ",'P_løpende (2)'!I111)</f>
        <v xml:space="preserve"> </v>
      </c>
      <c r="K99" s="70" t="str">
        <f>IF('P_løpende (2)'!K111=0," ",'P_løpende (2)'!K111)</f>
        <v xml:space="preserve"> </v>
      </c>
      <c r="L99" s="70" t="str">
        <f>IF('P_løpende (2)'!L111=0," ",'P_løpende (2)'!L111)</f>
        <v xml:space="preserve"> </v>
      </c>
      <c r="N99" s="70" t="str">
        <f>IF('P_løpende (2)'!N111=0," ",'P_løpende (2)'!N111)</f>
        <v xml:space="preserve"> </v>
      </c>
      <c r="O99" s="70" t="str">
        <f>IF('P_løpende (2)'!O111=0," ",'P_løpende (2)'!O111)</f>
        <v xml:space="preserve"> </v>
      </c>
    </row>
    <row r="100" spans="2:15" x14ac:dyDescent="0.2">
      <c r="B100" s="21" t="str">
        <f>IF('P_løpende (2)'!B112=0," ",'P_løpende (2)'!B112)</f>
        <v xml:space="preserve"> </v>
      </c>
      <c r="C100" s="70" t="str">
        <f>IF('P_løpende (2)'!C112=0," ",'P_løpende (2)'!C112)</f>
        <v xml:space="preserve"> </v>
      </c>
      <c r="D100" s="24" t="str">
        <f>IF('P_løpende (2)'!D102=0," ",'P_løpende (2)'!D102)</f>
        <v xml:space="preserve"> </v>
      </c>
      <c r="E100" s="21" t="str">
        <f>IF('P_løpende (2)'!E112=0," ",'P_løpende (2)'!E112)</f>
        <v xml:space="preserve"> </v>
      </c>
      <c r="F100" s="70" t="str">
        <f>IF('P_løpende (2)'!F112=0," ",'P_løpende (2)'!F112)</f>
        <v xml:space="preserve"> </v>
      </c>
      <c r="H100" s="70" t="str">
        <f>IF('P_løpende (2)'!H112=0," ",'P_løpende (2)'!H112)</f>
        <v xml:space="preserve"> </v>
      </c>
      <c r="I100" s="70" t="str">
        <f>IF('P_løpende (2)'!I112=0," ",'P_løpende (2)'!I112)</f>
        <v xml:space="preserve"> </v>
      </c>
      <c r="K100" s="70" t="str">
        <f>IF('P_løpende (2)'!K112=0," ",'P_løpende (2)'!K112)</f>
        <v xml:space="preserve"> </v>
      </c>
      <c r="L100" s="70" t="str">
        <f>IF('P_løpende (2)'!L112=0," ",'P_løpende (2)'!L112)</f>
        <v xml:space="preserve"> </v>
      </c>
      <c r="N100" s="70" t="str">
        <f>IF('P_løpende (2)'!N112=0," ",'P_løpende (2)'!N112)</f>
        <v xml:space="preserve"> </v>
      </c>
      <c r="O100" s="70" t="str">
        <f>IF('P_løpende (2)'!O112=0," ",'P_løpende (2)'!O112)</f>
        <v xml:space="preserve"> </v>
      </c>
    </row>
    <row r="101" spans="2:15" x14ac:dyDescent="0.2">
      <c r="B101" s="21" t="str">
        <f>IF('P_løpende (2)'!B113=0," ",'P_løpende (2)'!B113)</f>
        <v xml:space="preserve"> </v>
      </c>
      <c r="C101" s="70" t="str">
        <f>IF('P_løpende (2)'!C113=0," ",'P_løpende (2)'!C113)</f>
        <v xml:space="preserve"> </v>
      </c>
      <c r="D101" s="24" t="str">
        <f>IF('P_løpende (2)'!D103=0," ",'P_løpende (2)'!D103)</f>
        <v xml:space="preserve"> </v>
      </c>
      <c r="E101" s="21" t="str">
        <f>IF('P_løpende (2)'!E113=0," ",'P_løpende (2)'!E113)</f>
        <v xml:space="preserve"> </v>
      </c>
      <c r="F101" s="70" t="str">
        <f>IF('P_løpende (2)'!F113=0," ",'P_løpende (2)'!F113)</f>
        <v xml:space="preserve"> </v>
      </c>
      <c r="H101" s="70" t="str">
        <f>IF('P_løpende (2)'!H113=0," ",'P_løpende (2)'!H113)</f>
        <v xml:space="preserve"> </v>
      </c>
      <c r="I101" s="70" t="str">
        <f>IF('P_løpende (2)'!I113=0," ",'P_løpende (2)'!I113)</f>
        <v xml:space="preserve"> </v>
      </c>
      <c r="K101" s="70" t="str">
        <f>IF('P_løpende (2)'!K113=0," ",'P_løpende (2)'!K113)</f>
        <v xml:space="preserve"> </v>
      </c>
      <c r="L101" s="70" t="str">
        <f>IF('P_løpende (2)'!L113=0," ",'P_løpende (2)'!L113)</f>
        <v xml:space="preserve"> </v>
      </c>
      <c r="N101" s="70" t="str">
        <f>IF('P_løpende (2)'!N113=0," ",'P_løpende (2)'!N113)</f>
        <v xml:space="preserve"> </v>
      </c>
      <c r="O101" s="70" t="str">
        <f>IF('P_løpende (2)'!O113=0," ",'P_løpende (2)'!O113)</f>
        <v xml:space="preserve"> </v>
      </c>
    </row>
    <row r="102" spans="2:15" x14ac:dyDescent="0.2">
      <c r="B102" s="21" t="str">
        <f>IF('P_løpende (2)'!B114=0," ",'P_løpende (2)'!B114)</f>
        <v xml:space="preserve"> </v>
      </c>
      <c r="C102" s="70" t="str">
        <f>IF('P_løpende (2)'!C114=0," ",'P_løpende (2)'!C114)</f>
        <v xml:space="preserve"> </v>
      </c>
      <c r="D102" s="24" t="str">
        <f>IF('P_løpende (2)'!D104=0," ",'P_løpende (2)'!D104)</f>
        <v xml:space="preserve"> </v>
      </c>
      <c r="E102" s="21" t="str">
        <f>IF('P_løpende (2)'!E114=0," ",'P_løpende (2)'!E114)</f>
        <v xml:space="preserve"> </v>
      </c>
      <c r="F102" s="70" t="str">
        <f>IF('P_løpende (2)'!F114=0," ",'P_løpende (2)'!F114)</f>
        <v xml:space="preserve"> </v>
      </c>
      <c r="H102" s="70" t="str">
        <f>IF('P_løpende (2)'!H114=0," ",'P_løpende (2)'!H114)</f>
        <v xml:space="preserve"> </v>
      </c>
      <c r="I102" s="70" t="str">
        <f>IF('P_løpende (2)'!I114=0," ",'P_løpende (2)'!I114)</f>
        <v xml:space="preserve"> </v>
      </c>
      <c r="K102" s="70" t="str">
        <f>IF('P_løpende (2)'!K114=0," ",'P_løpende (2)'!K114)</f>
        <v xml:space="preserve"> </v>
      </c>
      <c r="L102" s="70" t="str">
        <f>IF('P_løpende (2)'!L114=0," ",'P_løpende (2)'!L114)</f>
        <v xml:space="preserve"> </v>
      </c>
      <c r="N102" s="70" t="str">
        <f>IF('P_løpende (2)'!N114=0," ",'P_løpende (2)'!N114)</f>
        <v xml:space="preserve"> </v>
      </c>
      <c r="O102" s="70" t="str">
        <f>IF('P_løpende (2)'!O114=0," ",'P_løpende (2)'!O114)</f>
        <v xml:space="preserve"> </v>
      </c>
    </row>
    <row r="103" spans="2:15" x14ac:dyDescent="0.2">
      <c r="B103" s="21" t="str">
        <f>IF('P_løpende (2)'!B115=0," ",'P_løpende (2)'!B115)</f>
        <v xml:space="preserve"> </v>
      </c>
      <c r="C103" s="70" t="str">
        <f>IF('P_løpende (2)'!C115=0," ",'P_løpende (2)'!C115)</f>
        <v xml:space="preserve"> </v>
      </c>
      <c r="D103" s="24" t="str">
        <f>IF('P_løpende (2)'!D105=0," ",'P_løpende (2)'!D105)</f>
        <v xml:space="preserve"> </v>
      </c>
      <c r="E103" s="21" t="str">
        <f>IF('P_løpende (2)'!E115=0," ",'P_løpende (2)'!E115)</f>
        <v xml:space="preserve"> </v>
      </c>
      <c r="F103" s="70" t="str">
        <f>IF('P_løpende (2)'!F115=0," ",'P_løpende (2)'!F115)</f>
        <v xml:space="preserve"> </v>
      </c>
      <c r="H103" s="70" t="str">
        <f>IF('P_løpende (2)'!H115=0," ",'P_løpende (2)'!H115)</f>
        <v xml:space="preserve"> </v>
      </c>
      <c r="I103" s="70" t="str">
        <f>IF('P_løpende (2)'!I115=0," ",'P_løpende (2)'!I115)</f>
        <v xml:space="preserve"> </v>
      </c>
      <c r="K103" s="70" t="str">
        <f>IF('P_løpende (2)'!K115=0," ",'P_løpende (2)'!K115)</f>
        <v xml:space="preserve"> </v>
      </c>
      <c r="L103" s="70" t="str">
        <f>IF('P_løpende (2)'!L115=0," ",'P_løpende (2)'!L115)</f>
        <v xml:space="preserve"> </v>
      </c>
      <c r="N103" s="70" t="str">
        <f>IF('P_løpende (2)'!N115=0," ",'P_løpende (2)'!N115)</f>
        <v xml:space="preserve"> </v>
      </c>
      <c r="O103" s="70" t="str">
        <f>IF('P_løpende (2)'!O115=0," ",'P_løpende (2)'!O115)</f>
        <v xml:space="preserve"> </v>
      </c>
    </row>
    <row r="104" spans="2:15" x14ac:dyDescent="0.2">
      <c r="B104" s="21" t="str">
        <f>IF('P_løpende (2)'!B116=0," ",'P_løpende (2)'!B116)</f>
        <v xml:space="preserve"> </v>
      </c>
      <c r="C104" s="70" t="str">
        <f>IF('P_løpende (2)'!C116=0," ",'P_løpende (2)'!C116)</f>
        <v xml:space="preserve"> </v>
      </c>
      <c r="D104" s="24" t="str">
        <f>IF('P_løpende (2)'!D106=0," ",'P_løpende (2)'!D106)</f>
        <v xml:space="preserve"> </v>
      </c>
      <c r="E104" s="21" t="str">
        <f>IF('P_løpende (2)'!E116=0," ",'P_løpende (2)'!E116)</f>
        <v xml:space="preserve"> </v>
      </c>
      <c r="F104" s="70" t="str">
        <f>IF('P_løpende (2)'!F116=0," ",'P_løpende (2)'!F116)</f>
        <v xml:space="preserve"> </v>
      </c>
      <c r="H104" s="70" t="str">
        <f>IF('P_løpende (2)'!H116=0," ",'P_løpende (2)'!H116)</f>
        <v xml:space="preserve"> </v>
      </c>
      <c r="I104" s="70" t="str">
        <f>IF('P_løpende (2)'!I116=0," ",'P_løpende (2)'!I116)</f>
        <v xml:space="preserve"> </v>
      </c>
      <c r="K104" s="70" t="str">
        <f>IF('P_løpende (2)'!K116=0," ",'P_løpende (2)'!K116)</f>
        <v xml:space="preserve"> </v>
      </c>
      <c r="L104" s="70" t="str">
        <f>IF('P_løpende (2)'!L116=0," ",'P_løpende (2)'!L116)</f>
        <v xml:space="preserve"> </v>
      </c>
      <c r="N104" s="70" t="str">
        <f>IF('P_løpende (2)'!N116=0," ",'P_løpende (2)'!N116)</f>
        <v xml:space="preserve"> </v>
      </c>
      <c r="O104" s="70" t="str">
        <f>IF('P_løpende (2)'!O116=0," ",'P_løpende (2)'!O116)</f>
        <v xml:space="preserve"> </v>
      </c>
    </row>
    <row r="105" spans="2:15" x14ac:dyDescent="0.2">
      <c r="B105" s="21" t="str">
        <f>IF('P_løpende (2)'!B117=0," ",'P_løpende (2)'!B117)</f>
        <v xml:space="preserve"> </v>
      </c>
      <c r="C105" s="70" t="str">
        <f>IF('P_løpende (2)'!C117=0," ",'P_løpende (2)'!C117)</f>
        <v xml:space="preserve"> </v>
      </c>
      <c r="D105" s="24" t="str">
        <f>IF('P_løpende (2)'!D107=0," ",'P_løpende (2)'!D107)</f>
        <v xml:space="preserve"> </v>
      </c>
      <c r="E105" s="21" t="str">
        <f>IF('P_løpende (2)'!E117=0," ",'P_løpende (2)'!E117)</f>
        <v xml:space="preserve"> </v>
      </c>
      <c r="F105" s="70" t="str">
        <f>IF('P_løpende (2)'!F117=0," ",'P_løpende (2)'!F117)</f>
        <v xml:space="preserve"> </v>
      </c>
      <c r="H105" s="70" t="str">
        <f>IF('P_løpende (2)'!H117=0," ",'P_løpende (2)'!H117)</f>
        <v xml:space="preserve"> </v>
      </c>
      <c r="I105" s="70" t="str">
        <f>IF('P_løpende (2)'!I117=0," ",'P_løpende (2)'!I117)</f>
        <v xml:space="preserve"> </v>
      </c>
      <c r="K105" s="70" t="str">
        <f>IF('P_løpende (2)'!K117=0," ",'P_løpende (2)'!K117)</f>
        <v xml:space="preserve"> </v>
      </c>
      <c r="L105" s="70" t="str">
        <f>IF('P_løpende (2)'!L117=0," ",'P_løpende (2)'!L117)</f>
        <v xml:space="preserve"> </v>
      </c>
      <c r="N105" s="70" t="str">
        <f>IF('P_løpende (2)'!N117=0," ",'P_løpende (2)'!N117)</f>
        <v xml:space="preserve"> </v>
      </c>
      <c r="O105" s="70" t="str">
        <f>IF('P_løpende (2)'!O117=0," ",'P_løpende (2)'!O117)</f>
        <v xml:space="preserve"> </v>
      </c>
    </row>
    <row r="106" spans="2:15" x14ac:dyDescent="0.2">
      <c r="B106" s="21" t="str">
        <f>IF('P_løpende (2)'!B118=0," ",'P_løpende (2)'!B118)</f>
        <v xml:space="preserve"> </v>
      </c>
      <c r="C106" s="70" t="str">
        <f>IF('P_løpende (2)'!C118=0," ",'P_løpende (2)'!C118)</f>
        <v xml:space="preserve"> </v>
      </c>
      <c r="D106" s="24" t="str">
        <f>IF('P_løpende (2)'!D108=0," ",'P_løpende (2)'!D108)</f>
        <v xml:space="preserve"> </v>
      </c>
      <c r="E106" s="21" t="str">
        <f>IF('P_løpende (2)'!E118=0," ",'P_løpende (2)'!E118)</f>
        <v xml:space="preserve"> </v>
      </c>
      <c r="F106" s="70" t="str">
        <f>IF('P_løpende (2)'!F118=0," ",'P_løpende (2)'!F118)</f>
        <v xml:space="preserve"> </v>
      </c>
      <c r="H106" s="70" t="str">
        <f>IF('P_løpende (2)'!H118=0," ",'P_løpende (2)'!H118)</f>
        <v xml:space="preserve"> </v>
      </c>
      <c r="I106" s="70" t="str">
        <f>IF('P_løpende (2)'!I118=0," ",'P_løpende (2)'!I118)</f>
        <v xml:space="preserve"> </v>
      </c>
      <c r="K106" s="70" t="str">
        <f>IF('P_løpende (2)'!K118=0," ",'P_løpende (2)'!K118)</f>
        <v xml:space="preserve"> </v>
      </c>
      <c r="L106" s="70" t="str">
        <f>IF('P_løpende (2)'!L118=0," ",'P_løpende (2)'!L118)</f>
        <v xml:space="preserve"> </v>
      </c>
      <c r="N106" s="70" t="str">
        <f>IF('P_løpende (2)'!N118=0," ",'P_løpende (2)'!N118)</f>
        <v xml:space="preserve"> </v>
      </c>
      <c r="O106" s="70" t="str">
        <f>IF('P_løpende (2)'!O118=0," ",'P_løpende (2)'!O118)</f>
        <v xml:space="preserve"> </v>
      </c>
    </row>
    <row r="107" spans="2:15" x14ac:dyDescent="0.2">
      <c r="B107" s="21" t="str">
        <f>IF('P_løpende (2)'!B119=0," ",'P_løpende (2)'!B119)</f>
        <v xml:space="preserve"> </v>
      </c>
      <c r="C107" s="70" t="str">
        <f>IF('P_løpende (2)'!C119=0," ",'P_løpende (2)'!C119)</f>
        <v xml:space="preserve"> </v>
      </c>
      <c r="D107" s="24" t="str">
        <f>IF('P_løpende (2)'!D109=0," ",'P_løpende (2)'!D109)</f>
        <v xml:space="preserve"> </v>
      </c>
      <c r="E107" s="21" t="str">
        <f>IF('P_løpende (2)'!E119=0," ",'P_løpende (2)'!E119)</f>
        <v xml:space="preserve"> </v>
      </c>
      <c r="F107" s="70" t="str">
        <f>IF('P_løpende (2)'!F119=0," ",'P_løpende (2)'!F119)</f>
        <v xml:space="preserve"> </v>
      </c>
      <c r="H107" s="70" t="str">
        <f>IF('P_løpende (2)'!H119=0," ",'P_løpende (2)'!H119)</f>
        <v xml:space="preserve"> </v>
      </c>
      <c r="I107" s="70" t="str">
        <f>IF('P_løpende (2)'!I119=0," ",'P_løpende (2)'!I119)</f>
        <v xml:space="preserve"> </v>
      </c>
      <c r="K107" s="70" t="str">
        <f>IF('P_løpende (2)'!K119=0," ",'P_løpende (2)'!K119)</f>
        <v xml:space="preserve"> </v>
      </c>
      <c r="L107" s="70" t="str">
        <f>IF('P_løpende (2)'!L119=0," ",'P_løpende (2)'!L119)</f>
        <v xml:space="preserve"> </v>
      </c>
      <c r="N107" s="70" t="str">
        <f>IF('P_løpende (2)'!N119=0," ",'P_løpende (2)'!N119)</f>
        <v xml:space="preserve"> </v>
      </c>
      <c r="O107" s="70" t="str">
        <f>IF('P_løpende (2)'!O119=0," ",'P_løpende (2)'!O119)</f>
        <v xml:space="preserve"> </v>
      </c>
    </row>
    <row r="108" spans="2:15" x14ac:dyDescent="0.2">
      <c r="B108" s="21" t="str">
        <f>IF('P_løpende (2)'!B120=0," ",'P_løpende (2)'!B120)</f>
        <v xml:space="preserve"> </v>
      </c>
      <c r="C108" s="70" t="str">
        <f>IF('P_løpende (2)'!C120=0," ",'P_løpende (2)'!C120)</f>
        <v xml:space="preserve"> </v>
      </c>
      <c r="D108" s="24" t="str">
        <f>IF('P_løpende (2)'!D110=0," ",'P_løpende (2)'!D110)</f>
        <v xml:space="preserve"> </v>
      </c>
      <c r="E108" s="21" t="str">
        <f>IF('P_løpende (2)'!E120=0," ",'P_løpende (2)'!E120)</f>
        <v xml:space="preserve"> </v>
      </c>
      <c r="F108" s="70" t="str">
        <f>IF('P_løpende (2)'!F120=0," ",'P_løpende (2)'!F120)</f>
        <v xml:space="preserve"> </v>
      </c>
      <c r="H108" s="70" t="str">
        <f>IF('P_løpende (2)'!H120=0," ",'P_løpende (2)'!H120)</f>
        <v xml:space="preserve"> </v>
      </c>
      <c r="I108" s="70" t="str">
        <f>IF('P_løpende (2)'!I120=0," ",'P_løpende (2)'!I120)</f>
        <v xml:space="preserve"> </v>
      </c>
      <c r="K108" s="70" t="str">
        <f>IF('P_løpende (2)'!K120=0," ",'P_løpende (2)'!K120)</f>
        <v xml:space="preserve"> </v>
      </c>
      <c r="L108" s="70" t="str">
        <f>IF('P_løpende (2)'!L120=0," ",'P_løpende (2)'!L120)</f>
        <v xml:space="preserve"> </v>
      </c>
      <c r="N108" s="70" t="str">
        <f>IF('P_løpende (2)'!N120=0," ",'P_løpende (2)'!N120)</f>
        <v xml:space="preserve"> </v>
      </c>
      <c r="O108" s="70" t="str">
        <f>IF('P_løpende (2)'!O120=0," ",'P_løpende (2)'!O120)</f>
        <v xml:space="preserve"> </v>
      </c>
    </row>
    <row r="109" spans="2:15" x14ac:dyDescent="0.2">
      <c r="B109" s="21" t="str">
        <f>IF('P_løpende (2)'!B121=0," ",'P_løpende (2)'!B121)</f>
        <v xml:space="preserve"> </v>
      </c>
      <c r="C109" s="70" t="str">
        <f>IF('P_løpende (2)'!C121=0," ",'P_løpende (2)'!C121)</f>
        <v xml:space="preserve"> </v>
      </c>
      <c r="D109" s="24" t="str">
        <f>IF('P_løpende (2)'!D111=0," ",'P_løpende (2)'!D111)</f>
        <v xml:space="preserve"> </v>
      </c>
      <c r="E109" s="21" t="str">
        <f>IF('P_løpende (2)'!E121=0," ",'P_løpende (2)'!E121)</f>
        <v xml:space="preserve"> </v>
      </c>
      <c r="F109" s="70" t="str">
        <f>IF('P_løpende (2)'!F121=0," ",'P_løpende (2)'!F121)</f>
        <v xml:space="preserve"> </v>
      </c>
      <c r="H109" s="70" t="str">
        <f>IF('P_løpende (2)'!H121=0," ",'P_løpende (2)'!H121)</f>
        <v xml:space="preserve"> </v>
      </c>
      <c r="I109" s="70" t="str">
        <f>IF('P_løpende (2)'!I121=0," ",'P_løpende (2)'!I121)</f>
        <v xml:space="preserve"> </v>
      </c>
      <c r="K109" s="70" t="str">
        <f>IF('P_løpende (2)'!K121=0," ",'P_løpende (2)'!K121)</f>
        <v xml:space="preserve"> </v>
      </c>
      <c r="L109" s="70" t="str">
        <f>IF('P_løpende (2)'!L121=0," ",'P_løpende (2)'!L121)</f>
        <v xml:space="preserve"> </v>
      </c>
      <c r="N109" s="70" t="str">
        <f>IF('P_løpende (2)'!N121=0," ",'P_løpende (2)'!N121)</f>
        <v xml:space="preserve"> </v>
      </c>
      <c r="O109" s="70" t="str">
        <f>IF('P_løpende (2)'!O121=0," ",'P_løpende (2)'!O121)</f>
        <v xml:space="preserve"> </v>
      </c>
    </row>
    <row r="110" spans="2:15" x14ac:dyDescent="0.2">
      <c r="B110" s="21" t="str">
        <f>IF('P_løpende (2)'!B122=0," ",'P_løpende (2)'!B122)</f>
        <v xml:space="preserve"> </v>
      </c>
      <c r="C110" s="70" t="str">
        <f>IF('P_løpende (2)'!C122=0," ",'P_løpende (2)'!C122)</f>
        <v xml:space="preserve"> </v>
      </c>
      <c r="D110" s="24" t="str">
        <f>IF('P_løpende (2)'!D112=0," ",'P_løpende (2)'!D112)</f>
        <v xml:space="preserve"> </v>
      </c>
      <c r="E110" s="21" t="str">
        <f>IF('P_løpende (2)'!E122=0," ",'P_løpende (2)'!E122)</f>
        <v xml:space="preserve"> </v>
      </c>
      <c r="F110" s="70" t="str">
        <f>IF('P_løpende (2)'!F122=0," ",'P_løpende (2)'!F122)</f>
        <v xml:space="preserve"> </v>
      </c>
      <c r="H110" s="70" t="str">
        <f>IF('P_løpende (2)'!H122=0," ",'P_løpende (2)'!H122)</f>
        <v xml:space="preserve"> </v>
      </c>
      <c r="I110" s="70" t="str">
        <f>IF('P_løpende (2)'!I122=0," ",'P_løpende (2)'!I122)</f>
        <v xml:space="preserve"> </v>
      </c>
      <c r="K110" s="70" t="str">
        <f>IF('P_løpende (2)'!K122=0," ",'P_løpende (2)'!K122)</f>
        <v xml:space="preserve"> </v>
      </c>
      <c r="L110" s="70" t="str">
        <f>IF('P_løpende (2)'!L122=0," ",'P_løpende (2)'!L122)</f>
        <v xml:space="preserve"> </v>
      </c>
      <c r="N110" s="70" t="str">
        <f>IF('P_løpende (2)'!N122=0," ",'P_løpende (2)'!N122)</f>
        <v xml:space="preserve"> </v>
      </c>
      <c r="O110" s="70" t="str">
        <f>IF('P_løpende (2)'!O122=0," ",'P_løpende (2)'!O122)</f>
        <v xml:space="preserve"> </v>
      </c>
    </row>
    <row r="111" spans="2:15" x14ac:dyDescent="0.2">
      <c r="B111" s="21" t="str">
        <f>IF('P_løpende (2)'!B123=0," ",'P_løpende (2)'!B123)</f>
        <v xml:space="preserve"> </v>
      </c>
      <c r="C111" s="70" t="str">
        <f>IF('P_løpende (2)'!C123=0," ",'P_løpende (2)'!C123)</f>
        <v xml:space="preserve"> </v>
      </c>
      <c r="D111" s="24" t="str">
        <f>IF('P_løpende (2)'!D113=0," ",'P_løpende (2)'!D113)</f>
        <v xml:space="preserve"> </v>
      </c>
      <c r="E111" s="21" t="str">
        <f>IF('P_løpende (2)'!E123=0," ",'P_løpende (2)'!E123)</f>
        <v xml:space="preserve"> </v>
      </c>
      <c r="F111" s="70" t="str">
        <f>IF('P_løpende (2)'!F123=0," ",'P_løpende (2)'!F123)</f>
        <v xml:space="preserve"> </v>
      </c>
      <c r="H111" s="70" t="str">
        <f>IF('P_løpende (2)'!H123=0," ",'P_løpende (2)'!H123)</f>
        <v xml:space="preserve"> </v>
      </c>
      <c r="I111" s="70" t="str">
        <f>IF('P_løpende (2)'!I123=0," ",'P_løpende (2)'!I123)</f>
        <v xml:space="preserve"> </v>
      </c>
      <c r="K111" s="70" t="str">
        <f>IF('P_løpende (2)'!K123=0," ",'P_løpende (2)'!K123)</f>
        <v xml:space="preserve"> </v>
      </c>
      <c r="L111" s="70" t="str">
        <f>IF('P_løpende (2)'!L123=0," ",'P_løpende (2)'!L123)</f>
        <v xml:space="preserve"> </v>
      </c>
      <c r="N111" s="70" t="str">
        <f>IF('P_løpende (2)'!N123=0," ",'P_løpende (2)'!N123)</f>
        <v xml:space="preserve"> </v>
      </c>
      <c r="O111" s="70" t="str">
        <f>IF('P_løpende (2)'!O123=0," ",'P_løpende (2)'!O123)</f>
        <v xml:space="preserve"> </v>
      </c>
    </row>
    <row r="112" spans="2:15" x14ac:dyDescent="0.2">
      <c r="B112" s="21" t="str">
        <f>IF('P_løpende (2)'!B124=0," ",'P_løpende (2)'!B124)</f>
        <v xml:space="preserve"> </v>
      </c>
      <c r="C112" s="70" t="str">
        <f>IF('P_løpende (2)'!C124=0," ",'P_løpende (2)'!C124)</f>
        <v xml:space="preserve"> </v>
      </c>
      <c r="D112" s="24" t="str">
        <f>IF('P_løpende (2)'!D114=0," ",'P_løpende (2)'!D114)</f>
        <v xml:space="preserve"> </v>
      </c>
      <c r="E112" s="21" t="str">
        <f>IF('P_løpende (2)'!E124=0," ",'P_løpende (2)'!E124)</f>
        <v xml:space="preserve"> </v>
      </c>
      <c r="F112" s="70" t="str">
        <f>IF('P_løpende (2)'!F124=0," ",'P_løpende (2)'!F124)</f>
        <v xml:space="preserve"> </v>
      </c>
      <c r="H112" s="70" t="str">
        <f>IF('P_løpende (2)'!H124=0," ",'P_løpende (2)'!H124)</f>
        <v xml:space="preserve"> </v>
      </c>
      <c r="I112" s="70" t="str">
        <f>IF('P_løpende (2)'!I124=0," ",'P_løpende (2)'!I124)</f>
        <v xml:space="preserve"> </v>
      </c>
      <c r="K112" s="70" t="str">
        <f>IF('P_løpende (2)'!K124=0," ",'P_løpende (2)'!K124)</f>
        <v xml:space="preserve"> </v>
      </c>
      <c r="L112" s="70" t="str">
        <f>IF('P_løpende (2)'!L124=0," ",'P_løpende (2)'!L124)</f>
        <v xml:space="preserve"> </v>
      </c>
      <c r="N112" s="70" t="str">
        <f>IF('P_løpende (2)'!N124=0," ",'P_løpende (2)'!N124)</f>
        <v xml:space="preserve"> </v>
      </c>
      <c r="O112" s="70" t="str">
        <f>IF('P_løpende (2)'!O124=0," ",'P_løpende (2)'!O124)</f>
        <v xml:space="preserve"> </v>
      </c>
    </row>
    <row r="113" spans="2:15" x14ac:dyDescent="0.2">
      <c r="B113" s="21" t="str">
        <f>IF('P_løpende (2)'!B125=0," ",'P_løpende (2)'!B125)</f>
        <v xml:space="preserve"> </v>
      </c>
      <c r="C113" s="70" t="str">
        <f>IF('P_løpende (2)'!C125=0," ",'P_løpende (2)'!C125)</f>
        <v xml:space="preserve"> </v>
      </c>
      <c r="D113" s="24" t="str">
        <f>IF('P_løpende (2)'!D115=0," ",'P_løpende (2)'!D115)</f>
        <v xml:space="preserve"> </v>
      </c>
      <c r="E113" s="21" t="str">
        <f>IF('P_løpende (2)'!E125=0," ",'P_løpende (2)'!E125)</f>
        <v xml:space="preserve"> </v>
      </c>
      <c r="F113" s="70" t="str">
        <f>IF('P_løpende (2)'!F125=0," ",'P_løpende (2)'!F125)</f>
        <v xml:space="preserve"> </v>
      </c>
      <c r="H113" s="70" t="str">
        <f>IF('P_løpende (2)'!H125=0," ",'P_løpende (2)'!H125)</f>
        <v xml:space="preserve"> </v>
      </c>
      <c r="I113" s="70" t="str">
        <f>IF('P_løpende (2)'!I125=0," ",'P_løpende (2)'!I125)</f>
        <v xml:space="preserve"> </v>
      </c>
      <c r="K113" s="70" t="str">
        <f>IF('P_løpende (2)'!K125=0," ",'P_løpende (2)'!K125)</f>
        <v xml:space="preserve"> </v>
      </c>
      <c r="L113" s="70" t="str">
        <f>IF('P_løpende (2)'!L125=0," ",'P_løpende (2)'!L125)</f>
        <v xml:space="preserve"> </v>
      </c>
      <c r="N113" s="70" t="str">
        <f>IF('P_løpende (2)'!N125=0," ",'P_løpende (2)'!N125)</f>
        <v xml:space="preserve"> </v>
      </c>
      <c r="O113" s="70" t="str">
        <f>IF('P_løpende (2)'!O125=0," ",'P_løpende (2)'!O125)</f>
        <v xml:space="preserve"> </v>
      </c>
    </row>
    <row r="114" spans="2:15" x14ac:dyDescent="0.2">
      <c r="B114" s="21" t="str">
        <f>IF('P_løpende (2)'!B126=0," ",'P_løpende (2)'!B126)</f>
        <v xml:space="preserve"> </v>
      </c>
      <c r="C114" s="70" t="str">
        <f>IF('P_løpende (2)'!C126=0," ",'P_løpende (2)'!C126)</f>
        <v xml:space="preserve"> </v>
      </c>
      <c r="D114" s="24" t="str">
        <f>IF('P_løpende (2)'!D116=0," ",'P_løpende (2)'!D116)</f>
        <v xml:space="preserve"> </v>
      </c>
      <c r="E114" s="21" t="str">
        <f>IF('P_løpende (2)'!E126=0," ",'P_løpende (2)'!E126)</f>
        <v xml:space="preserve"> </v>
      </c>
      <c r="F114" s="70" t="str">
        <f>IF('P_løpende (2)'!F126=0," ",'P_løpende (2)'!F126)</f>
        <v xml:space="preserve"> </v>
      </c>
      <c r="H114" s="70" t="str">
        <f>IF('P_løpende (2)'!H126=0," ",'P_løpende (2)'!H126)</f>
        <v xml:space="preserve"> </v>
      </c>
      <c r="I114" s="70" t="str">
        <f>IF('P_løpende (2)'!I126=0," ",'P_løpende (2)'!I126)</f>
        <v xml:space="preserve"> </v>
      </c>
      <c r="K114" s="70" t="str">
        <f>IF('P_løpende (2)'!K126=0," ",'P_løpende (2)'!K126)</f>
        <v xml:space="preserve"> </v>
      </c>
      <c r="L114" s="70" t="str">
        <f>IF('P_løpende (2)'!L126=0," ",'P_løpende (2)'!L126)</f>
        <v xml:space="preserve"> </v>
      </c>
      <c r="N114" s="70" t="str">
        <f>IF('P_løpende (2)'!N126=0," ",'P_løpende (2)'!N126)</f>
        <v xml:space="preserve"> </v>
      </c>
      <c r="O114" s="70" t="str">
        <f>IF('P_løpende (2)'!O126=0," ",'P_løpende (2)'!O126)</f>
        <v xml:space="preserve"> </v>
      </c>
    </row>
    <row r="115" spans="2:15" x14ac:dyDescent="0.2">
      <c r="B115" s="21" t="str">
        <f>IF('P_løpende (2)'!B127=0," ",'P_løpende (2)'!B127)</f>
        <v xml:space="preserve"> </v>
      </c>
      <c r="C115" s="70" t="str">
        <f>IF('P_løpende (2)'!C127=0," ",'P_løpende (2)'!C127)</f>
        <v xml:space="preserve"> </v>
      </c>
      <c r="D115" s="24" t="str">
        <f>IF('P_løpende (2)'!D117=0," ",'P_løpende (2)'!D117)</f>
        <v xml:space="preserve"> </v>
      </c>
      <c r="E115" s="21" t="str">
        <f>IF('P_løpende (2)'!E127=0," ",'P_løpende (2)'!E127)</f>
        <v xml:space="preserve"> </v>
      </c>
      <c r="F115" s="70" t="str">
        <f>IF('P_løpende (2)'!F127=0," ",'P_løpende (2)'!F127)</f>
        <v xml:space="preserve"> </v>
      </c>
      <c r="H115" s="70" t="str">
        <f>IF('P_løpende (2)'!H127=0," ",'P_løpende (2)'!H127)</f>
        <v xml:space="preserve"> </v>
      </c>
      <c r="I115" s="70" t="str">
        <f>IF('P_løpende (2)'!I127=0," ",'P_løpende (2)'!I127)</f>
        <v xml:space="preserve"> </v>
      </c>
      <c r="K115" s="70" t="str">
        <f>IF('P_løpende (2)'!K127=0," ",'P_løpende (2)'!K127)</f>
        <v xml:space="preserve"> </v>
      </c>
      <c r="L115" s="70" t="str">
        <f>IF('P_løpende (2)'!L127=0," ",'P_løpende (2)'!L127)</f>
        <v xml:space="preserve"> </v>
      </c>
      <c r="N115" s="70" t="str">
        <f>IF('P_løpende (2)'!N127=0," ",'P_løpende (2)'!N127)</f>
        <v xml:space="preserve"> </v>
      </c>
      <c r="O115" s="70" t="str">
        <f>IF('P_løpende (2)'!O127=0," ",'P_løpende (2)'!O127)</f>
        <v xml:space="preserve"> </v>
      </c>
    </row>
    <row r="116" spans="2:15" x14ac:dyDescent="0.2">
      <c r="B116" s="21" t="str">
        <f>IF('P_løpende (2)'!B128=0," ",'P_løpende (2)'!B128)</f>
        <v xml:space="preserve"> </v>
      </c>
      <c r="C116" s="70" t="str">
        <f>IF('P_løpende (2)'!C128=0," ",'P_løpende (2)'!C128)</f>
        <v xml:space="preserve"> </v>
      </c>
      <c r="D116" s="24" t="str">
        <f>IF('P_løpende (2)'!D118=0," ",'P_løpende (2)'!D118)</f>
        <v xml:space="preserve"> </v>
      </c>
      <c r="E116" s="21" t="str">
        <f>IF('P_løpende (2)'!E128=0," ",'P_løpende (2)'!E128)</f>
        <v xml:space="preserve"> </v>
      </c>
      <c r="F116" s="70" t="str">
        <f>IF('P_løpende (2)'!F128=0," ",'P_løpende (2)'!F128)</f>
        <v xml:space="preserve"> </v>
      </c>
      <c r="H116" s="70" t="str">
        <f>IF('P_løpende (2)'!H128=0," ",'P_løpende (2)'!H128)</f>
        <v xml:space="preserve"> </v>
      </c>
      <c r="I116" s="70" t="str">
        <f>IF('P_løpende (2)'!I128=0," ",'P_løpende (2)'!I128)</f>
        <v xml:space="preserve"> </v>
      </c>
      <c r="K116" s="70" t="str">
        <f>IF('P_løpende (2)'!K128=0," ",'P_løpende (2)'!K128)</f>
        <v xml:space="preserve"> </v>
      </c>
      <c r="L116" s="70" t="str">
        <f>IF('P_løpende (2)'!L128=0," ",'P_løpende (2)'!L128)</f>
        <v xml:space="preserve"> </v>
      </c>
      <c r="N116" s="70" t="str">
        <f>IF('P_løpende (2)'!N128=0," ",'P_løpende (2)'!N128)</f>
        <v xml:space="preserve"> </v>
      </c>
      <c r="O116" s="70" t="str">
        <f>IF('P_løpende (2)'!O128=0," ",'P_løpende (2)'!O128)</f>
        <v xml:space="preserve"> </v>
      </c>
    </row>
    <row r="117" spans="2:15" x14ac:dyDescent="0.2">
      <c r="B117" s="21" t="str">
        <f>IF('P_løpende (2)'!B129=0," ",'P_løpende (2)'!B129)</f>
        <v xml:space="preserve"> </v>
      </c>
      <c r="C117" s="70" t="str">
        <f>IF('P_løpende (2)'!C129=0," ",'P_løpende (2)'!C129)</f>
        <v xml:space="preserve"> </v>
      </c>
      <c r="D117" s="24" t="str">
        <f>IF('P_løpende (2)'!D119=0," ",'P_løpende (2)'!D119)</f>
        <v xml:space="preserve"> </v>
      </c>
      <c r="E117" s="21" t="str">
        <f>IF('P_løpende (2)'!E129=0," ",'P_løpende (2)'!E129)</f>
        <v xml:space="preserve"> </v>
      </c>
      <c r="F117" s="70" t="str">
        <f>IF('P_løpende (2)'!F129=0," ",'P_løpende (2)'!F129)</f>
        <v xml:space="preserve"> </v>
      </c>
      <c r="H117" s="70" t="str">
        <f>IF('P_løpende (2)'!H129=0," ",'P_løpende (2)'!H129)</f>
        <v xml:space="preserve"> </v>
      </c>
      <c r="I117" s="70" t="str">
        <f>IF('P_løpende (2)'!I129=0," ",'P_løpende (2)'!I129)</f>
        <v xml:space="preserve"> </v>
      </c>
      <c r="K117" s="70" t="str">
        <f>IF('P_løpende (2)'!K129=0," ",'P_løpende (2)'!K129)</f>
        <v xml:space="preserve"> </v>
      </c>
      <c r="L117" s="70" t="str">
        <f>IF('P_løpende (2)'!L129=0," ",'P_løpende (2)'!L129)</f>
        <v xml:space="preserve"> </v>
      </c>
      <c r="N117" s="70" t="str">
        <f>IF('P_løpende (2)'!N129=0," ",'P_løpende (2)'!N129)</f>
        <v xml:space="preserve"> </v>
      </c>
      <c r="O117" s="70" t="str">
        <f>IF('P_løpende (2)'!O129=0," ",'P_løpende (2)'!O129)</f>
        <v xml:space="preserve"> </v>
      </c>
    </row>
    <row r="118" spans="2:15" x14ac:dyDescent="0.2">
      <c r="B118" s="21" t="str">
        <f>IF('P_løpende (2)'!B130=0," ",'P_løpende (2)'!B130)</f>
        <v xml:space="preserve"> </v>
      </c>
      <c r="C118" s="70" t="str">
        <f>IF('P_løpende (2)'!C130=0," ",'P_løpende (2)'!C130)</f>
        <v xml:space="preserve"> </v>
      </c>
      <c r="D118" s="24" t="str">
        <f>IF('P_løpende (2)'!D120=0," ",'P_løpende (2)'!D120)</f>
        <v xml:space="preserve"> </v>
      </c>
      <c r="E118" s="21" t="str">
        <f>IF('P_løpende (2)'!E130=0," ",'P_løpende (2)'!E130)</f>
        <v xml:space="preserve"> </v>
      </c>
      <c r="F118" s="70" t="str">
        <f>IF('P_løpende (2)'!F130=0," ",'P_løpende (2)'!F130)</f>
        <v xml:space="preserve"> </v>
      </c>
      <c r="H118" s="70" t="str">
        <f>IF('P_løpende (2)'!H130=0," ",'P_løpende (2)'!H130)</f>
        <v xml:space="preserve"> </v>
      </c>
      <c r="I118" s="70" t="str">
        <f>IF('P_løpende (2)'!I130=0," ",'P_løpende (2)'!I130)</f>
        <v xml:space="preserve"> </v>
      </c>
      <c r="K118" s="70" t="str">
        <f>IF('P_løpende (2)'!K130=0," ",'P_løpende (2)'!K130)</f>
        <v xml:space="preserve"> </v>
      </c>
      <c r="L118" s="70" t="str">
        <f>IF('P_løpende (2)'!L130=0," ",'P_løpende (2)'!L130)</f>
        <v xml:space="preserve"> </v>
      </c>
      <c r="N118" s="70" t="str">
        <f>IF('P_løpende (2)'!N130=0," ",'P_løpende (2)'!N130)</f>
        <v xml:space="preserve"> </v>
      </c>
      <c r="O118" s="70" t="str">
        <f>IF('P_løpende (2)'!O130=0," ",'P_løpende (2)'!O130)</f>
        <v xml:space="preserve"> </v>
      </c>
    </row>
    <row r="119" spans="2:15" x14ac:dyDescent="0.2">
      <c r="B119" s="21" t="str">
        <f>IF('P_løpende (2)'!B131=0," ",'P_løpende (2)'!B131)</f>
        <v xml:space="preserve"> </v>
      </c>
      <c r="C119" s="70" t="str">
        <f>IF('P_løpende (2)'!C131=0," ",'P_løpende (2)'!C131)</f>
        <v xml:space="preserve"> </v>
      </c>
      <c r="D119" s="24" t="str">
        <f>IF('P_løpende (2)'!D121=0," ",'P_løpende (2)'!D121)</f>
        <v xml:space="preserve"> </v>
      </c>
      <c r="E119" s="21" t="str">
        <f>IF('P_løpende (2)'!E131=0," ",'P_løpende (2)'!E131)</f>
        <v xml:space="preserve"> </v>
      </c>
      <c r="F119" s="70" t="str">
        <f>IF('P_løpende (2)'!F131=0," ",'P_løpende (2)'!F131)</f>
        <v xml:space="preserve"> </v>
      </c>
      <c r="H119" s="70" t="str">
        <f>IF('P_løpende (2)'!H131=0," ",'P_løpende (2)'!H131)</f>
        <v xml:space="preserve"> </v>
      </c>
      <c r="I119" s="70" t="str">
        <f>IF('P_løpende (2)'!I131=0," ",'P_løpende (2)'!I131)</f>
        <v xml:space="preserve"> </v>
      </c>
      <c r="K119" s="70" t="str">
        <f>IF('P_løpende (2)'!K131=0," ",'P_løpende (2)'!K131)</f>
        <v xml:space="preserve"> </v>
      </c>
      <c r="L119" s="70" t="str">
        <f>IF('P_løpende (2)'!L131=0," ",'P_løpende (2)'!L131)</f>
        <v xml:space="preserve"> </v>
      </c>
      <c r="N119" s="70" t="str">
        <f>IF('P_løpende (2)'!N131=0," ",'P_løpende (2)'!N131)</f>
        <v xml:space="preserve"> </v>
      </c>
      <c r="O119" s="70" t="str">
        <f>IF('P_løpende (2)'!O131=0," ",'P_løpende (2)'!O131)</f>
        <v xml:space="preserve"> </v>
      </c>
    </row>
    <row r="120" spans="2:15" x14ac:dyDescent="0.2">
      <c r="B120" s="21" t="str">
        <f>IF('P_løpende (2)'!B132=0," ",'P_løpende (2)'!B132)</f>
        <v xml:space="preserve"> </v>
      </c>
      <c r="C120" s="70" t="str">
        <f>IF('P_løpende (2)'!C132=0," ",'P_løpende (2)'!C132)</f>
        <v xml:space="preserve"> </v>
      </c>
      <c r="D120" s="24" t="str">
        <f>IF('P_løpende (2)'!D122=0," ",'P_løpende (2)'!D122)</f>
        <v xml:space="preserve"> </v>
      </c>
      <c r="E120" s="21" t="str">
        <f>IF('P_løpende (2)'!E132=0," ",'P_løpende (2)'!E132)</f>
        <v xml:space="preserve"> </v>
      </c>
      <c r="F120" s="70" t="str">
        <f>IF('P_løpende (2)'!F132=0," ",'P_løpende (2)'!F132)</f>
        <v xml:space="preserve"> </v>
      </c>
      <c r="H120" s="70" t="str">
        <f>IF('P_løpende (2)'!H132=0," ",'P_løpende (2)'!H132)</f>
        <v xml:space="preserve"> </v>
      </c>
      <c r="I120" s="70" t="str">
        <f>IF('P_løpende (2)'!I132=0," ",'P_løpende (2)'!I132)</f>
        <v xml:space="preserve"> </v>
      </c>
      <c r="K120" s="70" t="str">
        <f>IF('P_løpende (2)'!K132=0," ",'P_løpende (2)'!K132)</f>
        <v xml:space="preserve"> </v>
      </c>
      <c r="L120" s="70" t="str">
        <f>IF('P_løpende (2)'!L132=0," ",'P_løpende (2)'!L132)</f>
        <v xml:space="preserve"> </v>
      </c>
      <c r="N120" s="70" t="str">
        <f>IF('P_løpende (2)'!N132=0," ",'P_løpende (2)'!N132)</f>
        <v xml:space="preserve"> </v>
      </c>
      <c r="O120" s="70" t="str">
        <f>IF('P_løpende (2)'!O132=0," ",'P_løpende (2)'!O132)</f>
        <v xml:space="preserve"> </v>
      </c>
    </row>
    <row r="121" spans="2:15" x14ac:dyDescent="0.2">
      <c r="B121" s="21" t="str">
        <f>IF('P_løpende (2)'!B133=0," ",'P_løpende (2)'!B133)</f>
        <v xml:space="preserve"> </v>
      </c>
      <c r="C121" s="70" t="str">
        <f>IF('P_løpende (2)'!C133=0," ",'P_løpende (2)'!C133)</f>
        <v xml:space="preserve"> </v>
      </c>
      <c r="D121" s="24" t="str">
        <f>IF('P_løpende (2)'!D123=0," ",'P_løpende (2)'!D123)</f>
        <v xml:space="preserve"> </v>
      </c>
      <c r="E121" s="21" t="str">
        <f>IF('P_løpende (2)'!E133=0," ",'P_løpende (2)'!E133)</f>
        <v xml:space="preserve"> </v>
      </c>
      <c r="F121" s="70" t="str">
        <f>IF('P_løpende (2)'!F133=0," ",'P_løpende (2)'!F133)</f>
        <v xml:space="preserve"> </v>
      </c>
      <c r="H121" s="70" t="str">
        <f>IF('P_løpende (2)'!H133=0," ",'P_løpende (2)'!H133)</f>
        <v xml:space="preserve"> </v>
      </c>
      <c r="I121" s="70" t="str">
        <f>IF('P_løpende (2)'!I133=0," ",'P_løpende (2)'!I133)</f>
        <v xml:space="preserve"> </v>
      </c>
      <c r="K121" s="70" t="str">
        <f>IF('P_løpende (2)'!K133=0," ",'P_løpende (2)'!K133)</f>
        <v xml:space="preserve"> </v>
      </c>
      <c r="L121" s="70" t="str">
        <f>IF('P_løpende (2)'!L133=0," ",'P_løpende (2)'!L133)</f>
        <v xml:space="preserve"> </v>
      </c>
      <c r="N121" s="70" t="str">
        <f>IF('P_løpende (2)'!N133=0," ",'P_løpende (2)'!N133)</f>
        <v xml:space="preserve"> </v>
      </c>
      <c r="O121" s="70" t="str">
        <f>IF('P_løpende (2)'!O133=0," ",'P_løpende (2)'!O133)</f>
        <v xml:space="preserve"> </v>
      </c>
    </row>
    <row r="122" spans="2:15" x14ac:dyDescent="0.2">
      <c r="B122" s="21" t="str">
        <f>IF('P_løpende (2)'!B134=0," ",'P_løpende (2)'!B134)</f>
        <v xml:space="preserve"> </v>
      </c>
      <c r="C122" s="70" t="str">
        <f>IF('P_løpende (2)'!C134=0," ",'P_løpende (2)'!C134)</f>
        <v xml:space="preserve"> </v>
      </c>
      <c r="D122" s="24" t="str">
        <f>IF('P_løpende (2)'!D124=0," ",'P_løpende (2)'!D124)</f>
        <v xml:space="preserve"> </v>
      </c>
      <c r="E122" s="21" t="str">
        <f>IF('P_løpende (2)'!E134=0," ",'P_løpende (2)'!E134)</f>
        <v xml:space="preserve"> </v>
      </c>
      <c r="F122" s="70" t="str">
        <f>IF('P_løpende (2)'!F134=0," ",'P_løpende (2)'!F134)</f>
        <v xml:space="preserve"> </v>
      </c>
      <c r="H122" s="70" t="str">
        <f>IF('P_løpende (2)'!H134=0," ",'P_løpende (2)'!H134)</f>
        <v xml:space="preserve"> </v>
      </c>
      <c r="I122" s="70" t="str">
        <f>IF('P_løpende (2)'!I134=0," ",'P_løpende (2)'!I134)</f>
        <v xml:space="preserve"> </v>
      </c>
      <c r="K122" s="70" t="str">
        <f>IF('P_løpende (2)'!K134=0," ",'P_løpende (2)'!K134)</f>
        <v xml:space="preserve"> </v>
      </c>
      <c r="L122" s="70" t="str">
        <f>IF('P_løpende (2)'!L134=0," ",'P_løpende (2)'!L134)</f>
        <v xml:space="preserve"> </v>
      </c>
      <c r="N122" s="70" t="str">
        <f>IF('P_løpende (2)'!N134=0," ",'P_løpende (2)'!N134)</f>
        <v xml:space="preserve"> </v>
      </c>
      <c r="O122" s="70" t="str">
        <f>IF('P_løpende (2)'!O134=0," ",'P_løpende (2)'!O134)</f>
        <v xml:space="preserve"> </v>
      </c>
    </row>
    <row r="123" spans="2:15" x14ac:dyDescent="0.2">
      <c r="B123" s="21" t="str">
        <f>IF('P_løpende (2)'!B135=0," ",'P_løpende (2)'!B135)</f>
        <v xml:space="preserve"> </v>
      </c>
      <c r="C123" s="70" t="str">
        <f>IF('P_løpende (2)'!C135=0," ",'P_løpende (2)'!C135)</f>
        <v xml:space="preserve"> </v>
      </c>
      <c r="D123" s="24" t="str">
        <f>IF('P_løpende (2)'!D125=0," ",'P_løpende (2)'!D125)</f>
        <v xml:space="preserve"> </v>
      </c>
      <c r="E123" s="21" t="str">
        <f>IF('P_løpende (2)'!E135=0," ",'P_løpende (2)'!E135)</f>
        <v xml:space="preserve"> </v>
      </c>
      <c r="F123" s="70" t="str">
        <f>IF('P_løpende (2)'!F135=0," ",'P_løpende (2)'!F135)</f>
        <v xml:space="preserve"> </v>
      </c>
      <c r="H123" s="70" t="str">
        <f>IF('P_løpende (2)'!H135=0," ",'P_løpende (2)'!H135)</f>
        <v xml:space="preserve"> </v>
      </c>
      <c r="I123" s="70" t="str">
        <f>IF('P_løpende (2)'!I135=0," ",'P_løpende (2)'!I135)</f>
        <v xml:space="preserve"> </v>
      </c>
      <c r="K123" s="70" t="str">
        <f>IF('P_løpende (2)'!K135=0," ",'P_løpende (2)'!K135)</f>
        <v xml:space="preserve"> </v>
      </c>
      <c r="L123" s="70" t="str">
        <f>IF('P_løpende (2)'!L135=0," ",'P_løpende (2)'!L135)</f>
        <v xml:space="preserve"> </v>
      </c>
      <c r="N123" s="70" t="str">
        <f>IF('P_løpende (2)'!N135=0," ",'P_løpende (2)'!N135)</f>
        <v xml:space="preserve"> </v>
      </c>
      <c r="O123" s="70" t="str">
        <f>IF('P_løpende (2)'!O135=0," ",'P_løpende (2)'!O135)</f>
        <v xml:space="preserve"> </v>
      </c>
    </row>
    <row r="124" spans="2:15" x14ac:dyDescent="0.2">
      <c r="B124" s="21" t="str">
        <f>IF('P_løpende (2)'!B136=0," ",'P_løpende (2)'!B136)</f>
        <v xml:space="preserve"> </v>
      </c>
      <c r="C124" s="70" t="str">
        <f>IF('P_løpende (2)'!C136=0," ",'P_løpende (2)'!C136)</f>
        <v xml:space="preserve"> </v>
      </c>
      <c r="D124" s="24" t="str">
        <f>IF('P_løpende (2)'!D126=0," ",'P_løpende (2)'!D126)</f>
        <v xml:space="preserve"> </v>
      </c>
      <c r="E124" s="21" t="str">
        <f>IF('P_løpende (2)'!E136=0," ",'P_løpende (2)'!E136)</f>
        <v xml:space="preserve"> </v>
      </c>
      <c r="F124" s="70" t="str">
        <f>IF('P_løpende (2)'!F136=0," ",'P_løpende (2)'!F136)</f>
        <v xml:space="preserve"> </v>
      </c>
      <c r="H124" s="70" t="str">
        <f>IF('P_løpende (2)'!H136=0," ",'P_løpende (2)'!H136)</f>
        <v xml:space="preserve"> </v>
      </c>
      <c r="I124" s="70" t="str">
        <f>IF('P_løpende (2)'!I136=0," ",'P_løpende (2)'!I136)</f>
        <v xml:space="preserve"> </v>
      </c>
      <c r="K124" s="70" t="str">
        <f>IF('P_løpende (2)'!K136=0," ",'P_løpende (2)'!K136)</f>
        <v xml:space="preserve"> </v>
      </c>
      <c r="L124" s="70" t="str">
        <f>IF('P_løpende (2)'!L136=0," ",'P_løpende (2)'!L136)</f>
        <v xml:space="preserve"> </v>
      </c>
      <c r="N124" s="70" t="str">
        <f>IF('P_løpende (2)'!N136=0," ",'P_løpende (2)'!N136)</f>
        <v xml:space="preserve"> </v>
      </c>
      <c r="O124" s="70" t="str">
        <f>IF('P_løpende (2)'!O136=0," ",'P_løpende (2)'!O136)</f>
        <v xml:space="preserve"> </v>
      </c>
    </row>
    <row r="125" spans="2:15" x14ac:dyDescent="0.2">
      <c r="B125" s="21" t="str">
        <f>IF('P_løpende (2)'!B137=0," ",'P_løpende (2)'!B137)</f>
        <v xml:space="preserve"> </v>
      </c>
      <c r="C125" s="70" t="str">
        <f>IF('P_løpende (2)'!C137=0," ",'P_løpende (2)'!C137)</f>
        <v xml:space="preserve"> </v>
      </c>
      <c r="D125" s="24" t="str">
        <f>IF('P_løpende (2)'!D127=0," ",'P_løpende (2)'!D127)</f>
        <v xml:space="preserve"> </v>
      </c>
      <c r="E125" s="21" t="str">
        <f>IF('P_løpende (2)'!E137=0," ",'P_løpende (2)'!E137)</f>
        <v xml:space="preserve"> </v>
      </c>
      <c r="F125" s="70" t="str">
        <f>IF('P_løpende (2)'!F137=0," ",'P_løpende (2)'!F137)</f>
        <v xml:space="preserve"> </v>
      </c>
      <c r="H125" s="70" t="str">
        <f>IF('P_løpende (2)'!H137=0," ",'P_løpende (2)'!H137)</f>
        <v xml:space="preserve"> </v>
      </c>
      <c r="I125" s="70" t="str">
        <f>IF('P_løpende (2)'!I137=0," ",'P_løpende (2)'!I137)</f>
        <v xml:space="preserve"> </v>
      </c>
      <c r="K125" s="70" t="str">
        <f>IF('P_løpende (2)'!K137=0," ",'P_løpende (2)'!K137)</f>
        <v xml:space="preserve"> </v>
      </c>
      <c r="L125" s="70" t="str">
        <f>IF('P_løpende (2)'!L137=0," ",'P_løpende (2)'!L137)</f>
        <v xml:space="preserve"> </v>
      </c>
      <c r="N125" s="70" t="str">
        <f>IF('P_løpende (2)'!N137=0," ",'P_løpende (2)'!N137)</f>
        <v xml:space="preserve"> </v>
      </c>
      <c r="O125" s="70" t="str">
        <f>IF('P_løpende (2)'!O137=0," ",'P_løpende (2)'!O137)</f>
        <v xml:space="preserve"> </v>
      </c>
    </row>
    <row r="126" spans="2:15" x14ac:dyDescent="0.2">
      <c r="B126" s="21" t="str">
        <f>IF('P_løpende (2)'!B138=0," ",'P_løpende (2)'!B138)</f>
        <v xml:space="preserve"> </v>
      </c>
      <c r="C126" s="70" t="str">
        <f>IF('P_løpende (2)'!C138=0," ",'P_løpende (2)'!C138)</f>
        <v xml:space="preserve"> </v>
      </c>
      <c r="D126" s="24" t="str">
        <f>IF('P_løpende (2)'!D128=0," ",'P_løpende (2)'!D128)</f>
        <v xml:space="preserve"> </v>
      </c>
      <c r="E126" s="21" t="str">
        <f>IF('P_løpende (2)'!E138=0," ",'P_løpende (2)'!E138)</f>
        <v xml:space="preserve"> </v>
      </c>
      <c r="F126" s="70" t="str">
        <f>IF('P_løpende (2)'!F138=0," ",'P_løpende (2)'!F138)</f>
        <v xml:space="preserve"> </v>
      </c>
      <c r="H126" s="70" t="str">
        <f>IF('P_løpende (2)'!H138=0," ",'P_løpende (2)'!H138)</f>
        <v xml:space="preserve"> </v>
      </c>
      <c r="I126" s="70" t="str">
        <f>IF('P_løpende (2)'!I138=0," ",'P_løpende (2)'!I138)</f>
        <v xml:space="preserve"> </v>
      </c>
      <c r="K126" s="70" t="str">
        <f>IF('P_løpende (2)'!K138=0," ",'P_løpende (2)'!K138)</f>
        <v xml:space="preserve"> </v>
      </c>
      <c r="L126" s="70" t="str">
        <f>IF('P_løpende (2)'!L138=0," ",'P_løpende (2)'!L138)</f>
        <v xml:space="preserve"> </v>
      </c>
      <c r="N126" s="70" t="str">
        <f>IF('P_løpende (2)'!N138=0," ",'P_løpende (2)'!N138)</f>
        <v xml:space="preserve"> </v>
      </c>
      <c r="O126" s="70" t="str">
        <f>IF('P_løpende (2)'!O138=0," ",'P_løpende (2)'!O138)</f>
        <v xml:space="preserve"> </v>
      </c>
    </row>
    <row r="127" spans="2:15" x14ac:dyDescent="0.2">
      <c r="B127" s="21" t="str">
        <f>IF('P_løpende (2)'!B139=0," ",'P_løpende (2)'!B139)</f>
        <v xml:space="preserve"> </v>
      </c>
      <c r="C127" s="70" t="str">
        <f>IF('P_løpende (2)'!C139=0," ",'P_løpende (2)'!C139)</f>
        <v xml:space="preserve"> </v>
      </c>
      <c r="D127" s="24" t="str">
        <f>IF('P_løpende (2)'!D129=0," ",'P_løpende (2)'!D129)</f>
        <v xml:space="preserve"> </v>
      </c>
      <c r="E127" s="21" t="str">
        <f>IF('P_løpende (2)'!E139=0," ",'P_løpende (2)'!E139)</f>
        <v xml:space="preserve"> </v>
      </c>
      <c r="F127" s="70" t="str">
        <f>IF('P_løpende (2)'!F139=0," ",'P_løpende (2)'!F139)</f>
        <v xml:space="preserve"> </v>
      </c>
      <c r="H127" s="70" t="str">
        <f>IF('P_løpende (2)'!H139=0," ",'P_løpende (2)'!H139)</f>
        <v xml:space="preserve"> </v>
      </c>
      <c r="I127" s="70" t="str">
        <f>IF('P_løpende (2)'!I139=0," ",'P_løpende (2)'!I139)</f>
        <v xml:space="preserve"> </v>
      </c>
      <c r="K127" s="70" t="str">
        <f>IF('P_løpende (2)'!K139=0," ",'P_løpende (2)'!K139)</f>
        <v xml:space="preserve"> </v>
      </c>
      <c r="L127" s="70" t="str">
        <f>IF('P_løpende (2)'!L139=0," ",'P_løpende (2)'!L139)</f>
        <v xml:space="preserve"> </v>
      </c>
      <c r="N127" s="70" t="str">
        <f>IF('P_løpende (2)'!N139=0," ",'P_løpende (2)'!N139)</f>
        <v xml:space="preserve"> </v>
      </c>
      <c r="O127" s="70" t="str">
        <f>IF('P_løpende (2)'!O139=0," ",'P_løpende (2)'!O139)</f>
        <v xml:space="preserve"> </v>
      </c>
    </row>
    <row r="128" spans="2:15" x14ac:dyDescent="0.2">
      <c r="B128" s="21" t="str">
        <f>IF('P_løpende (2)'!B140=0," ",'P_løpende (2)'!B140)</f>
        <v xml:space="preserve"> </v>
      </c>
      <c r="C128" s="70" t="str">
        <f>IF('P_løpende (2)'!C140=0," ",'P_løpende (2)'!C140)</f>
        <v xml:space="preserve"> </v>
      </c>
      <c r="D128" s="24" t="str">
        <f>IF('P_løpende (2)'!D130=0," ",'P_løpende (2)'!D130)</f>
        <v xml:space="preserve"> </v>
      </c>
      <c r="E128" s="21" t="str">
        <f>IF('P_løpende (2)'!E140=0," ",'P_løpende (2)'!E140)</f>
        <v xml:space="preserve"> </v>
      </c>
      <c r="F128" s="70" t="str">
        <f>IF('P_løpende (2)'!F140=0," ",'P_løpende (2)'!F140)</f>
        <v xml:space="preserve"> </v>
      </c>
      <c r="H128" s="70" t="str">
        <f>IF('P_løpende (2)'!H140=0," ",'P_løpende (2)'!H140)</f>
        <v xml:space="preserve"> </v>
      </c>
      <c r="I128" s="70" t="str">
        <f>IF('P_løpende (2)'!I140=0," ",'P_løpende (2)'!I140)</f>
        <v xml:space="preserve"> </v>
      </c>
      <c r="K128" s="70" t="str">
        <f>IF('P_løpende (2)'!K140=0," ",'P_løpende (2)'!K140)</f>
        <v xml:space="preserve"> </v>
      </c>
      <c r="L128" s="70" t="str">
        <f>IF('P_løpende (2)'!L140=0," ",'P_løpende (2)'!L140)</f>
        <v xml:space="preserve"> </v>
      </c>
      <c r="N128" s="70" t="str">
        <f>IF('P_løpende (2)'!N140=0," ",'P_løpende (2)'!N140)</f>
        <v xml:space="preserve"> </v>
      </c>
      <c r="O128" s="70" t="str">
        <f>IF('P_løpende (2)'!O140=0," ",'P_løpende (2)'!O140)</f>
        <v xml:space="preserve"> </v>
      </c>
    </row>
    <row r="129" spans="2:15" x14ac:dyDescent="0.2">
      <c r="B129" s="21" t="str">
        <f>IF('P_løpende (2)'!B141=0," ",'P_løpende (2)'!B141)</f>
        <v xml:space="preserve"> </v>
      </c>
      <c r="C129" s="70" t="str">
        <f>IF('P_løpende (2)'!C141=0," ",'P_løpende (2)'!C141)</f>
        <v xml:space="preserve"> </v>
      </c>
      <c r="D129" s="24" t="str">
        <f>IF('P_løpende (2)'!D131=0," ",'P_løpende (2)'!D131)</f>
        <v xml:space="preserve"> </v>
      </c>
      <c r="E129" s="21" t="str">
        <f>IF('P_løpende (2)'!E141=0," ",'P_løpende (2)'!E141)</f>
        <v xml:space="preserve"> </v>
      </c>
      <c r="F129" s="70" t="str">
        <f>IF('P_løpende (2)'!F141=0," ",'P_løpende (2)'!F141)</f>
        <v xml:space="preserve"> </v>
      </c>
      <c r="H129" s="70" t="str">
        <f>IF('P_løpende (2)'!H141=0," ",'P_løpende (2)'!H141)</f>
        <v xml:space="preserve"> </v>
      </c>
      <c r="I129" s="70" t="str">
        <f>IF('P_løpende (2)'!I141=0," ",'P_løpende (2)'!I141)</f>
        <v xml:space="preserve"> </v>
      </c>
      <c r="K129" s="70" t="str">
        <f>IF('P_løpende (2)'!K141=0," ",'P_løpende (2)'!K141)</f>
        <v xml:space="preserve"> </v>
      </c>
      <c r="L129" s="70" t="str">
        <f>IF('P_løpende (2)'!L141=0," ",'P_løpende (2)'!L141)</f>
        <v xml:space="preserve"> </v>
      </c>
      <c r="N129" s="70" t="str">
        <f>IF('P_løpende (2)'!N141=0," ",'P_løpende (2)'!N141)</f>
        <v xml:space="preserve"> </v>
      </c>
      <c r="O129" s="70" t="str">
        <f>IF('P_løpende (2)'!O141=0," ",'P_løpende (2)'!O141)</f>
        <v xml:space="preserve"> </v>
      </c>
    </row>
    <row r="130" spans="2:15" x14ac:dyDescent="0.2">
      <c r="B130" s="21" t="str">
        <f>IF('P_løpende (2)'!B142=0," ",'P_løpende (2)'!B142)</f>
        <v xml:space="preserve"> </v>
      </c>
      <c r="C130" s="70" t="str">
        <f>IF('P_løpende (2)'!C142=0," ",'P_løpende (2)'!C142)</f>
        <v xml:space="preserve"> </v>
      </c>
      <c r="D130" s="24" t="str">
        <f>IF('P_løpende (2)'!D132=0," ",'P_løpende (2)'!D132)</f>
        <v xml:space="preserve"> </v>
      </c>
      <c r="E130" s="21" t="str">
        <f>IF('P_løpende (2)'!E142=0," ",'P_løpende (2)'!E142)</f>
        <v xml:space="preserve"> </v>
      </c>
      <c r="F130" s="70" t="str">
        <f>IF('P_løpende (2)'!F142=0," ",'P_løpende (2)'!F142)</f>
        <v xml:space="preserve"> </v>
      </c>
      <c r="H130" s="70" t="str">
        <f>IF('P_løpende (2)'!H142=0," ",'P_løpende (2)'!H142)</f>
        <v xml:space="preserve"> </v>
      </c>
      <c r="I130" s="70" t="str">
        <f>IF('P_løpende (2)'!I142=0," ",'P_løpende (2)'!I142)</f>
        <v xml:space="preserve"> </v>
      </c>
      <c r="K130" s="70" t="str">
        <f>IF('P_løpende (2)'!K142=0," ",'P_løpende (2)'!K142)</f>
        <v xml:space="preserve"> </v>
      </c>
      <c r="L130" s="70" t="str">
        <f>IF('P_løpende (2)'!L142=0," ",'P_løpende (2)'!L142)</f>
        <v xml:space="preserve"> </v>
      </c>
      <c r="N130" s="70" t="str">
        <f>IF('P_løpende (2)'!N142=0," ",'P_løpende (2)'!N142)</f>
        <v xml:space="preserve"> </v>
      </c>
      <c r="O130" s="70" t="str">
        <f>IF('P_løpende (2)'!O142=0," ",'P_løpende (2)'!O142)</f>
        <v xml:space="preserve"> </v>
      </c>
    </row>
    <row r="131" spans="2:15" x14ac:dyDescent="0.2">
      <c r="B131" s="21" t="str">
        <f>IF('P_løpende (2)'!B143=0," ",'P_løpende (2)'!B143)</f>
        <v xml:space="preserve"> </v>
      </c>
      <c r="C131" s="70" t="str">
        <f>IF('P_løpende (2)'!C143=0," ",'P_løpende (2)'!C143)</f>
        <v xml:space="preserve"> </v>
      </c>
      <c r="D131" s="24" t="str">
        <f>IF('P_løpende (2)'!D133=0," ",'P_løpende (2)'!D133)</f>
        <v xml:space="preserve"> </v>
      </c>
      <c r="E131" s="21" t="str">
        <f>IF('P_løpende (2)'!E143=0," ",'P_løpende (2)'!E143)</f>
        <v xml:space="preserve"> </v>
      </c>
      <c r="F131" s="70" t="str">
        <f>IF('P_løpende (2)'!F143=0," ",'P_løpende (2)'!F143)</f>
        <v xml:space="preserve"> </v>
      </c>
      <c r="H131" s="70" t="str">
        <f>IF('P_løpende (2)'!H143=0," ",'P_løpende (2)'!H143)</f>
        <v xml:space="preserve"> </v>
      </c>
      <c r="I131" s="70" t="str">
        <f>IF('P_løpende (2)'!I143=0," ",'P_løpende (2)'!I143)</f>
        <v xml:space="preserve"> </v>
      </c>
      <c r="K131" s="70" t="str">
        <f>IF('P_løpende (2)'!K143=0," ",'P_løpende (2)'!K143)</f>
        <v xml:space="preserve"> </v>
      </c>
      <c r="L131" s="70" t="str">
        <f>IF('P_løpende (2)'!L143=0," ",'P_løpende (2)'!L143)</f>
        <v xml:space="preserve"> </v>
      </c>
      <c r="N131" s="70" t="str">
        <f>IF('P_løpende (2)'!N143=0," ",'P_løpende (2)'!N143)</f>
        <v xml:space="preserve"> </v>
      </c>
      <c r="O131" s="70" t="str">
        <f>IF('P_løpende (2)'!O143=0," ",'P_løpende (2)'!O143)</f>
        <v xml:space="preserve"> </v>
      </c>
    </row>
    <row r="132" spans="2:15" x14ac:dyDescent="0.2">
      <c r="B132" s="21" t="str">
        <f>IF('P_løpende (2)'!B144=0," ",'P_løpende (2)'!B144)</f>
        <v xml:space="preserve"> </v>
      </c>
      <c r="C132" s="70" t="str">
        <f>IF('P_løpende (2)'!C144=0," ",'P_løpende (2)'!C144)</f>
        <v xml:space="preserve"> </v>
      </c>
      <c r="D132" s="24" t="str">
        <f>IF('P_løpende (2)'!D134=0," ",'P_løpende (2)'!D134)</f>
        <v xml:space="preserve"> </v>
      </c>
      <c r="E132" s="21" t="str">
        <f>IF('P_løpende (2)'!E144=0," ",'P_løpende (2)'!E144)</f>
        <v xml:space="preserve"> </v>
      </c>
      <c r="F132" s="70" t="str">
        <f>IF('P_løpende (2)'!F144=0," ",'P_løpende (2)'!F144)</f>
        <v xml:space="preserve"> </v>
      </c>
      <c r="H132" s="70" t="str">
        <f>IF('P_løpende (2)'!H144=0," ",'P_løpende (2)'!H144)</f>
        <v xml:space="preserve"> </v>
      </c>
      <c r="I132" s="70" t="str">
        <f>IF('P_løpende (2)'!I144=0," ",'P_løpende (2)'!I144)</f>
        <v xml:space="preserve"> </v>
      </c>
      <c r="K132" s="70" t="str">
        <f>IF('P_løpende (2)'!K144=0," ",'P_løpende (2)'!K144)</f>
        <v xml:space="preserve"> </v>
      </c>
      <c r="L132" s="70" t="str">
        <f>IF('P_løpende (2)'!L144=0," ",'P_løpende (2)'!L144)</f>
        <v xml:space="preserve"> </v>
      </c>
      <c r="N132" s="70" t="str">
        <f>IF('P_løpende (2)'!N144=0," ",'P_løpende (2)'!N144)</f>
        <v xml:space="preserve"> </v>
      </c>
      <c r="O132" s="70" t="str">
        <f>IF('P_løpende (2)'!O144=0," ",'P_løpende (2)'!O144)</f>
        <v xml:space="preserve"> </v>
      </c>
    </row>
    <row r="133" spans="2:15" x14ac:dyDescent="0.2">
      <c r="B133" s="21" t="str">
        <f>IF('P_løpende (2)'!B145=0," ",'P_løpende (2)'!B145)</f>
        <v xml:space="preserve"> </v>
      </c>
      <c r="C133" s="70" t="str">
        <f>IF('P_løpende (2)'!C145=0," ",'P_løpende (2)'!C145)</f>
        <v xml:space="preserve"> </v>
      </c>
      <c r="D133" s="24" t="str">
        <f>IF('P_løpende (2)'!D135=0," ",'P_løpende (2)'!D135)</f>
        <v xml:space="preserve"> </v>
      </c>
      <c r="E133" s="21" t="str">
        <f>IF('P_løpende (2)'!E145=0," ",'P_løpende (2)'!E145)</f>
        <v xml:space="preserve"> </v>
      </c>
      <c r="F133" s="70" t="str">
        <f>IF('P_løpende (2)'!F145=0," ",'P_løpende (2)'!F145)</f>
        <v xml:space="preserve"> </v>
      </c>
      <c r="H133" s="70" t="str">
        <f>IF('P_løpende (2)'!H145=0," ",'P_løpende (2)'!H145)</f>
        <v xml:space="preserve"> </v>
      </c>
      <c r="I133" s="70" t="str">
        <f>IF('P_løpende (2)'!I145=0," ",'P_løpende (2)'!I145)</f>
        <v xml:space="preserve"> </v>
      </c>
      <c r="K133" s="70" t="str">
        <f>IF('P_løpende (2)'!K145=0," ",'P_løpende (2)'!K145)</f>
        <v xml:space="preserve"> </v>
      </c>
      <c r="L133" s="70" t="str">
        <f>IF('P_løpende (2)'!L145=0," ",'P_løpende (2)'!L145)</f>
        <v xml:space="preserve"> </v>
      </c>
      <c r="N133" s="70" t="str">
        <f>IF('P_løpende (2)'!N145=0," ",'P_løpende (2)'!N145)</f>
        <v xml:space="preserve"> </v>
      </c>
      <c r="O133" s="70" t="str">
        <f>IF('P_løpende (2)'!O145=0," ",'P_løpende (2)'!O145)</f>
        <v xml:space="preserve"> </v>
      </c>
    </row>
    <row r="134" spans="2:15" x14ac:dyDescent="0.2">
      <c r="B134" s="21" t="str">
        <f>IF('P_løpende (2)'!B146=0," ",'P_løpende (2)'!B146)</f>
        <v xml:space="preserve"> </v>
      </c>
      <c r="C134" s="70" t="str">
        <f>IF('P_løpende (2)'!C146=0," ",'P_løpende (2)'!C146)</f>
        <v xml:space="preserve"> </v>
      </c>
      <c r="D134" s="24" t="str">
        <f>IF('P_løpende (2)'!D136=0," ",'P_løpende (2)'!D136)</f>
        <v xml:space="preserve"> </v>
      </c>
      <c r="E134" s="21" t="str">
        <f>IF('P_løpende (2)'!E146=0," ",'P_løpende (2)'!E146)</f>
        <v xml:space="preserve"> </v>
      </c>
      <c r="F134" s="70" t="str">
        <f>IF('P_løpende (2)'!F146=0," ",'P_løpende (2)'!F146)</f>
        <v xml:space="preserve"> </v>
      </c>
      <c r="H134" s="70" t="str">
        <f>IF('P_løpende (2)'!H146=0," ",'P_løpende (2)'!H146)</f>
        <v xml:space="preserve"> </v>
      </c>
      <c r="I134" s="70" t="str">
        <f>IF('P_løpende (2)'!I146=0," ",'P_løpende (2)'!I146)</f>
        <v xml:space="preserve"> </v>
      </c>
      <c r="K134" s="70" t="str">
        <f>IF('P_løpende (2)'!K146=0," ",'P_løpende (2)'!K146)</f>
        <v xml:space="preserve"> </v>
      </c>
      <c r="L134" s="70" t="str">
        <f>IF('P_løpende (2)'!L146=0," ",'P_løpende (2)'!L146)</f>
        <v xml:space="preserve"> </v>
      </c>
      <c r="N134" s="70" t="str">
        <f>IF('P_løpende (2)'!N146=0," ",'P_løpende (2)'!N146)</f>
        <v xml:space="preserve"> </v>
      </c>
      <c r="O134" s="70" t="str">
        <f>IF('P_løpende (2)'!O146=0," ",'P_løpende (2)'!O146)</f>
        <v xml:space="preserve"> </v>
      </c>
    </row>
    <row r="135" spans="2:15" x14ac:dyDescent="0.2">
      <c r="B135" s="21" t="str">
        <f>IF('P_løpende (2)'!B147=0," ",'P_løpende (2)'!B147)</f>
        <v xml:space="preserve"> </v>
      </c>
      <c r="C135" s="70" t="str">
        <f>IF('P_løpende (2)'!C147=0," ",'P_løpende (2)'!C147)</f>
        <v xml:space="preserve"> </v>
      </c>
      <c r="D135" s="24" t="str">
        <f>IF('P_løpende (2)'!D137=0," ",'P_løpende (2)'!D137)</f>
        <v xml:space="preserve"> </v>
      </c>
      <c r="E135" s="21" t="str">
        <f>IF('P_løpende (2)'!E147=0," ",'P_løpende (2)'!E147)</f>
        <v xml:space="preserve"> </v>
      </c>
      <c r="F135" s="70" t="str">
        <f>IF('P_løpende (2)'!F147=0," ",'P_løpende (2)'!F147)</f>
        <v xml:space="preserve"> </v>
      </c>
      <c r="H135" s="70" t="str">
        <f>IF('P_løpende (2)'!H147=0," ",'P_løpende (2)'!H147)</f>
        <v xml:space="preserve"> </v>
      </c>
      <c r="I135" s="70" t="str">
        <f>IF('P_løpende (2)'!I147=0," ",'P_løpende (2)'!I147)</f>
        <v xml:space="preserve"> </v>
      </c>
      <c r="K135" s="70" t="str">
        <f>IF('P_løpende (2)'!K147=0," ",'P_løpende (2)'!K147)</f>
        <v xml:space="preserve"> </v>
      </c>
      <c r="L135" s="70" t="str">
        <f>IF('P_løpende (2)'!L147=0," ",'P_løpende (2)'!L147)</f>
        <v xml:space="preserve"> </v>
      </c>
      <c r="N135" s="70" t="str">
        <f>IF('P_løpende (2)'!N147=0," ",'P_løpende (2)'!N147)</f>
        <v xml:space="preserve"> </v>
      </c>
      <c r="O135" s="70" t="str">
        <f>IF('P_løpende (2)'!O147=0," ",'P_løpende (2)'!O147)</f>
        <v xml:space="preserve"> </v>
      </c>
    </row>
    <row r="136" spans="2:15" x14ac:dyDescent="0.2">
      <c r="B136" s="21" t="str">
        <f>IF('P_løpende (2)'!B148=0," ",'P_løpende (2)'!B148)</f>
        <v xml:space="preserve"> </v>
      </c>
      <c r="C136" s="70" t="str">
        <f>IF('P_løpende (2)'!C148=0," ",'P_løpende (2)'!C148)</f>
        <v xml:space="preserve"> </v>
      </c>
      <c r="D136" s="24" t="str">
        <f>IF('P_løpende (2)'!D138=0," ",'P_løpende (2)'!D138)</f>
        <v xml:space="preserve"> </v>
      </c>
      <c r="E136" s="21" t="str">
        <f>IF('P_løpende (2)'!E148=0," ",'P_løpende (2)'!E148)</f>
        <v xml:space="preserve"> </v>
      </c>
      <c r="F136" s="70" t="str">
        <f>IF('P_løpende (2)'!F148=0," ",'P_løpende (2)'!F148)</f>
        <v xml:space="preserve"> </v>
      </c>
      <c r="H136" s="70" t="str">
        <f>IF('P_løpende (2)'!H148=0," ",'P_løpende (2)'!H148)</f>
        <v xml:space="preserve"> </v>
      </c>
      <c r="I136" s="70" t="str">
        <f>IF('P_løpende (2)'!I148=0," ",'P_løpende (2)'!I148)</f>
        <v xml:space="preserve"> </v>
      </c>
      <c r="K136" s="70" t="str">
        <f>IF('P_løpende (2)'!K148=0," ",'P_løpende (2)'!K148)</f>
        <v xml:space="preserve"> </v>
      </c>
      <c r="L136" s="70" t="str">
        <f>IF('P_løpende (2)'!L148=0," ",'P_løpende (2)'!L148)</f>
        <v xml:space="preserve"> </v>
      </c>
      <c r="N136" s="70" t="str">
        <f>IF('P_løpende (2)'!N148=0," ",'P_løpende (2)'!N148)</f>
        <v xml:space="preserve"> </v>
      </c>
      <c r="O136" s="70" t="str">
        <f>IF('P_løpende (2)'!O148=0," ",'P_løpende (2)'!O148)</f>
        <v xml:space="preserve"> </v>
      </c>
    </row>
    <row r="137" spans="2:15" x14ac:dyDescent="0.2">
      <c r="B137" s="21" t="str">
        <f>IF('P_løpende (2)'!B149=0," ",'P_løpende (2)'!B149)</f>
        <v xml:space="preserve"> </v>
      </c>
      <c r="C137" s="70" t="str">
        <f>IF('P_løpende (2)'!C149=0," ",'P_løpende (2)'!C149)</f>
        <v xml:space="preserve"> </v>
      </c>
      <c r="D137" s="24" t="str">
        <f>IF('P_løpende (2)'!D139=0," ",'P_løpende (2)'!D139)</f>
        <v xml:space="preserve"> </v>
      </c>
      <c r="E137" s="21" t="str">
        <f>IF('P_løpende (2)'!E149=0," ",'P_løpende (2)'!E149)</f>
        <v xml:space="preserve"> </v>
      </c>
      <c r="F137" s="70" t="str">
        <f>IF('P_løpende (2)'!F149=0," ",'P_løpende (2)'!F149)</f>
        <v xml:space="preserve"> </v>
      </c>
      <c r="H137" s="70" t="str">
        <f>IF('P_løpende (2)'!H149=0," ",'P_løpende (2)'!H149)</f>
        <v xml:space="preserve"> </v>
      </c>
      <c r="I137" s="70" t="str">
        <f>IF('P_løpende (2)'!I149=0," ",'P_løpende (2)'!I149)</f>
        <v xml:space="preserve"> </v>
      </c>
      <c r="K137" s="70" t="str">
        <f>IF('P_løpende (2)'!K149=0," ",'P_løpende (2)'!K149)</f>
        <v xml:space="preserve"> </v>
      </c>
      <c r="L137" s="70" t="str">
        <f>IF('P_løpende (2)'!L149=0," ",'P_løpende (2)'!L149)</f>
        <v xml:space="preserve"> </v>
      </c>
      <c r="N137" s="70" t="str">
        <f>IF('P_løpende (2)'!N149=0," ",'P_løpende (2)'!N149)</f>
        <v xml:space="preserve"> </v>
      </c>
      <c r="O137" s="70" t="str">
        <f>IF('P_løpende (2)'!O149=0," ",'P_løpende (2)'!O149)</f>
        <v xml:space="preserve"> </v>
      </c>
    </row>
    <row r="138" spans="2:15" x14ac:dyDescent="0.2">
      <c r="B138" s="21" t="str">
        <f>IF('P_løpende (2)'!B150=0," ",'P_løpende (2)'!B150)</f>
        <v xml:space="preserve"> </v>
      </c>
      <c r="C138" s="70" t="str">
        <f>IF('P_løpende (2)'!C150=0," ",'P_løpende (2)'!C150)</f>
        <v xml:space="preserve"> </v>
      </c>
      <c r="D138" s="24" t="str">
        <f>IF('P_løpende (2)'!D140=0," ",'P_løpende (2)'!D140)</f>
        <v xml:space="preserve"> </v>
      </c>
      <c r="E138" s="21" t="str">
        <f>IF('P_løpende (2)'!E150=0," ",'P_løpende (2)'!E150)</f>
        <v xml:space="preserve"> </v>
      </c>
      <c r="F138" s="70" t="str">
        <f>IF('P_løpende (2)'!F150=0," ",'P_løpende (2)'!F150)</f>
        <v xml:space="preserve"> </v>
      </c>
      <c r="H138" s="70" t="str">
        <f>IF('P_løpende (2)'!H150=0," ",'P_løpende (2)'!H150)</f>
        <v xml:space="preserve"> </v>
      </c>
      <c r="I138" s="70" t="str">
        <f>IF('P_løpende (2)'!I150=0," ",'P_løpende (2)'!I150)</f>
        <v xml:space="preserve"> </v>
      </c>
      <c r="K138" s="70" t="str">
        <f>IF('P_løpende (2)'!K150=0," ",'P_løpende (2)'!K150)</f>
        <v xml:space="preserve"> </v>
      </c>
      <c r="L138" s="70" t="str">
        <f>IF('P_løpende (2)'!L150=0," ",'P_løpende (2)'!L150)</f>
        <v xml:space="preserve"> </v>
      </c>
      <c r="N138" s="70" t="str">
        <f>IF('P_løpende (2)'!N150=0," ",'P_løpende (2)'!N150)</f>
        <v xml:space="preserve"> </v>
      </c>
      <c r="O138" s="70" t="str">
        <f>IF('P_løpende (2)'!O150=0," ",'P_løpende (2)'!O150)</f>
        <v xml:space="preserve"> </v>
      </c>
    </row>
    <row r="139" spans="2:15" x14ac:dyDescent="0.2">
      <c r="B139" s="21" t="str">
        <f>IF('P_løpende (2)'!B151=0," ",'P_løpende (2)'!B151)</f>
        <v xml:space="preserve"> </v>
      </c>
      <c r="C139" s="70" t="str">
        <f>IF('P_løpende (2)'!C151=0," ",'P_løpende (2)'!C151)</f>
        <v xml:space="preserve"> </v>
      </c>
      <c r="D139" s="24" t="str">
        <f>IF('P_løpende (2)'!D141=0," ",'P_løpende (2)'!D141)</f>
        <v xml:space="preserve"> </v>
      </c>
      <c r="E139" s="21" t="str">
        <f>IF('P_løpende (2)'!E151=0," ",'P_løpende (2)'!E151)</f>
        <v xml:space="preserve"> </v>
      </c>
      <c r="F139" s="70" t="str">
        <f>IF('P_løpende (2)'!F151=0," ",'P_løpende (2)'!F151)</f>
        <v xml:space="preserve"> </v>
      </c>
      <c r="H139" s="70" t="str">
        <f>IF('P_løpende (2)'!H151=0," ",'P_løpende (2)'!H151)</f>
        <v xml:space="preserve"> </v>
      </c>
      <c r="I139" s="70" t="str">
        <f>IF('P_løpende (2)'!I151=0," ",'P_løpende (2)'!I151)</f>
        <v xml:space="preserve"> </v>
      </c>
      <c r="K139" s="70" t="str">
        <f>IF('P_løpende (2)'!K151=0," ",'P_løpende (2)'!K151)</f>
        <v xml:space="preserve"> </v>
      </c>
      <c r="L139" s="70" t="str">
        <f>IF('P_løpende (2)'!L151=0," ",'P_løpende (2)'!L151)</f>
        <v xml:space="preserve"> </v>
      </c>
      <c r="N139" s="70" t="str">
        <f>IF('P_løpende (2)'!N151=0," ",'P_løpende (2)'!N151)</f>
        <v xml:space="preserve"> </v>
      </c>
      <c r="O139" s="70" t="str">
        <f>IF('P_løpende (2)'!O151=0," ",'P_løpende (2)'!O151)</f>
        <v xml:space="preserve"> </v>
      </c>
    </row>
    <row r="140" spans="2:15" x14ac:dyDescent="0.2">
      <c r="B140" s="21" t="str">
        <f>IF('P_løpende (2)'!B152=0," ",'P_løpende (2)'!B152)</f>
        <v xml:space="preserve"> </v>
      </c>
      <c r="C140" s="70" t="str">
        <f>IF('P_løpende (2)'!C152=0," ",'P_løpende (2)'!C152)</f>
        <v xml:space="preserve"> </v>
      </c>
      <c r="D140" s="24" t="str">
        <f>IF('P_løpende (2)'!D142=0," ",'P_løpende (2)'!D142)</f>
        <v xml:space="preserve"> </v>
      </c>
      <c r="E140" s="21" t="str">
        <f>IF('P_løpende (2)'!E152=0," ",'P_løpende (2)'!E152)</f>
        <v xml:space="preserve"> </v>
      </c>
      <c r="F140" s="70" t="str">
        <f>IF('P_løpende (2)'!F152=0," ",'P_løpende (2)'!F152)</f>
        <v xml:space="preserve"> </v>
      </c>
      <c r="H140" s="70" t="str">
        <f>IF('P_løpende (2)'!H152=0," ",'P_løpende (2)'!H152)</f>
        <v xml:space="preserve"> </v>
      </c>
      <c r="I140" s="70" t="str">
        <f>IF('P_løpende (2)'!I152=0," ",'P_løpende (2)'!I152)</f>
        <v xml:space="preserve"> </v>
      </c>
      <c r="K140" s="70" t="str">
        <f>IF('P_løpende (2)'!K152=0," ",'P_løpende (2)'!K152)</f>
        <v xml:space="preserve"> </v>
      </c>
      <c r="L140" s="70" t="str">
        <f>IF('P_løpende (2)'!L152=0," ",'P_løpende (2)'!L152)</f>
        <v xml:space="preserve"> </v>
      </c>
      <c r="N140" s="70" t="str">
        <f>IF('P_løpende (2)'!N152=0," ",'P_løpende (2)'!N152)</f>
        <v xml:space="preserve"> </v>
      </c>
      <c r="O140" s="70" t="str">
        <f>IF('P_løpende (2)'!O152=0," ",'P_løpende (2)'!O152)</f>
        <v xml:space="preserve"> </v>
      </c>
    </row>
    <row r="141" spans="2:15" x14ac:dyDescent="0.2">
      <c r="B141" s="21" t="str">
        <f>IF('P_løpende (2)'!B153=0," ",'P_løpende (2)'!B153)</f>
        <v xml:space="preserve"> </v>
      </c>
      <c r="C141" s="70" t="str">
        <f>IF('P_løpende (2)'!C153=0," ",'P_løpende (2)'!C153)</f>
        <v xml:space="preserve"> </v>
      </c>
      <c r="D141" s="24" t="str">
        <f>IF('P_løpende (2)'!D143=0," ",'P_løpende (2)'!D143)</f>
        <v xml:space="preserve"> </v>
      </c>
      <c r="E141" s="21" t="str">
        <f>IF('P_løpende (2)'!E153=0," ",'P_løpende (2)'!E153)</f>
        <v xml:space="preserve"> </v>
      </c>
      <c r="F141" s="70" t="str">
        <f>IF('P_løpende (2)'!F153=0," ",'P_løpende (2)'!F153)</f>
        <v xml:space="preserve"> </v>
      </c>
      <c r="H141" s="70" t="str">
        <f>IF('P_løpende (2)'!H153=0," ",'P_løpende (2)'!H153)</f>
        <v xml:space="preserve"> </v>
      </c>
      <c r="I141" s="70" t="str">
        <f>IF('P_løpende (2)'!I153=0," ",'P_løpende (2)'!I153)</f>
        <v xml:space="preserve"> </v>
      </c>
      <c r="K141" s="70" t="str">
        <f>IF('P_løpende (2)'!K153=0," ",'P_løpende (2)'!K153)</f>
        <v xml:space="preserve"> </v>
      </c>
      <c r="L141" s="70" t="str">
        <f>IF('P_løpende (2)'!L153=0," ",'P_løpende (2)'!L153)</f>
        <v xml:space="preserve"> </v>
      </c>
      <c r="N141" s="70" t="str">
        <f>IF('P_løpende (2)'!N153=0," ",'P_løpende (2)'!N153)</f>
        <v xml:space="preserve"> </v>
      </c>
      <c r="O141" s="70" t="str">
        <f>IF('P_løpende (2)'!O153=0," ",'P_løpende (2)'!O153)</f>
        <v xml:space="preserve"> </v>
      </c>
    </row>
    <row r="142" spans="2:15" x14ac:dyDescent="0.2">
      <c r="B142" s="21" t="str">
        <f>IF('P_løpende (2)'!B154=0," ",'P_løpende (2)'!B154)</f>
        <v xml:space="preserve"> </v>
      </c>
      <c r="C142" s="70" t="str">
        <f>IF('P_løpende (2)'!C154=0," ",'P_løpende (2)'!C154)</f>
        <v xml:space="preserve"> </v>
      </c>
      <c r="D142" s="24" t="str">
        <f>IF('P_løpende (2)'!D144=0," ",'P_løpende (2)'!D144)</f>
        <v xml:space="preserve"> </v>
      </c>
      <c r="E142" s="21" t="str">
        <f>IF('P_løpende (2)'!E154=0," ",'P_løpende (2)'!E154)</f>
        <v xml:space="preserve"> </v>
      </c>
      <c r="F142" s="70" t="str">
        <f>IF('P_løpende (2)'!F154=0," ",'P_løpende (2)'!F154)</f>
        <v xml:space="preserve"> </v>
      </c>
      <c r="H142" s="70" t="str">
        <f>IF('P_løpende (2)'!H154=0," ",'P_løpende (2)'!H154)</f>
        <v xml:space="preserve"> </v>
      </c>
      <c r="I142" s="70" t="str">
        <f>IF('P_løpende (2)'!I154=0," ",'P_løpende (2)'!I154)</f>
        <v xml:space="preserve"> </v>
      </c>
      <c r="K142" s="70" t="str">
        <f>IF('P_løpende (2)'!K154=0," ",'P_løpende (2)'!K154)</f>
        <v xml:space="preserve"> </v>
      </c>
      <c r="L142" s="70" t="str">
        <f>IF('P_løpende (2)'!L154=0," ",'P_løpende (2)'!L154)</f>
        <v xml:space="preserve"> </v>
      </c>
      <c r="N142" s="70" t="str">
        <f>IF('P_løpende (2)'!N154=0," ",'P_løpende (2)'!N154)</f>
        <v xml:space="preserve"> </v>
      </c>
      <c r="O142" s="70" t="str">
        <f>IF('P_løpende (2)'!O154=0," ",'P_løpende (2)'!O154)</f>
        <v xml:space="preserve"> </v>
      </c>
    </row>
    <row r="143" spans="2:15" x14ac:dyDescent="0.2">
      <c r="B143" s="21" t="str">
        <f>IF('P_løpende (2)'!B155=0," ",'P_løpende (2)'!B155)</f>
        <v xml:space="preserve"> </v>
      </c>
      <c r="C143" s="70" t="str">
        <f>IF('P_løpende (2)'!C155=0," ",'P_løpende (2)'!C155)</f>
        <v xml:space="preserve"> </v>
      </c>
      <c r="D143" s="24" t="str">
        <f>IF('P_løpende (2)'!D145=0," ",'P_løpende (2)'!D145)</f>
        <v xml:space="preserve"> </v>
      </c>
      <c r="E143" s="21" t="str">
        <f>IF('P_løpende (2)'!E155=0," ",'P_løpende (2)'!E155)</f>
        <v xml:space="preserve"> </v>
      </c>
      <c r="F143" s="70" t="str">
        <f>IF('P_løpende (2)'!F155=0," ",'P_løpende (2)'!F155)</f>
        <v xml:space="preserve"> </v>
      </c>
      <c r="H143" s="70" t="str">
        <f>IF('P_løpende (2)'!H155=0," ",'P_løpende (2)'!H155)</f>
        <v xml:space="preserve"> </v>
      </c>
      <c r="I143" s="70" t="str">
        <f>IF('P_løpende (2)'!I155=0," ",'P_løpende (2)'!I155)</f>
        <v xml:space="preserve"> </v>
      </c>
      <c r="K143" s="70" t="str">
        <f>IF('P_løpende (2)'!K155=0," ",'P_løpende (2)'!K155)</f>
        <v xml:space="preserve"> </v>
      </c>
      <c r="L143" s="70" t="str">
        <f>IF('P_løpende (2)'!L155=0," ",'P_løpende (2)'!L155)</f>
        <v xml:space="preserve"> </v>
      </c>
      <c r="N143" s="70" t="str">
        <f>IF('P_løpende (2)'!N155=0," ",'P_løpende (2)'!N155)</f>
        <v xml:space="preserve"> </v>
      </c>
      <c r="O143" s="70" t="str">
        <f>IF('P_løpende (2)'!O155=0," ",'P_løpende (2)'!O155)</f>
        <v xml:space="preserve"> </v>
      </c>
    </row>
    <row r="144" spans="2:15" x14ac:dyDescent="0.2">
      <c r="B144" s="21" t="str">
        <f>IF('P_løpende (2)'!B156=0," ",'P_løpende (2)'!B156)</f>
        <v xml:space="preserve"> </v>
      </c>
      <c r="C144" s="70" t="str">
        <f>IF('P_løpende (2)'!C156=0," ",'P_løpende (2)'!C156)</f>
        <v xml:space="preserve"> </v>
      </c>
      <c r="D144" s="24" t="str">
        <f>IF('P_løpende (2)'!D146=0," ",'P_løpende (2)'!D146)</f>
        <v xml:space="preserve"> </v>
      </c>
      <c r="E144" s="21" t="str">
        <f>IF('P_løpende (2)'!E156=0," ",'P_løpende (2)'!E156)</f>
        <v xml:space="preserve"> </v>
      </c>
      <c r="F144" s="70" t="str">
        <f>IF('P_løpende (2)'!F156=0," ",'P_løpende (2)'!F156)</f>
        <v xml:space="preserve"> </v>
      </c>
      <c r="H144" s="70" t="str">
        <f>IF('P_løpende (2)'!H156=0," ",'P_løpende (2)'!H156)</f>
        <v xml:space="preserve"> </v>
      </c>
      <c r="I144" s="70" t="str">
        <f>IF('P_løpende (2)'!I156=0," ",'P_løpende (2)'!I156)</f>
        <v xml:space="preserve"> </v>
      </c>
      <c r="K144" s="70" t="str">
        <f>IF('P_løpende (2)'!K156=0," ",'P_løpende (2)'!K156)</f>
        <v xml:space="preserve"> </v>
      </c>
      <c r="L144" s="70" t="str">
        <f>IF('P_løpende (2)'!L156=0," ",'P_løpende (2)'!L156)</f>
        <v xml:space="preserve"> </v>
      </c>
      <c r="N144" s="70" t="str">
        <f>IF('P_løpende (2)'!N156=0," ",'P_løpende (2)'!N156)</f>
        <v xml:space="preserve"> </v>
      </c>
      <c r="O144" s="70" t="str">
        <f>IF('P_løpende (2)'!O156=0," ",'P_løpende (2)'!O156)</f>
        <v xml:space="preserve"> </v>
      </c>
    </row>
    <row r="145" spans="2:15" x14ac:dyDescent="0.2">
      <c r="B145" s="21" t="str">
        <f>IF('P_løpende (2)'!B157=0," ",'P_løpende (2)'!B157)</f>
        <v xml:space="preserve"> </v>
      </c>
      <c r="C145" s="70" t="str">
        <f>IF('P_løpende (2)'!C157=0," ",'P_løpende (2)'!C157)</f>
        <v xml:space="preserve"> </v>
      </c>
      <c r="D145" s="24" t="str">
        <f>IF('P_løpende (2)'!D147=0," ",'P_løpende (2)'!D147)</f>
        <v xml:space="preserve"> </v>
      </c>
      <c r="E145" s="21" t="str">
        <f>IF('P_løpende (2)'!E157=0," ",'P_løpende (2)'!E157)</f>
        <v xml:space="preserve"> </v>
      </c>
      <c r="F145" s="70" t="str">
        <f>IF('P_løpende (2)'!F157=0," ",'P_løpende (2)'!F157)</f>
        <v xml:space="preserve"> </v>
      </c>
      <c r="H145" s="70" t="str">
        <f>IF('P_løpende (2)'!H157=0," ",'P_løpende (2)'!H157)</f>
        <v xml:space="preserve"> </v>
      </c>
      <c r="I145" s="70" t="str">
        <f>IF('P_løpende (2)'!I157=0," ",'P_løpende (2)'!I157)</f>
        <v xml:space="preserve"> </v>
      </c>
      <c r="K145" s="70" t="str">
        <f>IF('P_løpende (2)'!K157=0," ",'P_løpende (2)'!K157)</f>
        <v xml:space="preserve"> </v>
      </c>
      <c r="L145" s="70" t="str">
        <f>IF('P_løpende (2)'!L157=0," ",'P_løpende (2)'!L157)</f>
        <v xml:space="preserve"> </v>
      </c>
      <c r="N145" s="70" t="str">
        <f>IF('P_løpende (2)'!N157=0," ",'P_løpende (2)'!N157)</f>
        <v xml:space="preserve"> </v>
      </c>
      <c r="O145" s="70" t="str">
        <f>IF('P_løpende (2)'!O157=0," ",'P_løpende (2)'!O157)</f>
        <v xml:space="preserve"> </v>
      </c>
    </row>
    <row r="146" spans="2:15" x14ac:dyDescent="0.2">
      <c r="B146" s="21" t="str">
        <f>IF('P_løpende (2)'!B158=0," ",'P_løpende (2)'!B158)</f>
        <v xml:space="preserve"> </v>
      </c>
      <c r="C146" s="70" t="str">
        <f>IF('P_løpende (2)'!C158=0," ",'P_løpende (2)'!C158)</f>
        <v xml:space="preserve"> </v>
      </c>
      <c r="D146" s="24" t="str">
        <f>IF('P_løpende (2)'!D148=0," ",'P_løpende (2)'!D148)</f>
        <v xml:space="preserve"> </v>
      </c>
      <c r="E146" s="21" t="str">
        <f>IF('P_løpende (2)'!E158=0," ",'P_løpende (2)'!E158)</f>
        <v xml:space="preserve"> </v>
      </c>
      <c r="F146" s="70" t="str">
        <f>IF('P_løpende (2)'!F158=0," ",'P_løpende (2)'!F158)</f>
        <v xml:space="preserve"> </v>
      </c>
      <c r="H146" s="70" t="str">
        <f>IF('P_løpende (2)'!H158=0," ",'P_løpende (2)'!H158)</f>
        <v xml:space="preserve"> </v>
      </c>
      <c r="I146" s="70" t="str">
        <f>IF('P_løpende (2)'!I158=0," ",'P_løpende (2)'!I158)</f>
        <v xml:space="preserve"> </v>
      </c>
      <c r="K146" s="70" t="str">
        <f>IF('P_løpende (2)'!K158=0," ",'P_løpende (2)'!K158)</f>
        <v xml:space="preserve"> </v>
      </c>
      <c r="L146" s="70" t="str">
        <f>IF('P_løpende (2)'!L158=0," ",'P_løpende (2)'!L158)</f>
        <v xml:space="preserve"> </v>
      </c>
      <c r="N146" s="70" t="str">
        <f>IF('P_løpende (2)'!N158=0," ",'P_løpende (2)'!N158)</f>
        <v xml:space="preserve"> </v>
      </c>
      <c r="O146" s="70" t="str">
        <f>IF('P_løpende (2)'!O158=0," ",'P_løpende (2)'!O158)</f>
        <v xml:space="preserve"> </v>
      </c>
    </row>
    <row r="147" spans="2:15" x14ac:dyDescent="0.2">
      <c r="B147" s="21" t="str">
        <f>IF('P_løpende (2)'!B159=0," ",'P_løpende (2)'!B159)</f>
        <v xml:space="preserve"> </v>
      </c>
      <c r="C147" s="70" t="str">
        <f>IF('P_løpende (2)'!C159=0," ",'P_løpende (2)'!C159)</f>
        <v xml:space="preserve"> </v>
      </c>
      <c r="D147" s="24" t="str">
        <f>IF('P_løpende (2)'!D149=0," ",'P_løpende (2)'!D149)</f>
        <v xml:space="preserve"> </v>
      </c>
      <c r="E147" s="21" t="str">
        <f>IF('P_løpende (2)'!E159=0," ",'P_løpende (2)'!E159)</f>
        <v xml:space="preserve"> </v>
      </c>
      <c r="F147" s="70" t="str">
        <f>IF('P_løpende (2)'!F159=0," ",'P_løpende (2)'!F159)</f>
        <v xml:space="preserve"> </v>
      </c>
      <c r="H147" s="70" t="str">
        <f>IF('P_løpende (2)'!H159=0," ",'P_løpende (2)'!H159)</f>
        <v xml:space="preserve"> </v>
      </c>
      <c r="I147" s="70" t="str">
        <f>IF('P_løpende (2)'!I159=0," ",'P_løpende (2)'!I159)</f>
        <v xml:space="preserve"> </v>
      </c>
      <c r="K147" s="70" t="str">
        <f>IF('P_løpende (2)'!K159=0," ",'P_løpende (2)'!K159)</f>
        <v xml:space="preserve"> </v>
      </c>
      <c r="L147" s="70" t="str">
        <f>IF('P_løpende (2)'!L159=0," ",'P_løpende (2)'!L159)</f>
        <v xml:space="preserve"> </v>
      </c>
      <c r="N147" s="70" t="str">
        <f>IF('P_løpende (2)'!N159=0," ",'P_løpende (2)'!N159)</f>
        <v xml:space="preserve"> </v>
      </c>
      <c r="O147" s="70" t="str">
        <f>IF('P_løpende (2)'!O159=0," ",'P_løpende (2)'!O159)</f>
        <v xml:space="preserve"> </v>
      </c>
    </row>
    <row r="148" spans="2:15" x14ac:dyDescent="0.2">
      <c r="B148" s="21" t="str">
        <f>IF('P_løpende (2)'!B160=0," ",'P_løpende (2)'!B160)</f>
        <v xml:space="preserve"> </v>
      </c>
      <c r="C148" s="70" t="str">
        <f>IF('P_løpende (2)'!C160=0," ",'P_løpende (2)'!C160)</f>
        <v xml:space="preserve"> </v>
      </c>
      <c r="D148" s="24" t="str">
        <f>IF('P_løpende (2)'!D150=0," ",'P_løpende (2)'!D150)</f>
        <v xml:space="preserve"> </v>
      </c>
      <c r="E148" s="21" t="str">
        <f>IF('P_løpende (2)'!E160=0," ",'P_løpende (2)'!E160)</f>
        <v xml:space="preserve"> </v>
      </c>
      <c r="F148" s="70" t="str">
        <f>IF('P_løpende (2)'!F160=0," ",'P_løpende (2)'!F160)</f>
        <v xml:space="preserve"> </v>
      </c>
      <c r="H148" s="70" t="str">
        <f>IF('P_løpende (2)'!H160=0," ",'P_løpende (2)'!H160)</f>
        <v xml:space="preserve"> </v>
      </c>
      <c r="I148" s="70" t="str">
        <f>IF('P_løpende (2)'!I160=0," ",'P_løpende (2)'!I160)</f>
        <v xml:space="preserve"> </v>
      </c>
      <c r="K148" s="70" t="str">
        <f>IF('P_løpende (2)'!K160=0," ",'P_løpende (2)'!K160)</f>
        <v xml:space="preserve"> </v>
      </c>
      <c r="L148" s="70" t="str">
        <f>IF('P_løpende (2)'!L160=0," ",'P_løpende (2)'!L160)</f>
        <v xml:space="preserve"> </v>
      </c>
      <c r="N148" s="70" t="str">
        <f>IF('P_løpende (2)'!N160=0," ",'P_løpende (2)'!N160)</f>
        <v xml:space="preserve"> </v>
      </c>
      <c r="O148" s="70" t="str">
        <f>IF('P_løpende (2)'!O160=0," ",'P_løpende (2)'!O160)</f>
        <v xml:space="preserve"> </v>
      </c>
    </row>
    <row r="149" spans="2:15" x14ac:dyDescent="0.2">
      <c r="B149" s="21" t="str">
        <f>IF('P_løpende (2)'!B161=0," ",'P_løpende (2)'!B161)</f>
        <v xml:space="preserve"> </v>
      </c>
      <c r="C149" s="70" t="str">
        <f>IF('P_løpende (2)'!C161=0," ",'P_løpende (2)'!C161)</f>
        <v xml:space="preserve"> </v>
      </c>
      <c r="D149" s="24" t="str">
        <f>IF('P_løpende (2)'!D151=0," ",'P_løpende (2)'!D151)</f>
        <v xml:space="preserve"> </v>
      </c>
      <c r="E149" s="21" t="str">
        <f>IF('P_løpende (2)'!E161=0," ",'P_løpende (2)'!E161)</f>
        <v xml:space="preserve"> </v>
      </c>
      <c r="F149" s="70" t="str">
        <f>IF('P_løpende (2)'!F161=0," ",'P_løpende (2)'!F161)</f>
        <v xml:space="preserve"> </v>
      </c>
      <c r="H149" s="70" t="str">
        <f>IF('P_løpende (2)'!H161=0," ",'P_løpende (2)'!H161)</f>
        <v xml:space="preserve"> </v>
      </c>
      <c r="I149" s="70" t="str">
        <f>IF('P_løpende (2)'!I161=0," ",'P_løpende (2)'!I161)</f>
        <v xml:space="preserve"> </v>
      </c>
      <c r="K149" s="70" t="str">
        <f>IF('P_løpende (2)'!K161=0," ",'P_løpende (2)'!K161)</f>
        <v xml:space="preserve"> </v>
      </c>
      <c r="L149" s="70" t="str">
        <f>IF('P_løpende (2)'!L161=0," ",'P_løpende (2)'!L161)</f>
        <v xml:space="preserve"> </v>
      </c>
      <c r="N149" s="70" t="str">
        <f>IF('P_løpende (2)'!N161=0," ",'P_løpende (2)'!N161)</f>
        <v xml:space="preserve"> </v>
      </c>
      <c r="O149" s="70" t="str">
        <f>IF('P_løpende (2)'!O161=0," ",'P_løpende (2)'!O161)</f>
        <v xml:space="preserve"> </v>
      </c>
    </row>
    <row r="150" spans="2:15" x14ac:dyDescent="0.2">
      <c r="B150" s="21" t="str">
        <f>IF('P_løpende (2)'!B162=0," ",'P_løpende (2)'!B162)</f>
        <v xml:space="preserve"> </v>
      </c>
      <c r="C150" s="70" t="str">
        <f>IF('P_løpende (2)'!C162=0," ",'P_løpende (2)'!C162)</f>
        <v xml:space="preserve"> </v>
      </c>
      <c r="D150" s="24" t="str">
        <f>IF('P_løpende (2)'!D152=0," ",'P_løpende (2)'!D152)</f>
        <v xml:space="preserve"> </v>
      </c>
      <c r="E150" s="21" t="str">
        <f>IF('P_løpende (2)'!E162=0," ",'P_løpende (2)'!E162)</f>
        <v xml:space="preserve"> </v>
      </c>
      <c r="F150" s="70" t="str">
        <f>IF('P_løpende (2)'!F162=0," ",'P_løpende (2)'!F162)</f>
        <v xml:space="preserve"> </v>
      </c>
      <c r="H150" s="70" t="str">
        <f>IF('P_løpende (2)'!H162=0," ",'P_løpende (2)'!H162)</f>
        <v xml:space="preserve"> </v>
      </c>
      <c r="I150" s="70" t="str">
        <f>IF('P_løpende (2)'!I162=0," ",'P_løpende (2)'!I162)</f>
        <v xml:space="preserve"> </v>
      </c>
      <c r="K150" s="70" t="str">
        <f>IF('P_løpende (2)'!K162=0," ",'P_løpende (2)'!K162)</f>
        <v xml:space="preserve"> </v>
      </c>
      <c r="L150" s="70" t="str">
        <f>IF('P_løpende (2)'!L162=0," ",'P_løpende (2)'!L162)</f>
        <v xml:space="preserve"> </v>
      </c>
      <c r="N150" s="70" t="str">
        <f>IF('P_løpende (2)'!N162=0," ",'P_løpende (2)'!N162)</f>
        <v xml:space="preserve"> </v>
      </c>
      <c r="O150" s="70" t="str">
        <f>IF('P_løpende (2)'!O162=0," ",'P_løpende (2)'!O162)</f>
        <v xml:space="preserve"> </v>
      </c>
    </row>
    <row r="151" spans="2:15" x14ac:dyDescent="0.2">
      <c r="B151" s="21" t="str">
        <f>IF('P_løpende (2)'!B163=0," ",'P_løpende (2)'!B163)</f>
        <v xml:space="preserve"> </v>
      </c>
      <c r="C151" s="70" t="str">
        <f>IF('P_løpende (2)'!C163=0," ",'P_løpende (2)'!C163)</f>
        <v xml:space="preserve"> </v>
      </c>
      <c r="D151" s="24" t="str">
        <f>IF('P_løpende (2)'!D153=0," ",'P_løpende (2)'!D153)</f>
        <v xml:space="preserve"> </v>
      </c>
      <c r="E151" s="21" t="str">
        <f>IF('P_løpende (2)'!E163=0," ",'P_løpende (2)'!E163)</f>
        <v xml:space="preserve"> </v>
      </c>
      <c r="F151" s="70" t="str">
        <f>IF('P_løpende (2)'!F163=0," ",'P_løpende (2)'!F163)</f>
        <v xml:space="preserve"> </v>
      </c>
      <c r="H151" s="70" t="str">
        <f>IF('P_løpende (2)'!H163=0," ",'P_løpende (2)'!H163)</f>
        <v xml:space="preserve"> </v>
      </c>
      <c r="I151" s="70" t="str">
        <f>IF('P_løpende (2)'!I163=0," ",'P_løpende (2)'!I163)</f>
        <v xml:space="preserve"> </v>
      </c>
      <c r="K151" s="70" t="str">
        <f>IF('P_løpende (2)'!K163=0," ",'P_løpende (2)'!K163)</f>
        <v xml:space="preserve"> </v>
      </c>
      <c r="L151" s="70" t="str">
        <f>IF('P_løpende (2)'!L163=0," ",'P_løpende (2)'!L163)</f>
        <v xml:space="preserve"> </v>
      </c>
      <c r="N151" s="70" t="str">
        <f>IF('P_løpende (2)'!N163=0," ",'P_løpende (2)'!N163)</f>
        <v xml:space="preserve"> </v>
      </c>
      <c r="O151" s="70" t="str">
        <f>IF('P_løpende (2)'!O163=0," ",'P_løpende (2)'!O163)</f>
        <v xml:space="preserve"> </v>
      </c>
    </row>
    <row r="152" spans="2:15" x14ac:dyDescent="0.2">
      <c r="B152" s="21" t="str">
        <f>IF('P_løpende (2)'!B164=0," ",'P_løpende (2)'!B164)</f>
        <v xml:space="preserve"> </v>
      </c>
      <c r="C152" s="70" t="str">
        <f>IF('P_løpende (2)'!C164=0," ",'P_løpende (2)'!C164)</f>
        <v xml:space="preserve"> </v>
      </c>
      <c r="D152" s="24" t="str">
        <f>IF('P_løpende (2)'!D154=0," ",'P_løpende (2)'!D154)</f>
        <v xml:space="preserve"> </v>
      </c>
      <c r="E152" s="21" t="str">
        <f>IF('P_løpende (2)'!E164=0," ",'P_løpende (2)'!E164)</f>
        <v xml:space="preserve"> </v>
      </c>
      <c r="F152" s="70" t="str">
        <f>IF('P_løpende (2)'!F164=0," ",'P_løpende (2)'!F164)</f>
        <v xml:space="preserve"> </v>
      </c>
      <c r="H152" s="70" t="str">
        <f>IF('P_løpende (2)'!H164=0," ",'P_løpende (2)'!H164)</f>
        <v xml:space="preserve"> </v>
      </c>
      <c r="I152" s="70" t="str">
        <f>IF('P_løpende (2)'!I164=0," ",'P_løpende (2)'!I164)</f>
        <v xml:space="preserve"> </v>
      </c>
      <c r="K152" s="70" t="str">
        <f>IF('P_løpende (2)'!K164=0," ",'P_løpende (2)'!K164)</f>
        <v xml:space="preserve"> </v>
      </c>
      <c r="L152" s="70" t="str">
        <f>IF('P_løpende (2)'!L164=0," ",'P_løpende (2)'!L164)</f>
        <v xml:space="preserve"> </v>
      </c>
      <c r="N152" s="70" t="str">
        <f>IF('P_løpende (2)'!N164=0," ",'P_løpende (2)'!N164)</f>
        <v xml:space="preserve"> </v>
      </c>
      <c r="O152" s="70" t="str">
        <f>IF('P_løpende (2)'!O164=0," ",'P_løpende (2)'!O164)</f>
        <v xml:space="preserve"> </v>
      </c>
    </row>
    <row r="153" spans="2:15" x14ac:dyDescent="0.2">
      <c r="B153" s="21" t="str">
        <f>IF('P_løpende (2)'!B165=0," ",'P_løpende (2)'!B165)</f>
        <v xml:space="preserve"> </v>
      </c>
      <c r="C153" s="70" t="str">
        <f>IF('P_løpende (2)'!C165=0," ",'P_løpende (2)'!C165)</f>
        <v xml:space="preserve"> </v>
      </c>
      <c r="D153" s="24" t="str">
        <f>IF('P_løpende (2)'!D155=0," ",'P_løpende (2)'!D155)</f>
        <v xml:space="preserve"> </v>
      </c>
      <c r="E153" s="21" t="str">
        <f>IF('P_løpende (2)'!E165=0," ",'P_løpende (2)'!E165)</f>
        <v xml:space="preserve"> </v>
      </c>
      <c r="F153" s="70" t="str">
        <f>IF('P_løpende (2)'!F165=0," ",'P_løpende (2)'!F165)</f>
        <v xml:space="preserve"> </v>
      </c>
      <c r="H153" s="70" t="str">
        <f>IF('P_løpende (2)'!H165=0," ",'P_løpende (2)'!H165)</f>
        <v xml:space="preserve"> </v>
      </c>
      <c r="I153" s="70" t="str">
        <f>IF('P_løpende (2)'!I165=0," ",'P_løpende (2)'!I165)</f>
        <v xml:space="preserve"> </v>
      </c>
      <c r="K153" s="70" t="str">
        <f>IF('P_løpende (2)'!K165=0," ",'P_løpende (2)'!K165)</f>
        <v xml:space="preserve"> </v>
      </c>
      <c r="L153" s="70" t="str">
        <f>IF('P_løpende (2)'!L165=0," ",'P_løpende (2)'!L165)</f>
        <v xml:space="preserve"> </v>
      </c>
      <c r="N153" s="70" t="str">
        <f>IF('P_løpende (2)'!N165=0," ",'P_løpende (2)'!N165)</f>
        <v xml:space="preserve"> </v>
      </c>
      <c r="O153" s="70" t="str">
        <f>IF('P_løpende (2)'!O165=0," ",'P_løpende (2)'!O165)</f>
        <v xml:space="preserve"> </v>
      </c>
    </row>
    <row r="154" spans="2:15" x14ac:dyDescent="0.2">
      <c r="B154" s="21" t="str">
        <f>IF('P_løpende (2)'!B166=0," ",'P_løpende (2)'!B166)</f>
        <v xml:space="preserve"> </v>
      </c>
      <c r="C154" s="70" t="str">
        <f>IF('P_løpende (2)'!C166=0," ",'P_løpende (2)'!C166)</f>
        <v xml:space="preserve"> </v>
      </c>
      <c r="D154" s="24" t="str">
        <f>IF('P_løpende (2)'!D156=0," ",'P_løpende (2)'!D156)</f>
        <v xml:space="preserve"> </v>
      </c>
      <c r="E154" s="21" t="str">
        <f>IF('P_løpende (2)'!E166=0," ",'P_løpende (2)'!E166)</f>
        <v xml:space="preserve"> </v>
      </c>
      <c r="F154" s="70" t="str">
        <f>IF('P_løpende (2)'!F166=0," ",'P_løpende (2)'!F166)</f>
        <v xml:space="preserve"> </v>
      </c>
      <c r="H154" s="70" t="str">
        <f>IF('P_løpende (2)'!H166=0," ",'P_løpende (2)'!H166)</f>
        <v xml:space="preserve"> </v>
      </c>
      <c r="I154" s="70" t="str">
        <f>IF('P_løpende (2)'!I166=0," ",'P_løpende (2)'!I166)</f>
        <v xml:space="preserve"> </v>
      </c>
      <c r="K154" s="70" t="str">
        <f>IF('P_løpende (2)'!K166=0," ",'P_løpende (2)'!K166)</f>
        <v xml:space="preserve"> </v>
      </c>
      <c r="L154" s="70" t="str">
        <f>IF('P_løpende (2)'!L166=0," ",'P_løpende (2)'!L166)</f>
        <v xml:space="preserve"> </v>
      </c>
      <c r="N154" s="70" t="str">
        <f>IF('P_løpende (2)'!N166=0," ",'P_løpende (2)'!N166)</f>
        <v xml:space="preserve"> </v>
      </c>
      <c r="O154" s="70" t="str">
        <f>IF('P_løpende (2)'!O166=0," ",'P_løpende (2)'!O166)</f>
        <v xml:space="preserve"> </v>
      </c>
    </row>
    <row r="155" spans="2:15" x14ac:dyDescent="0.2">
      <c r="B155" s="21" t="str">
        <f>IF('P_løpende (2)'!B167=0," ",'P_løpende (2)'!B167)</f>
        <v xml:space="preserve"> </v>
      </c>
      <c r="C155" s="70" t="str">
        <f>IF('P_løpende (2)'!C167=0," ",'P_løpende (2)'!C167)</f>
        <v xml:space="preserve"> </v>
      </c>
      <c r="D155" s="24" t="str">
        <f>IF('P_løpende (2)'!D157=0," ",'P_løpende (2)'!D157)</f>
        <v xml:space="preserve"> </v>
      </c>
      <c r="E155" s="21" t="str">
        <f>IF('P_løpende (2)'!E167=0," ",'P_løpende (2)'!E167)</f>
        <v xml:space="preserve"> </v>
      </c>
      <c r="F155" s="70" t="str">
        <f>IF('P_løpende (2)'!F167=0," ",'P_løpende (2)'!F167)</f>
        <v xml:space="preserve"> </v>
      </c>
      <c r="H155" s="70" t="str">
        <f>IF('P_løpende (2)'!H167=0," ",'P_løpende (2)'!H167)</f>
        <v xml:space="preserve"> </v>
      </c>
      <c r="I155" s="70" t="str">
        <f>IF('P_løpende (2)'!I167=0," ",'P_løpende (2)'!I167)</f>
        <v xml:space="preserve"> </v>
      </c>
      <c r="K155" s="70" t="str">
        <f>IF('P_løpende (2)'!K167=0," ",'P_løpende (2)'!K167)</f>
        <v xml:space="preserve"> </v>
      </c>
      <c r="L155" s="70" t="str">
        <f>IF('P_løpende (2)'!L167=0," ",'P_løpende (2)'!L167)</f>
        <v xml:space="preserve"> </v>
      </c>
      <c r="N155" s="70" t="str">
        <f>IF('P_løpende (2)'!N167=0," ",'P_løpende (2)'!N167)</f>
        <v xml:space="preserve"> </v>
      </c>
      <c r="O155" s="70" t="str">
        <f>IF('P_løpende (2)'!O167=0," ",'P_løpende (2)'!O167)</f>
        <v xml:space="preserve"> </v>
      </c>
    </row>
    <row r="156" spans="2:15" x14ac:dyDescent="0.2">
      <c r="B156" s="21" t="str">
        <f>IF('P_løpende (2)'!B168=0," ",'P_løpende (2)'!B168)</f>
        <v xml:space="preserve"> </v>
      </c>
      <c r="C156" s="70" t="str">
        <f>IF('P_løpende (2)'!C168=0," ",'P_løpende (2)'!C168)</f>
        <v xml:space="preserve"> </v>
      </c>
      <c r="D156" s="24" t="str">
        <f>IF('P_løpende (2)'!D158=0," ",'P_løpende (2)'!D158)</f>
        <v xml:space="preserve"> </v>
      </c>
      <c r="E156" s="21" t="str">
        <f>IF('P_løpende (2)'!E168=0," ",'P_løpende (2)'!E168)</f>
        <v xml:space="preserve"> </v>
      </c>
      <c r="F156" s="70" t="str">
        <f>IF('P_løpende (2)'!F168=0," ",'P_løpende (2)'!F168)</f>
        <v xml:space="preserve"> </v>
      </c>
      <c r="H156" s="70" t="str">
        <f>IF('P_løpende (2)'!H168=0," ",'P_løpende (2)'!H168)</f>
        <v xml:space="preserve"> </v>
      </c>
      <c r="I156" s="70" t="str">
        <f>IF('P_løpende (2)'!I168=0," ",'P_løpende (2)'!I168)</f>
        <v xml:space="preserve"> </v>
      </c>
      <c r="K156" s="70" t="str">
        <f>IF('P_løpende (2)'!K168=0," ",'P_løpende (2)'!K168)</f>
        <v xml:space="preserve"> </v>
      </c>
      <c r="L156" s="70" t="str">
        <f>IF('P_løpende (2)'!L168=0," ",'P_løpende (2)'!L168)</f>
        <v xml:space="preserve"> </v>
      </c>
      <c r="N156" s="70" t="str">
        <f>IF('P_løpende (2)'!N168=0," ",'P_løpende (2)'!N168)</f>
        <v xml:space="preserve"> </v>
      </c>
      <c r="O156" s="70" t="str">
        <f>IF('P_løpende (2)'!O168=0," ",'P_løpende (2)'!O168)</f>
        <v xml:space="preserve"> </v>
      </c>
    </row>
    <row r="157" spans="2:15" x14ac:dyDescent="0.2">
      <c r="B157" s="21" t="str">
        <f>IF('P_løpende (2)'!B169=0," ",'P_løpende (2)'!B169)</f>
        <v xml:space="preserve"> </v>
      </c>
      <c r="C157" s="70" t="str">
        <f>IF('P_løpende (2)'!C169=0," ",'P_løpende (2)'!C169)</f>
        <v xml:space="preserve"> </v>
      </c>
      <c r="D157" s="24" t="str">
        <f>IF('P_løpende (2)'!D159=0," ",'P_løpende (2)'!D159)</f>
        <v xml:space="preserve"> </v>
      </c>
      <c r="E157" s="21" t="str">
        <f>IF('P_løpende (2)'!E169=0," ",'P_løpende (2)'!E169)</f>
        <v xml:space="preserve"> </v>
      </c>
      <c r="F157" s="70" t="str">
        <f>IF('P_løpende (2)'!F169=0," ",'P_løpende (2)'!F169)</f>
        <v xml:space="preserve"> </v>
      </c>
      <c r="H157" s="70" t="str">
        <f>IF('P_løpende (2)'!H169=0," ",'P_løpende (2)'!H169)</f>
        <v xml:space="preserve"> </v>
      </c>
      <c r="I157" s="70" t="str">
        <f>IF('P_løpende (2)'!I169=0," ",'P_løpende (2)'!I169)</f>
        <v xml:space="preserve"> </v>
      </c>
      <c r="K157" s="70" t="str">
        <f>IF('P_løpende (2)'!K169=0," ",'P_løpende (2)'!K169)</f>
        <v xml:space="preserve"> </v>
      </c>
      <c r="L157" s="70" t="str">
        <f>IF('P_løpende (2)'!L169=0," ",'P_løpende (2)'!L169)</f>
        <v xml:space="preserve"> </v>
      </c>
      <c r="N157" s="70" t="str">
        <f>IF('P_løpende (2)'!N169=0," ",'P_løpende (2)'!N169)</f>
        <v xml:space="preserve"> </v>
      </c>
      <c r="O157" s="70" t="str">
        <f>IF('P_løpende (2)'!O169=0," ",'P_løpende (2)'!O169)</f>
        <v xml:space="preserve"> </v>
      </c>
    </row>
    <row r="158" spans="2:15" x14ac:dyDescent="0.2">
      <c r="B158" s="21" t="str">
        <f>IF('P_løpende (2)'!B170=0," ",'P_løpende (2)'!B170)</f>
        <v xml:space="preserve"> </v>
      </c>
      <c r="C158" s="70" t="str">
        <f>IF('P_løpende (2)'!C170=0," ",'P_løpende (2)'!C170)</f>
        <v xml:space="preserve"> </v>
      </c>
      <c r="D158" s="24" t="str">
        <f>IF('P_løpende (2)'!D160=0," ",'P_løpende (2)'!D160)</f>
        <v xml:space="preserve"> </v>
      </c>
      <c r="E158" s="21" t="str">
        <f>IF('P_løpende (2)'!E170=0," ",'P_løpende (2)'!E170)</f>
        <v xml:space="preserve"> </v>
      </c>
      <c r="F158" s="70" t="str">
        <f>IF('P_løpende (2)'!F170=0," ",'P_løpende (2)'!F170)</f>
        <v xml:space="preserve"> </v>
      </c>
      <c r="H158" s="70" t="str">
        <f>IF('P_løpende (2)'!H170=0," ",'P_løpende (2)'!H170)</f>
        <v xml:space="preserve"> </v>
      </c>
      <c r="I158" s="70" t="str">
        <f>IF('P_løpende (2)'!I170=0," ",'P_løpende (2)'!I170)</f>
        <v xml:space="preserve"> </v>
      </c>
      <c r="K158" s="70" t="str">
        <f>IF('P_løpende (2)'!K170=0," ",'P_løpende (2)'!K170)</f>
        <v xml:space="preserve"> </v>
      </c>
      <c r="L158" s="70" t="str">
        <f>IF('P_løpende (2)'!L170=0," ",'P_løpende (2)'!L170)</f>
        <v xml:space="preserve"> </v>
      </c>
      <c r="N158" s="70" t="str">
        <f>IF('P_løpende (2)'!N170=0," ",'P_løpende (2)'!N170)</f>
        <v xml:space="preserve"> </v>
      </c>
      <c r="O158" s="70" t="str">
        <f>IF('P_løpende (2)'!O170=0," ",'P_løpende (2)'!O170)</f>
        <v xml:space="preserve"> </v>
      </c>
    </row>
    <row r="159" spans="2:15" x14ac:dyDescent="0.2">
      <c r="B159" s="21" t="str">
        <f>IF('P_løpende (2)'!B171=0," ",'P_løpende (2)'!B171)</f>
        <v xml:space="preserve"> </v>
      </c>
      <c r="C159" s="70" t="str">
        <f>IF('P_løpende (2)'!C171=0," ",'P_løpende (2)'!C171)</f>
        <v xml:space="preserve"> </v>
      </c>
      <c r="D159" s="24" t="str">
        <f>IF('P_løpende (2)'!D161=0," ",'P_løpende (2)'!D161)</f>
        <v xml:space="preserve"> </v>
      </c>
      <c r="E159" s="21" t="str">
        <f>IF('P_løpende (2)'!E171=0," ",'P_løpende (2)'!E171)</f>
        <v xml:space="preserve"> </v>
      </c>
      <c r="F159" s="70" t="str">
        <f>IF('P_løpende (2)'!F171=0," ",'P_løpende (2)'!F171)</f>
        <v xml:space="preserve"> </v>
      </c>
      <c r="H159" s="70" t="str">
        <f>IF('P_løpende (2)'!H171=0," ",'P_løpende (2)'!H171)</f>
        <v xml:space="preserve"> </v>
      </c>
      <c r="I159" s="70" t="str">
        <f>IF('P_løpende (2)'!I171=0," ",'P_løpende (2)'!I171)</f>
        <v xml:space="preserve"> </v>
      </c>
      <c r="K159" s="70" t="str">
        <f>IF('P_løpende (2)'!K171=0," ",'P_løpende (2)'!K171)</f>
        <v xml:space="preserve"> </v>
      </c>
      <c r="L159" s="70" t="str">
        <f>IF('P_løpende (2)'!L171=0," ",'P_løpende (2)'!L171)</f>
        <v xml:space="preserve"> </v>
      </c>
      <c r="N159" s="70" t="str">
        <f>IF('P_løpende (2)'!N171=0," ",'P_løpende (2)'!N171)</f>
        <v xml:space="preserve"> </v>
      </c>
      <c r="O159" s="70" t="str">
        <f>IF('P_løpende (2)'!O171=0," ",'P_løpende (2)'!O171)</f>
        <v xml:space="preserve"> </v>
      </c>
    </row>
    <row r="160" spans="2:15" x14ac:dyDescent="0.2">
      <c r="B160" s="21" t="str">
        <f>IF('P_løpende (2)'!B172=0," ",'P_løpende (2)'!B172)</f>
        <v xml:space="preserve"> </v>
      </c>
      <c r="C160" s="70" t="str">
        <f>IF('P_løpende (2)'!C172=0," ",'P_løpende (2)'!C172)</f>
        <v xml:space="preserve"> </v>
      </c>
      <c r="D160" s="24" t="str">
        <f>IF('P_løpende (2)'!D162=0," ",'P_løpende (2)'!D162)</f>
        <v xml:space="preserve"> </v>
      </c>
      <c r="E160" s="21" t="str">
        <f>IF('P_løpende (2)'!E172=0," ",'P_løpende (2)'!E172)</f>
        <v xml:space="preserve"> </v>
      </c>
      <c r="F160" s="70" t="str">
        <f>IF('P_løpende (2)'!F172=0," ",'P_løpende (2)'!F172)</f>
        <v xml:space="preserve"> </v>
      </c>
      <c r="H160" s="70" t="str">
        <f>IF('P_løpende (2)'!H172=0," ",'P_løpende (2)'!H172)</f>
        <v xml:space="preserve"> </v>
      </c>
      <c r="I160" s="70" t="str">
        <f>IF('P_løpende (2)'!I172=0," ",'P_løpende (2)'!I172)</f>
        <v xml:space="preserve"> </v>
      </c>
      <c r="K160" s="70" t="str">
        <f>IF('P_løpende (2)'!K172=0," ",'P_løpende (2)'!K172)</f>
        <v xml:space="preserve"> </v>
      </c>
      <c r="L160" s="70" t="str">
        <f>IF('P_løpende (2)'!L172=0," ",'P_løpende (2)'!L172)</f>
        <v xml:space="preserve"> </v>
      </c>
      <c r="N160" s="70" t="str">
        <f>IF('P_løpende (2)'!N172=0," ",'P_løpende (2)'!N172)</f>
        <v xml:space="preserve"> </v>
      </c>
      <c r="O160" s="70" t="str">
        <f>IF('P_løpende (2)'!O172=0," ",'P_løpende (2)'!O172)</f>
        <v xml:space="preserve"> </v>
      </c>
    </row>
    <row r="161" spans="2:15" x14ac:dyDescent="0.2">
      <c r="B161" s="21" t="str">
        <f>IF('P_løpende (2)'!B173=0," ",'P_løpende (2)'!B173)</f>
        <v xml:space="preserve"> </v>
      </c>
      <c r="C161" s="70" t="str">
        <f>IF('P_løpende (2)'!C173=0," ",'P_løpende (2)'!C173)</f>
        <v xml:space="preserve"> </v>
      </c>
      <c r="D161" s="24" t="str">
        <f>IF('P_løpende (2)'!D163=0," ",'P_løpende (2)'!D163)</f>
        <v xml:space="preserve"> </v>
      </c>
      <c r="E161" s="21" t="str">
        <f>IF('P_løpende (2)'!E173=0," ",'P_løpende (2)'!E173)</f>
        <v xml:space="preserve"> </v>
      </c>
      <c r="F161" s="70" t="str">
        <f>IF('P_løpende (2)'!F173=0," ",'P_løpende (2)'!F173)</f>
        <v xml:space="preserve"> </v>
      </c>
      <c r="H161" s="70" t="str">
        <f>IF('P_løpende (2)'!H173=0," ",'P_løpende (2)'!H173)</f>
        <v xml:space="preserve"> </v>
      </c>
      <c r="I161" s="70" t="str">
        <f>IF('P_løpende (2)'!I173=0," ",'P_løpende (2)'!I173)</f>
        <v xml:space="preserve"> </v>
      </c>
      <c r="K161" s="70" t="str">
        <f>IF('P_løpende (2)'!K173=0," ",'P_løpende (2)'!K173)</f>
        <v xml:space="preserve"> </v>
      </c>
      <c r="L161" s="70" t="str">
        <f>IF('P_løpende (2)'!L173=0," ",'P_løpende (2)'!L173)</f>
        <v xml:space="preserve"> </v>
      </c>
      <c r="N161" s="70" t="str">
        <f>IF('P_løpende (2)'!N173=0," ",'P_løpende (2)'!N173)</f>
        <v xml:space="preserve"> </v>
      </c>
      <c r="O161" s="70" t="str">
        <f>IF('P_løpende (2)'!O173=0," ",'P_løpende (2)'!O173)</f>
        <v xml:space="preserve"> </v>
      </c>
    </row>
    <row r="162" spans="2:15" x14ac:dyDescent="0.2">
      <c r="B162" s="21" t="str">
        <f>IF('P_løpende (2)'!B174=0," ",'P_løpende (2)'!B174)</f>
        <v xml:space="preserve"> </v>
      </c>
      <c r="C162" s="70" t="str">
        <f>IF('P_løpende (2)'!C174=0," ",'P_løpende (2)'!C174)</f>
        <v xml:space="preserve"> </v>
      </c>
      <c r="D162" s="24" t="str">
        <f>IF('P_løpende (2)'!D164=0," ",'P_løpende (2)'!D164)</f>
        <v xml:space="preserve"> </v>
      </c>
      <c r="E162" s="21" t="str">
        <f>IF('P_løpende (2)'!E174=0," ",'P_løpende (2)'!E174)</f>
        <v xml:space="preserve"> </v>
      </c>
      <c r="F162" s="70" t="str">
        <f>IF('P_løpende (2)'!F174=0," ",'P_løpende (2)'!F174)</f>
        <v xml:space="preserve"> </v>
      </c>
      <c r="H162" s="70" t="str">
        <f>IF('P_løpende (2)'!H174=0," ",'P_løpende (2)'!H174)</f>
        <v xml:space="preserve"> </v>
      </c>
      <c r="I162" s="70" t="str">
        <f>IF('P_løpende (2)'!I174=0," ",'P_løpende (2)'!I174)</f>
        <v xml:space="preserve"> </v>
      </c>
      <c r="K162" s="70" t="str">
        <f>IF('P_løpende (2)'!K174=0," ",'P_løpende (2)'!K174)</f>
        <v xml:space="preserve"> </v>
      </c>
      <c r="L162" s="70" t="str">
        <f>IF('P_løpende (2)'!L174=0," ",'P_løpende (2)'!L174)</f>
        <v xml:space="preserve"> </v>
      </c>
      <c r="N162" s="70" t="str">
        <f>IF('P_løpende (2)'!N174=0," ",'P_løpende (2)'!N174)</f>
        <v xml:space="preserve"> </v>
      </c>
      <c r="O162" s="70" t="str">
        <f>IF('P_løpende (2)'!O174=0," ",'P_løpende (2)'!O174)</f>
        <v xml:space="preserve"> </v>
      </c>
    </row>
    <row r="163" spans="2:15" x14ac:dyDescent="0.2">
      <c r="B163" s="21" t="str">
        <f>IF('P_løpende (2)'!B175=0," ",'P_løpende (2)'!B175)</f>
        <v xml:space="preserve"> </v>
      </c>
      <c r="C163" s="70" t="str">
        <f>IF('P_løpende (2)'!C175=0," ",'P_løpende (2)'!C175)</f>
        <v xml:space="preserve"> </v>
      </c>
      <c r="D163" s="24" t="str">
        <f>IF('P_løpende (2)'!D165=0," ",'P_løpende (2)'!D165)</f>
        <v xml:space="preserve"> </v>
      </c>
      <c r="E163" s="21" t="str">
        <f>IF('P_løpende (2)'!E175=0," ",'P_løpende (2)'!E175)</f>
        <v xml:space="preserve"> </v>
      </c>
      <c r="F163" s="70" t="str">
        <f>IF('P_løpende (2)'!F175=0," ",'P_løpende (2)'!F175)</f>
        <v xml:space="preserve"> </v>
      </c>
      <c r="H163" s="70" t="str">
        <f>IF('P_løpende (2)'!H175=0," ",'P_løpende (2)'!H175)</f>
        <v xml:space="preserve"> </v>
      </c>
      <c r="I163" s="70" t="str">
        <f>IF('P_løpende (2)'!I175=0," ",'P_løpende (2)'!I175)</f>
        <v xml:space="preserve"> </v>
      </c>
      <c r="K163" s="70" t="str">
        <f>IF('P_løpende (2)'!K175=0," ",'P_løpende (2)'!K175)</f>
        <v xml:space="preserve"> </v>
      </c>
      <c r="L163" s="70" t="str">
        <f>IF('P_løpende (2)'!L175=0," ",'P_løpende (2)'!L175)</f>
        <v xml:space="preserve"> </v>
      </c>
      <c r="N163" s="70" t="str">
        <f>IF('P_løpende (2)'!N175=0," ",'P_løpende (2)'!N175)</f>
        <v xml:space="preserve"> </v>
      </c>
      <c r="O163" s="70" t="str">
        <f>IF('P_løpende (2)'!O175=0," ",'P_løpende (2)'!O175)</f>
        <v xml:space="preserve"> </v>
      </c>
    </row>
    <row r="164" spans="2:15" x14ac:dyDescent="0.2">
      <c r="B164" s="21" t="str">
        <f>IF('P_løpende (2)'!B176=0," ",'P_løpende (2)'!B176)</f>
        <v xml:space="preserve"> </v>
      </c>
      <c r="C164" s="70" t="str">
        <f>IF('P_løpende (2)'!C176=0," ",'P_løpende (2)'!C176)</f>
        <v xml:space="preserve"> </v>
      </c>
      <c r="D164" s="24" t="str">
        <f>IF('P_løpende (2)'!D166=0," ",'P_løpende (2)'!D166)</f>
        <v xml:space="preserve"> </v>
      </c>
      <c r="E164" s="21" t="str">
        <f>IF('P_løpende (2)'!E176=0," ",'P_løpende (2)'!E176)</f>
        <v xml:space="preserve"> </v>
      </c>
      <c r="F164" s="70" t="str">
        <f>IF('P_løpende (2)'!F176=0," ",'P_løpende (2)'!F176)</f>
        <v xml:space="preserve"> </v>
      </c>
      <c r="H164" s="70" t="str">
        <f>IF('P_løpende (2)'!H176=0," ",'P_løpende (2)'!H176)</f>
        <v xml:space="preserve"> </v>
      </c>
      <c r="I164" s="70" t="str">
        <f>IF('P_løpende (2)'!I176=0," ",'P_løpende (2)'!I176)</f>
        <v xml:space="preserve"> </v>
      </c>
      <c r="K164" s="70" t="str">
        <f>IF('P_løpende (2)'!K176=0," ",'P_løpende (2)'!K176)</f>
        <v xml:space="preserve"> </v>
      </c>
      <c r="L164" s="70" t="str">
        <f>IF('P_løpende (2)'!L176=0," ",'P_løpende (2)'!L176)</f>
        <v xml:space="preserve"> </v>
      </c>
      <c r="N164" s="70" t="str">
        <f>IF('P_løpende (2)'!N176=0," ",'P_løpende (2)'!N176)</f>
        <v xml:space="preserve"> </v>
      </c>
      <c r="O164" s="70" t="str">
        <f>IF('P_løpende (2)'!O176=0," ",'P_løpende (2)'!O176)</f>
        <v xml:space="preserve"> </v>
      </c>
    </row>
    <row r="165" spans="2:15" x14ac:dyDescent="0.2">
      <c r="B165" s="21" t="str">
        <f>IF('P_løpende (2)'!B177=0," ",'P_løpende (2)'!B177)</f>
        <v xml:space="preserve"> </v>
      </c>
      <c r="C165" s="70" t="str">
        <f>IF('P_løpende (2)'!C177=0," ",'P_løpende (2)'!C177)</f>
        <v xml:space="preserve"> </v>
      </c>
      <c r="D165" s="24" t="str">
        <f>IF('P_løpende (2)'!D167=0," ",'P_løpende (2)'!D167)</f>
        <v xml:space="preserve"> </v>
      </c>
      <c r="E165" s="21" t="str">
        <f>IF('P_løpende (2)'!E177=0," ",'P_løpende (2)'!E177)</f>
        <v xml:space="preserve"> </v>
      </c>
      <c r="F165" s="70" t="str">
        <f>IF('P_løpende (2)'!F177=0," ",'P_løpende (2)'!F177)</f>
        <v xml:space="preserve"> </v>
      </c>
      <c r="H165" s="70" t="str">
        <f>IF('P_løpende (2)'!H177=0," ",'P_løpende (2)'!H177)</f>
        <v xml:space="preserve"> </v>
      </c>
      <c r="I165" s="70" t="str">
        <f>IF('P_løpende (2)'!I177=0," ",'P_løpende (2)'!I177)</f>
        <v xml:space="preserve"> </v>
      </c>
      <c r="K165" s="70" t="str">
        <f>IF('P_løpende (2)'!K177=0," ",'P_løpende (2)'!K177)</f>
        <v xml:space="preserve"> </v>
      </c>
      <c r="L165" s="70" t="str">
        <f>IF('P_løpende (2)'!L177=0," ",'P_løpende (2)'!L177)</f>
        <v xml:space="preserve"> </v>
      </c>
      <c r="N165" s="70" t="str">
        <f>IF('P_løpende (2)'!N177=0," ",'P_løpende (2)'!N177)</f>
        <v xml:space="preserve"> </v>
      </c>
      <c r="O165" s="70" t="str">
        <f>IF('P_løpende (2)'!O177=0," ",'P_løpende (2)'!O177)</f>
        <v xml:space="preserve"> </v>
      </c>
    </row>
    <row r="166" spans="2:15" x14ac:dyDescent="0.2">
      <c r="B166" s="21" t="str">
        <f>IF('P_løpende (2)'!B178=0," ",'P_løpende (2)'!B178)</f>
        <v xml:space="preserve"> </v>
      </c>
      <c r="C166" s="70" t="str">
        <f>IF('P_løpende (2)'!C178=0," ",'P_løpende (2)'!C178)</f>
        <v xml:space="preserve"> </v>
      </c>
      <c r="D166" s="24" t="str">
        <f>IF('P_løpende (2)'!D168=0," ",'P_løpende (2)'!D168)</f>
        <v xml:space="preserve"> </v>
      </c>
      <c r="E166" s="21" t="str">
        <f>IF('P_løpende (2)'!E178=0," ",'P_løpende (2)'!E178)</f>
        <v xml:space="preserve"> </v>
      </c>
      <c r="F166" s="70" t="str">
        <f>IF('P_løpende (2)'!F178=0," ",'P_løpende (2)'!F178)</f>
        <v xml:space="preserve"> </v>
      </c>
      <c r="H166" s="70" t="str">
        <f>IF('P_løpende (2)'!H178=0," ",'P_løpende (2)'!H178)</f>
        <v xml:space="preserve"> </v>
      </c>
      <c r="I166" s="70" t="str">
        <f>IF('P_løpende (2)'!I178=0," ",'P_løpende (2)'!I178)</f>
        <v xml:space="preserve"> </v>
      </c>
      <c r="K166" s="70" t="str">
        <f>IF('P_løpende (2)'!K178=0," ",'P_løpende (2)'!K178)</f>
        <v xml:space="preserve"> </v>
      </c>
      <c r="L166" s="70" t="str">
        <f>IF('P_løpende (2)'!L178=0," ",'P_løpende (2)'!L178)</f>
        <v xml:space="preserve"> </v>
      </c>
      <c r="N166" s="70" t="str">
        <f>IF('P_løpende (2)'!N178=0," ",'P_løpende (2)'!N178)</f>
        <v xml:space="preserve"> </v>
      </c>
      <c r="O166" s="70" t="str">
        <f>IF('P_løpende (2)'!O178=0," ",'P_løpende (2)'!O178)</f>
        <v xml:space="preserve"> </v>
      </c>
    </row>
    <row r="167" spans="2:15" x14ac:dyDescent="0.2">
      <c r="B167" s="21" t="str">
        <f>IF('P_løpende (2)'!B179=0," ",'P_løpende (2)'!B179)</f>
        <v xml:space="preserve"> </v>
      </c>
      <c r="C167" s="70" t="str">
        <f>IF('P_løpende (2)'!C179=0," ",'P_løpende (2)'!C179)</f>
        <v xml:space="preserve"> </v>
      </c>
      <c r="D167" s="24" t="str">
        <f>IF('P_løpende (2)'!D169=0," ",'P_løpende (2)'!D169)</f>
        <v xml:space="preserve"> </v>
      </c>
      <c r="E167" s="21" t="str">
        <f>IF('P_løpende (2)'!E179=0," ",'P_løpende (2)'!E179)</f>
        <v xml:space="preserve"> </v>
      </c>
      <c r="F167" s="70" t="str">
        <f>IF('P_løpende (2)'!F179=0," ",'P_løpende (2)'!F179)</f>
        <v xml:space="preserve"> </v>
      </c>
      <c r="H167" s="70" t="str">
        <f>IF('P_løpende (2)'!H179=0," ",'P_løpende (2)'!H179)</f>
        <v xml:space="preserve"> </v>
      </c>
      <c r="I167" s="70" t="str">
        <f>IF('P_løpende (2)'!I179=0," ",'P_løpende (2)'!I179)</f>
        <v xml:space="preserve"> </v>
      </c>
      <c r="K167" s="70" t="str">
        <f>IF('P_løpende (2)'!K179=0," ",'P_løpende (2)'!K179)</f>
        <v xml:space="preserve"> </v>
      </c>
      <c r="L167" s="70" t="str">
        <f>IF('P_løpende (2)'!L179=0," ",'P_løpende (2)'!L179)</f>
        <v xml:space="preserve"> </v>
      </c>
      <c r="N167" s="70" t="str">
        <f>IF('P_løpende (2)'!N179=0," ",'P_løpende (2)'!N179)</f>
        <v xml:space="preserve"> </v>
      </c>
      <c r="O167" s="70" t="str">
        <f>IF('P_løpende (2)'!O179=0," ",'P_løpende (2)'!O179)</f>
        <v xml:space="preserve"> </v>
      </c>
    </row>
    <row r="168" spans="2:15" x14ac:dyDescent="0.2">
      <c r="B168" s="21" t="str">
        <f>IF('P_løpende (2)'!B180=0," ",'P_løpende (2)'!B180)</f>
        <v xml:space="preserve"> </v>
      </c>
      <c r="C168" s="70" t="str">
        <f>IF('P_løpende (2)'!C180=0," ",'P_løpende (2)'!C180)</f>
        <v xml:space="preserve"> </v>
      </c>
      <c r="D168" s="24" t="str">
        <f>IF('P_løpende (2)'!D170=0," ",'P_løpende (2)'!D170)</f>
        <v xml:space="preserve"> </v>
      </c>
      <c r="E168" s="21" t="str">
        <f>IF('P_løpende (2)'!E180=0," ",'P_løpende (2)'!E180)</f>
        <v xml:space="preserve"> </v>
      </c>
      <c r="F168" s="70" t="str">
        <f>IF('P_løpende (2)'!F180=0," ",'P_løpende (2)'!F180)</f>
        <v xml:space="preserve"> </v>
      </c>
      <c r="H168" s="70" t="str">
        <f>IF('P_løpende (2)'!H180=0," ",'P_løpende (2)'!H180)</f>
        <v xml:space="preserve"> </v>
      </c>
      <c r="I168" s="70" t="str">
        <f>IF('P_løpende (2)'!I180=0," ",'P_løpende (2)'!I180)</f>
        <v xml:space="preserve"> </v>
      </c>
      <c r="K168" s="70" t="str">
        <f>IF('P_løpende (2)'!K180=0," ",'P_løpende (2)'!K180)</f>
        <v xml:space="preserve"> </v>
      </c>
      <c r="L168" s="70" t="str">
        <f>IF('P_løpende (2)'!L180=0," ",'P_løpende (2)'!L180)</f>
        <v xml:space="preserve"> </v>
      </c>
      <c r="N168" s="70" t="str">
        <f>IF('P_løpende (2)'!N180=0," ",'P_løpende (2)'!N180)</f>
        <v xml:space="preserve"> </v>
      </c>
      <c r="O168" s="70" t="str">
        <f>IF('P_løpende (2)'!O180=0," ",'P_løpende (2)'!O180)</f>
        <v xml:space="preserve"> </v>
      </c>
    </row>
    <row r="169" spans="2:15" x14ac:dyDescent="0.2">
      <c r="B169" s="21" t="str">
        <f>IF('P_løpende (2)'!B181=0," ",'P_løpende (2)'!B181)</f>
        <v xml:space="preserve"> </v>
      </c>
      <c r="C169" s="70" t="str">
        <f>IF('P_løpende (2)'!C181=0," ",'P_løpende (2)'!C181)</f>
        <v xml:space="preserve"> </v>
      </c>
      <c r="D169" s="24" t="str">
        <f>IF('P_løpende (2)'!D171=0," ",'P_løpende (2)'!D171)</f>
        <v xml:space="preserve"> </v>
      </c>
      <c r="E169" s="21" t="str">
        <f>IF('P_løpende (2)'!E181=0," ",'P_løpende (2)'!E181)</f>
        <v xml:space="preserve"> </v>
      </c>
      <c r="F169" s="70" t="str">
        <f>IF('P_løpende (2)'!F181=0," ",'P_løpende (2)'!F181)</f>
        <v xml:space="preserve"> </v>
      </c>
      <c r="H169" s="70" t="str">
        <f>IF('P_løpende (2)'!H181=0," ",'P_løpende (2)'!H181)</f>
        <v xml:space="preserve"> </v>
      </c>
      <c r="I169" s="70" t="str">
        <f>IF('P_løpende (2)'!I181=0," ",'P_løpende (2)'!I181)</f>
        <v xml:space="preserve"> </v>
      </c>
      <c r="K169" s="70" t="str">
        <f>IF('P_løpende (2)'!K181=0," ",'P_løpende (2)'!K181)</f>
        <v xml:space="preserve"> </v>
      </c>
      <c r="L169" s="70" t="str">
        <f>IF('P_løpende (2)'!L181=0," ",'P_løpende (2)'!L181)</f>
        <v xml:space="preserve"> </v>
      </c>
      <c r="N169" s="70" t="str">
        <f>IF('P_løpende (2)'!N181=0," ",'P_løpende (2)'!N181)</f>
        <v xml:space="preserve"> </v>
      </c>
      <c r="O169" s="70" t="str">
        <f>IF('P_løpende (2)'!O181=0," ",'P_løpende (2)'!O181)</f>
        <v xml:space="preserve"> </v>
      </c>
    </row>
    <row r="170" spans="2:15" x14ac:dyDescent="0.2">
      <c r="B170" s="21" t="str">
        <f>IF('P_løpende (2)'!B182=0," ",'P_løpende (2)'!B182)</f>
        <v xml:space="preserve"> </v>
      </c>
      <c r="C170" s="70" t="str">
        <f>IF('P_løpende (2)'!C182=0," ",'P_løpende (2)'!C182)</f>
        <v xml:space="preserve"> </v>
      </c>
      <c r="D170" s="24" t="str">
        <f>IF('P_løpende (2)'!D172=0," ",'P_løpende (2)'!D172)</f>
        <v xml:space="preserve"> </v>
      </c>
      <c r="E170" s="21" t="str">
        <f>IF('P_løpende (2)'!E182=0," ",'P_løpende (2)'!E182)</f>
        <v xml:space="preserve"> </v>
      </c>
      <c r="F170" s="70" t="str">
        <f>IF('P_løpende (2)'!F182=0," ",'P_løpende (2)'!F182)</f>
        <v xml:space="preserve"> </v>
      </c>
      <c r="H170" s="70" t="str">
        <f>IF('P_løpende (2)'!H182=0," ",'P_løpende (2)'!H182)</f>
        <v xml:space="preserve"> </v>
      </c>
      <c r="I170" s="70" t="str">
        <f>IF('P_løpende (2)'!I182=0," ",'P_løpende (2)'!I182)</f>
        <v xml:space="preserve"> </v>
      </c>
      <c r="K170" s="70" t="str">
        <f>IF('P_løpende (2)'!K182=0," ",'P_løpende (2)'!K182)</f>
        <v xml:space="preserve"> </v>
      </c>
      <c r="L170" s="70" t="str">
        <f>IF('P_løpende (2)'!L182=0," ",'P_løpende (2)'!L182)</f>
        <v xml:space="preserve"> </v>
      </c>
      <c r="N170" s="70" t="str">
        <f>IF('P_løpende (2)'!N182=0," ",'P_løpende (2)'!N182)</f>
        <v xml:space="preserve"> </v>
      </c>
      <c r="O170" s="70" t="str">
        <f>IF('P_løpende (2)'!O182=0," ",'P_løpende (2)'!O182)</f>
        <v xml:space="preserve"> </v>
      </c>
    </row>
    <row r="171" spans="2:15" x14ac:dyDescent="0.2">
      <c r="B171" s="21" t="str">
        <f>IF('P_løpende (2)'!B183=0," ",'P_løpende (2)'!B183)</f>
        <v xml:space="preserve"> </v>
      </c>
      <c r="C171" s="70" t="str">
        <f>IF('P_løpende (2)'!C183=0," ",'P_løpende (2)'!C183)</f>
        <v xml:space="preserve"> </v>
      </c>
      <c r="D171" s="24" t="str">
        <f>IF('P_løpende (2)'!D173=0," ",'P_løpende (2)'!D173)</f>
        <v xml:space="preserve"> </v>
      </c>
      <c r="E171" s="21" t="str">
        <f>IF('P_løpende (2)'!E183=0," ",'P_løpende (2)'!E183)</f>
        <v xml:space="preserve"> </v>
      </c>
      <c r="F171" s="70" t="str">
        <f>IF('P_løpende (2)'!F183=0," ",'P_løpende (2)'!F183)</f>
        <v xml:space="preserve"> </v>
      </c>
      <c r="H171" s="70" t="str">
        <f>IF('P_løpende (2)'!H183=0," ",'P_løpende (2)'!H183)</f>
        <v xml:space="preserve"> </v>
      </c>
      <c r="I171" s="70" t="str">
        <f>IF('P_løpende (2)'!I183=0," ",'P_løpende (2)'!I183)</f>
        <v xml:space="preserve"> </v>
      </c>
      <c r="K171" s="70" t="str">
        <f>IF('P_løpende (2)'!K183=0," ",'P_løpende (2)'!K183)</f>
        <v xml:space="preserve"> </v>
      </c>
      <c r="L171" s="70" t="str">
        <f>IF('P_løpende (2)'!L183=0," ",'P_løpende (2)'!L183)</f>
        <v xml:space="preserve"> </v>
      </c>
      <c r="N171" s="70" t="str">
        <f>IF('P_løpende (2)'!N183=0," ",'P_løpende (2)'!N183)</f>
        <v xml:space="preserve"> </v>
      </c>
      <c r="O171" s="70" t="str">
        <f>IF('P_løpende (2)'!O183=0," ",'P_løpende (2)'!O183)</f>
        <v xml:space="preserve"> </v>
      </c>
    </row>
    <row r="172" spans="2:15" x14ac:dyDescent="0.2">
      <c r="B172" s="21" t="str">
        <f>IF('P_løpende (2)'!B184=0," ",'P_løpende (2)'!B184)</f>
        <v xml:space="preserve"> </v>
      </c>
      <c r="C172" s="70" t="str">
        <f>IF('P_løpende (2)'!C184=0," ",'P_løpende (2)'!C184)</f>
        <v xml:space="preserve"> </v>
      </c>
      <c r="D172" s="24" t="str">
        <f>IF('P_løpende (2)'!D174=0," ",'P_løpende (2)'!D174)</f>
        <v xml:space="preserve"> </v>
      </c>
      <c r="E172" s="21" t="str">
        <f>IF('P_løpende (2)'!E184=0," ",'P_løpende (2)'!E184)</f>
        <v xml:space="preserve"> </v>
      </c>
      <c r="F172" s="70" t="str">
        <f>IF('P_løpende (2)'!F184=0," ",'P_løpende (2)'!F184)</f>
        <v xml:space="preserve"> </v>
      </c>
      <c r="H172" s="70" t="str">
        <f>IF('P_løpende (2)'!H184=0," ",'P_løpende (2)'!H184)</f>
        <v xml:space="preserve"> </v>
      </c>
      <c r="I172" s="70" t="str">
        <f>IF('P_løpende (2)'!I184=0," ",'P_løpende (2)'!I184)</f>
        <v xml:space="preserve"> </v>
      </c>
      <c r="K172" s="70" t="str">
        <f>IF('P_løpende (2)'!K184=0," ",'P_løpende (2)'!K184)</f>
        <v xml:space="preserve"> </v>
      </c>
      <c r="L172" s="70" t="str">
        <f>IF('P_løpende (2)'!L184=0," ",'P_løpende (2)'!L184)</f>
        <v xml:space="preserve"> </v>
      </c>
      <c r="N172" s="70" t="str">
        <f>IF('P_løpende (2)'!N184=0," ",'P_løpende (2)'!N184)</f>
        <v xml:space="preserve"> </v>
      </c>
      <c r="O172" s="70" t="str">
        <f>IF('P_løpende (2)'!O184=0," ",'P_løpende (2)'!O184)</f>
        <v xml:space="preserve"> </v>
      </c>
    </row>
    <row r="173" spans="2:15" x14ac:dyDescent="0.2">
      <c r="B173" s="21" t="str">
        <f>IF('P_løpende (2)'!B185=0," ",'P_løpende (2)'!B185)</f>
        <v xml:space="preserve"> </v>
      </c>
      <c r="C173" s="70" t="str">
        <f>IF('P_løpende (2)'!C185=0," ",'P_løpende (2)'!C185)</f>
        <v xml:space="preserve"> </v>
      </c>
      <c r="D173" s="24" t="str">
        <f>IF('P_løpende (2)'!D175=0," ",'P_løpende (2)'!D175)</f>
        <v xml:space="preserve"> </v>
      </c>
      <c r="E173" s="21" t="str">
        <f>IF('P_løpende (2)'!E185=0," ",'P_løpende (2)'!E185)</f>
        <v xml:space="preserve"> </v>
      </c>
      <c r="F173" s="70" t="str">
        <f>IF('P_løpende (2)'!F185=0," ",'P_løpende (2)'!F185)</f>
        <v xml:space="preserve"> </v>
      </c>
      <c r="H173" s="70" t="str">
        <f>IF('P_løpende (2)'!H185=0," ",'P_løpende (2)'!H185)</f>
        <v xml:space="preserve"> </v>
      </c>
      <c r="I173" s="70" t="str">
        <f>IF('P_løpende (2)'!I185=0," ",'P_løpende (2)'!I185)</f>
        <v xml:space="preserve"> </v>
      </c>
      <c r="K173" s="70" t="str">
        <f>IF('P_løpende (2)'!K185=0," ",'P_løpende (2)'!K185)</f>
        <v xml:space="preserve"> </v>
      </c>
      <c r="L173" s="70" t="str">
        <f>IF('P_løpende (2)'!L185=0," ",'P_løpende (2)'!L185)</f>
        <v xml:space="preserve"> </v>
      </c>
      <c r="N173" s="70" t="str">
        <f>IF('P_løpende (2)'!N185=0," ",'P_løpende (2)'!N185)</f>
        <v xml:space="preserve"> </v>
      </c>
      <c r="O173" s="70" t="str">
        <f>IF('P_løpende (2)'!O185=0," ",'P_løpende (2)'!O185)</f>
        <v xml:space="preserve"> </v>
      </c>
    </row>
    <row r="174" spans="2:15" x14ac:dyDescent="0.2">
      <c r="B174" s="21" t="str">
        <f>IF('P_løpende (2)'!B186=0," ",'P_løpende (2)'!B186)</f>
        <v xml:space="preserve"> </v>
      </c>
      <c r="C174" s="70" t="str">
        <f>IF('P_løpende (2)'!C186=0," ",'P_løpende (2)'!C186)</f>
        <v xml:space="preserve"> </v>
      </c>
      <c r="D174" s="24" t="str">
        <f>IF('P_løpende (2)'!D176=0," ",'P_løpende (2)'!D176)</f>
        <v xml:space="preserve"> </v>
      </c>
      <c r="E174" s="21" t="str">
        <f>IF('P_løpende (2)'!E186=0," ",'P_løpende (2)'!E186)</f>
        <v xml:space="preserve"> </v>
      </c>
      <c r="F174" s="70" t="str">
        <f>IF('P_løpende (2)'!F186=0," ",'P_løpende (2)'!F186)</f>
        <v xml:space="preserve"> </v>
      </c>
      <c r="H174" s="70" t="str">
        <f>IF('P_løpende (2)'!H186=0," ",'P_løpende (2)'!H186)</f>
        <v xml:space="preserve"> </v>
      </c>
      <c r="I174" s="70" t="str">
        <f>IF('P_løpende (2)'!I186=0," ",'P_løpende (2)'!I186)</f>
        <v xml:space="preserve"> </v>
      </c>
      <c r="K174" s="70" t="str">
        <f>IF('P_løpende (2)'!K186=0," ",'P_løpende (2)'!K186)</f>
        <v xml:space="preserve"> </v>
      </c>
      <c r="L174" s="70" t="str">
        <f>IF('P_løpende (2)'!L186=0," ",'P_løpende (2)'!L186)</f>
        <v xml:space="preserve"> </v>
      </c>
      <c r="N174" s="70" t="str">
        <f>IF('P_løpende (2)'!N186=0," ",'P_løpende (2)'!N186)</f>
        <v xml:space="preserve"> </v>
      </c>
      <c r="O174" s="70" t="str">
        <f>IF('P_løpende (2)'!O186=0," ",'P_løpende (2)'!O186)</f>
        <v xml:space="preserve"> </v>
      </c>
    </row>
    <row r="175" spans="2:15" x14ac:dyDescent="0.2">
      <c r="B175" s="21" t="str">
        <f>IF('P_løpende (2)'!B187=0," ",'P_løpende (2)'!B187)</f>
        <v xml:space="preserve"> </v>
      </c>
      <c r="C175" s="70" t="str">
        <f>IF('P_løpende (2)'!C187=0," ",'P_løpende (2)'!C187)</f>
        <v xml:space="preserve"> </v>
      </c>
      <c r="D175" s="24" t="str">
        <f>IF('P_løpende (2)'!D177=0," ",'P_løpende (2)'!D177)</f>
        <v xml:space="preserve"> </v>
      </c>
      <c r="E175" s="21" t="str">
        <f>IF('P_løpende (2)'!E187=0," ",'P_løpende (2)'!E187)</f>
        <v xml:space="preserve"> </v>
      </c>
      <c r="F175" s="70" t="str">
        <f>IF('P_løpende (2)'!F187=0," ",'P_løpende (2)'!F187)</f>
        <v xml:space="preserve"> </v>
      </c>
      <c r="H175" s="70" t="str">
        <f>IF('P_løpende (2)'!H187=0," ",'P_løpende (2)'!H187)</f>
        <v xml:space="preserve"> </v>
      </c>
      <c r="I175" s="70" t="str">
        <f>IF('P_løpende (2)'!I187=0," ",'P_løpende (2)'!I187)</f>
        <v xml:space="preserve"> </v>
      </c>
      <c r="K175" s="70" t="str">
        <f>IF('P_løpende (2)'!K187=0," ",'P_løpende (2)'!K187)</f>
        <v xml:space="preserve"> </v>
      </c>
      <c r="L175" s="70" t="str">
        <f>IF('P_løpende (2)'!L187=0," ",'P_løpende (2)'!L187)</f>
        <v xml:space="preserve"> </v>
      </c>
      <c r="N175" s="70" t="str">
        <f>IF('P_løpende (2)'!N187=0," ",'P_løpende (2)'!N187)</f>
        <v xml:space="preserve"> </v>
      </c>
      <c r="O175" s="70" t="str">
        <f>IF('P_løpende (2)'!O187=0," ",'P_løpende (2)'!O187)</f>
        <v xml:space="preserve"> </v>
      </c>
    </row>
    <row r="176" spans="2:15" x14ac:dyDescent="0.2">
      <c r="B176" s="21" t="str">
        <f>IF('P_løpende (2)'!B188=0," ",'P_løpende (2)'!B188)</f>
        <v xml:space="preserve"> </v>
      </c>
      <c r="C176" s="70" t="str">
        <f>IF('P_løpende (2)'!C188=0," ",'P_løpende (2)'!C188)</f>
        <v xml:space="preserve"> </v>
      </c>
      <c r="D176" s="24" t="str">
        <f>IF('P_løpende (2)'!D178=0," ",'P_løpende (2)'!D178)</f>
        <v xml:space="preserve"> </v>
      </c>
      <c r="E176" s="21" t="str">
        <f>IF('P_løpende (2)'!E188=0," ",'P_løpende (2)'!E188)</f>
        <v xml:space="preserve"> </v>
      </c>
      <c r="F176" s="70" t="str">
        <f>IF('P_løpende (2)'!F188=0," ",'P_løpende (2)'!F188)</f>
        <v xml:space="preserve"> </v>
      </c>
      <c r="H176" s="70" t="str">
        <f>IF('P_løpende (2)'!H188=0," ",'P_løpende (2)'!H188)</f>
        <v xml:space="preserve"> </v>
      </c>
      <c r="I176" s="70" t="str">
        <f>IF('P_løpende (2)'!I188=0," ",'P_løpende (2)'!I188)</f>
        <v xml:space="preserve"> </v>
      </c>
      <c r="K176" s="70" t="str">
        <f>IF('P_løpende (2)'!K188=0," ",'P_løpende (2)'!K188)</f>
        <v xml:space="preserve"> </v>
      </c>
      <c r="L176" s="70" t="str">
        <f>IF('P_løpende (2)'!L188=0," ",'P_løpende (2)'!L188)</f>
        <v xml:space="preserve"> </v>
      </c>
      <c r="N176" s="70" t="str">
        <f>IF('P_løpende (2)'!N188=0," ",'P_løpende (2)'!N188)</f>
        <v xml:space="preserve"> </v>
      </c>
      <c r="O176" s="70" t="str">
        <f>IF('P_løpende (2)'!O188=0," ",'P_løpende (2)'!O188)</f>
        <v xml:space="preserve"> </v>
      </c>
    </row>
    <row r="177" spans="2:15" x14ac:dyDescent="0.2">
      <c r="B177" s="21" t="str">
        <f>IF('P_løpende (2)'!B189=0," ",'P_løpende (2)'!B189)</f>
        <v xml:space="preserve"> </v>
      </c>
      <c r="C177" s="70" t="str">
        <f>IF('P_løpende (2)'!C189=0," ",'P_løpende (2)'!C189)</f>
        <v xml:space="preserve"> </v>
      </c>
      <c r="D177" s="24" t="str">
        <f>IF('P_løpende (2)'!D179=0," ",'P_løpende (2)'!D179)</f>
        <v xml:space="preserve"> </v>
      </c>
      <c r="E177" s="21" t="str">
        <f>IF('P_løpende (2)'!E189=0," ",'P_løpende (2)'!E189)</f>
        <v xml:space="preserve"> </v>
      </c>
      <c r="F177" s="70" t="str">
        <f>IF('P_løpende (2)'!F189=0," ",'P_løpende (2)'!F189)</f>
        <v xml:space="preserve"> </v>
      </c>
      <c r="H177" s="70" t="str">
        <f>IF('P_løpende (2)'!H189=0," ",'P_løpende (2)'!H189)</f>
        <v xml:space="preserve"> </v>
      </c>
      <c r="I177" s="70" t="str">
        <f>IF('P_løpende (2)'!I189=0," ",'P_løpende (2)'!I189)</f>
        <v xml:space="preserve"> </v>
      </c>
      <c r="K177" s="70" t="str">
        <f>IF('P_løpende (2)'!K189=0," ",'P_løpende (2)'!K189)</f>
        <v xml:space="preserve"> </v>
      </c>
      <c r="L177" s="70" t="str">
        <f>IF('P_løpende (2)'!L189=0," ",'P_løpende (2)'!L189)</f>
        <v xml:space="preserve"> </v>
      </c>
      <c r="N177" s="70" t="str">
        <f>IF('P_løpende (2)'!N189=0," ",'P_løpende (2)'!N189)</f>
        <v xml:space="preserve"> </v>
      </c>
      <c r="O177" s="70" t="str">
        <f>IF('P_løpende (2)'!O189=0," ",'P_løpende (2)'!O189)</f>
        <v xml:space="preserve"> </v>
      </c>
    </row>
    <row r="178" spans="2:15" x14ac:dyDescent="0.2">
      <c r="B178" s="21" t="str">
        <f>IF('P_løpende (2)'!B190=0," ",'P_løpende (2)'!B190)</f>
        <v xml:space="preserve"> </v>
      </c>
      <c r="C178" s="70" t="str">
        <f>IF('P_løpende (2)'!C190=0," ",'P_løpende (2)'!C190)</f>
        <v xml:space="preserve"> </v>
      </c>
      <c r="D178" s="24" t="str">
        <f>IF('P_løpende (2)'!D180=0," ",'P_løpende (2)'!D180)</f>
        <v xml:space="preserve"> </v>
      </c>
      <c r="E178" s="21" t="str">
        <f>IF('P_løpende (2)'!E190=0," ",'P_løpende (2)'!E190)</f>
        <v xml:space="preserve"> </v>
      </c>
      <c r="F178" s="70" t="str">
        <f>IF('P_løpende (2)'!F190=0," ",'P_løpende (2)'!F190)</f>
        <v xml:space="preserve"> </v>
      </c>
      <c r="H178" s="70" t="str">
        <f>IF('P_løpende (2)'!H190=0," ",'P_løpende (2)'!H190)</f>
        <v xml:space="preserve"> </v>
      </c>
      <c r="I178" s="70" t="str">
        <f>IF('P_løpende (2)'!I190=0," ",'P_løpende (2)'!I190)</f>
        <v xml:space="preserve"> </v>
      </c>
      <c r="K178" s="70" t="str">
        <f>IF('P_løpende (2)'!K190=0," ",'P_løpende (2)'!K190)</f>
        <v xml:space="preserve"> </v>
      </c>
      <c r="L178" s="70" t="str">
        <f>IF('P_løpende (2)'!L190=0," ",'P_løpende (2)'!L190)</f>
        <v xml:space="preserve"> </v>
      </c>
      <c r="N178" s="70" t="str">
        <f>IF('P_løpende (2)'!N190=0," ",'P_løpende (2)'!N190)</f>
        <v xml:space="preserve"> </v>
      </c>
      <c r="O178" s="70" t="str">
        <f>IF('P_løpende (2)'!O190=0," ",'P_løpende (2)'!O190)</f>
        <v xml:space="preserve"> </v>
      </c>
    </row>
    <row r="179" spans="2:15" x14ac:dyDescent="0.2">
      <c r="B179" s="21" t="str">
        <f>IF('P_løpende (2)'!B191=0," ",'P_løpende (2)'!B191)</f>
        <v xml:space="preserve"> </v>
      </c>
      <c r="C179" s="70" t="str">
        <f>IF('P_løpende (2)'!C191=0," ",'P_løpende (2)'!C191)</f>
        <v xml:space="preserve"> </v>
      </c>
      <c r="D179" s="24" t="str">
        <f>IF('P_løpende (2)'!D181=0," ",'P_løpende (2)'!D181)</f>
        <v xml:space="preserve"> </v>
      </c>
      <c r="E179" s="21" t="str">
        <f>IF('P_løpende (2)'!E191=0," ",'P_løpende (2)'!E191)</f>
        <v xml:space="preserve"> </v>
      </c>
      <c r="F179" s="70" t="str">
        <f>IF('P_løpende (2)'!F191=0," ",'P_løpende (2)'!F191)</f>
        <v xml:space="preserve"> </v>
      </c>
      <c r="H179" s="70" t="str">
        <f>IF('P_løpende (2)'!H191=0," ",'P_løpende (2)'!H191)</f>
        <v xml:space="preserve"> </v>
      </c>
      <c r="I179" s="70" t="str">
        <f>IF('P_løpende (2)'!I191=0," ",'P_løpende (2)'!I191)</f>
        <v xml:space="preserve"> </v>
      </c>
      <c r="K179" s="70" t="str">
        <f>IF('P_løpende (2)'!K191=0," ",'P_løpende (2)'!K191)</f>
        <v xml:space="preserve"> </v>
      </c>
      <c r="L179" s="70" t="str">
        <f>IF('P_løpende (2)'!L191=0," ",'P_løpende (2)'!L191)</f>
        <v xml:space="preserve"> </v>
      </c>
      <c r="N179" s="70" t="str">
        <f>IF('P_løpende (2)'!N191=0," ",'P_løpende (2)'!N191)</f>
        <v xml:space="preserve"> </v>
      </c>
      <c r="O179" s="70" t="str">
        <f>IF('P_løpende (2)'!O191=0," ",'P_løpende (2)'!O191)</f>
        <v xml:space="preserve"> </v>
      </c>
    </row>
    <row r="180" spans="2:15" x14ac:dyDescent="0.2">
      <c r="B180" s="21" t="str">
        <f>IF('P_løpende (2)'!B192=0," ",'P_løpende (2)'!B192)</f>
        <v xml:space="preserve"> </v>
      </c>
      <c r="C180" s="70" t="str">
        <f>IF('P_løpende (2)'!C192=0," ",'P_løpende (2)'!C192)</f>
        <v xml:space="preserve"> </v>
      </c>
      <c r="D180" s="24" t="str">
        <f>IF('P_løpende (2)'!D182=0," ",'P_løpende (2)'!D182)</f>
        <v xml:space="preserve"> </v>
      </c>
      <c r="E180" s="21" t="str">
        <f>IF('P_løpende (2)'!E192=0," ",'P_løpende (2)'!E192)</f>
        <v xml:space="preserve"> </v>
      </c>
      <c r="F180" s="70" t="str">
        <f>IF('P_løpende (2)'!F192=0," ",'P_løpende (2)'!F192)</f>
        <v xml:space="preserve"> </v>
      </c>
      <c r="H180" s="70" t="str">
        <f>IF('P_løpende (2)'!H192=0," ",'P_løpende (2)'!H192)</f>
        <v xml:space="preserve"> </v>
      </c>
      <c r="I180" s="70" t="str">
        <f>IF('P_løpende (2)'!I192=0," ",'P_løpende (2)'!I192)</f>
        <v xml:space="preserve"> </v>
      </c>
      <c r="K180" s="70" t="str">
        <f>IF('P_løpende (2)'!K192=0," ",'P_løpende (2)'!K192)</f>
        <v xml:space="preserve"> </v>
      </c>
      <c r="L180" s="70" t="str">
        <f>IF('P_løpende (2)'!L192=0," ",'P_løpende (2)'!L192)</f>
        <v xml:space="preserve"> </v>
      </c>
      <c r="N180" s="70" t="str">
        <f>IF('P_løpende (2)'!N192=0," ",'P_løpende (2)'!N192)</f>
        <v xml:space="preserve"> </v>
      </c>
      <c r="O180" s="70" t="str">
        <f>IF('P_løpende (2)'!O192=0," ",'P_løpende (2)'!O192)</f>
        <v xml:space="preserve"> </v>
      </c>
    </row>
    <row r="181" spans="2:15" x14ac:dyDescent="0.2">
      <c r="B181" s="21" t="str">
        <f>IF('P_løpende (2)'!B193=0," ",'P_løpende (2)'!B193)</f>
        <v xml:space="preserve"> </v>
      </c>
      <c r="C181" s="70" t="str">
        <f>IF('P_løpende (2)'!C193=0," ",'P_løpende (2)'!C193)</f>
        <v xml:space="preserve"> </v>
      </c>
      <c r="D181" s="24" t="str">
        <f>IF('P_løpende (2)'!D183=0," ",'P_løpende (2)'!D183)</f>
        <v xml:space="preserve"> </v>
      </c>
      <c r="E181" s="21" t="str">
        <f>IF('P_løpende (2)'!E193=0," ",'P_løpende (2)'!E193)</f>
        <v xml:space="preserve"> </v>
      </c>
      <c r="F181" s="70" t="str">
        <f>IF('P_løpende (2)'!F193=0," ",'P_løpende (2)'!F193)</f>
        <v xml:space="preserve"> </v>
      </c>
      <c r="H181" s="70" t="str">
        <f>IF('P_løpende (2)'!H193=0," ",'P_løpende (2)'!H193)</f>
        <v xml:space="preserve"> </v>
      </c>
      <c r="I181" s="70" t="str">
        <f>IF('P_løpende (2)'!I193=0," ",'P_løpende (2)'!I193)</f>
        <v xml:space="preserve"> </v>
      </c>
      <c r="K181" s="70" t="str">
        <f>IF('P_løpende (2)'!K193=0," ",'P_løpende (2)'!K193)</f>
        <v xml:space="preserve"> </v>
      </c>
      <c r="L181" s="70" t="str">
        <f>IF('P_løpende (2)'!L193=0," ",'P_løpende (2)'!L193)</f>
        <v xml:space="preserve"> </v>
      </c>
      <c r="N181" s="70" t="str">
        <f>IF('P_løpende (2)'!N193=0," ",'P_løpende (2)'!N193)</f>
        <v xml:space="preserve"> </v>
      </c>
      <c r="O181" s="70" t="str">
        <f>IF('P_løpende (2)'!O193=0," ",'P_løpende (2)'!O193)</f>
        <v xml:space="preserve"> </v>
      </c>
    </row>
    <row r="182" spans="2:15" x14ac:dyDescent="0.2">
      <c r="B182" s="21" t="str">
        <f>IF('P_løpende (2)'!B194=0," ",'P_løpende (2)'!B194)</f>
        <v xml:space="preserve"> </v>
      </c>
      <c r="C182" s="70" t="str">
        <f>IF('P_løpende (2)'!C194=0," ",'P_løpende (2)'!C194)</f>
        <v xml:space="preserve"> </v>
      </c>
      <c r="D182" s="24" t="str">
        <f>IF('P_løpende (2)'!D184=0," ",'P_løpende (2)'!D184)</f>
        <v xml:space="preserve"> </v>
      </c>
      <c r="E182" s="21" t="str">
        <f>IF('P_løpende (2)'!E194=0," ",'P_løpende (2)'!E194)</f>
        <v xml:space="preserve"> </v>
      </c>
      <c r="F182" s="70" t="str">
        <f>IF('P_løpende (2)'!F194=0," ",'P_løpende (2)'!F194)</f>
        <v xml:space="preserve"> </v>
      </c>
      <c r="H182" s="70" t="str">
        <f>IF('P_løpende (2)'!H194=0," ",'P_løpende (2)'!H194)</f>
        <v xml:space="preserve"> </v>
      </c>
      <c r="I182" s="70" t="str">
        <f>IF('P_løpende (2)'!I194=0," ",'P_løpende (2)'!I194)</f>
        <v xml:space="preserve"> </v>
      </c>
      <c r="K182" s="70" t="str">
        <f>IF('P_løpende (2)'!K194=0," ",'P_løpende (2)'!K194)</f>
        <v xml:space="preserve"> </v>
      </c>
      <c r="L182" s="70" t="str">
        <f>IF('P_løpende (2)'!L194=0," ",'P_løpende (2)'!L194)</f>
        <v xml:space="preserve"> </v>
      </c>
      <c r="N182" s="70" t="str">
        <f>IF('P_løpende (2)'!N194=0," ",'P_løpende (2)'!N194)</f>
        <v xml:space="preserve"> </v>
      </c>
      <c r="O182" s="70" t="str">
        <f>IF('P_løpende (2)'!O194=0," ",'P_løpende (2)'!O194)</f>
        <v xml:space="preserve"> </v>
      </c>
    </row>
    <row r="183" spans="2:15" x14ac:dyDescent="0.2">
      <c r="B183" s="21" t="str">
        <f>IF('P_løpende (2)'!B195=0," ",'P_løpende (2)'!B195)</f>
        <v xml:space="preserve"> </v>
      </c>
      <c r="C183" s="70" t="str">
        <f>IF('P_løpende (2)'!C195=0," ",'P_løpende (2)'!C195)</f>
        <v xml:space="preserve"> </v>
      </c>
      <c r="D183" s="24" t="str">
        <f>IF('P_løpende (2)'!D185=0," ",'P_løpende (2)'!D185)</f>
        <v xml:space="preserve"> </v>
      </c>
      <c r="E183" s="21" t="str">
        <f>IF('P_løpende (2)'!E195=0," ",'P_løpende (2)'!E195)</f>
        <v xml:space="preserve"> </v>
      </c>
      <c r="F183" s="70" t="str">
        <f>IF('P_løpende (2)'!F195=0," ",'P_løpende (2)'!F195)</f>
        <v xml:space="preserve"> </v>
      </c>
      <c r="H183" s="70" t="str">
        <f>IF('P_løpende (2)'!H195=0," ",'P_løpende (2)'!H195)</f>
        <v xml:space="preserve"> </v>
      </c>
      <c r="I183" s="70" t="str">
        <f>IF('P_løpende (2)'!I195=0," ",'P_løpende (2)'!I195)</f>
        <v xml:space="preserve"> </v>
      </c>
      <c r="K183" s="70" t="str">
        <f>IF('P_løpende (2)'!K195=0," ",'P_løpende (2)'!K195)</f>
        <v xml:space="preserve"> </v>
      </c>
      <c r="L183" s="70" t="str">
        <f>IF('P_løpende (2)'!L195=0," ",'P_løpende (2)'!L195)</f>
        <v xml:space="preserve"> </v>
      </c>
      <c r="N183" s="70" t="str">
        <f>IF('P_løpende (2)'!N195=0," ",'P_løpende (2)'!N195)</f>
        <v xml:space="preserve"> </v>
      </c>
      <c r="O183" s="70" t="str">
        <f>IF('P_løpende (2)'!O195=0," ",'P_løpende (2)'!O195)</f>
        <v xml:space="preserve"> </v>
      </c>
    </row>
    <row r="184" spans="2:15" x14ac:dyDescent="0.2">
      <c r="B184" s="21" t="str">
        <f>IF('P_løpende (2)'!B196=0," ",'P_løpende (2)'!B196)</f>
        <v xml:space="preserve"> </v>
      </c>
      <c r="C184" s="70" t="str">
        <f>IF('P_løpende (2)'!C196=0," ",'P_løpende (2)'!C196)</f>
        <v xml:space="preserve"> </v>
      </c>
      <c r="D184" s="24" t="str">
        <f>IF('P_løpende (2)'!D186=0," ",'P_løpende (2)'!D186)</f>
        <v xml:space="preserve"> </v>
      </c>
      <c r="E184" s="21" t="str">
        <f>IF('P_løpende (2)'!E196=0," ",'P_løpende (2)'!E196)</f>
        <v xml:space="preserve"> </v>
      </c>
      <c r="F184" s="70" t="str">
        <f>IF('P_løpende (2)'!F196=0," ",'P_løpende (2)'!F196)</f>
        <v xml:space="preserve"> </v>
      </c>
      <c r="H184" s="70" t="str">
        <f>IF('P_løpende (2)'!H196=0," ",'P_løpende (2)'!H196)</f>
        <v xml:space="preserve"> </v>
      </c>
      <c r="I184" s="70" t="str">
        <f>IF('P_løpende (2)'!I196=0," ",'P_løpende (2)'!I196)</f>
        <v xml:space="preserve"> </v>
      </c>
      <c r="K184" s="70" t="str">
        <f>IF('P_løpende (2)'!K196=0," ",'P_løpende (2)'!K196)</f>
        <v xml:space="preserve"> </v>
      </c>
      <c r="L184" s="70" t="str">
        <f>IF('P_løpende (2)'!L196=0," ",'P_løpende (2)'!L196)</f>
        <v xml:space="preserve"> </v>
      </c>
      <c r="N184" s="70" t="str">
        <f>IF('P_løpende (2)'!N196=0," ",'P_løpende (2)'!N196)</f>
        <v xml:space="preserve"> </v>
      </c>
      <c r="O184" s="70" t="str">
        <f>IF('P_løpende (2)'!O196=0," ",'P_løpende (2)'!O196)</f>
        <v xml:space="preserve"> </v>
      </c>
    </row>
    <row r="185" spans="2:15" x14ac:dyDescent="0.2">
      <c r="B185" s="21" t="str">
        <f>IF('P_løpende (2)'!B197=0," ",'P_løpende (2)'!B197)</f>
        <v xml:space="preserve"> </v>
      </c>
      <c r="C185" s="70" t="str">
        <f>IF('P_løpende (2)'!C197=0," ",'P_løpende (2)'!C197)</f>
        <v xml:space="preserve"> </v>
      </c>
      <c r="D185" s="24" t="str">
        <f>IF('P_løpende (2)'!D187=0," ",'P_løpende (2)'!D187)</f>
        <v xml:space="preserve"> </v>
      </c>
      <c r="E185" s="21" t="str">
        <f>IF('P_løpende (2)'!E197=0," ",'P_løpende (2)'!E197)</f>
        <v xml:space="preserve"> </v>
      </c>
      <c r="F185" s="70" t="str">
        <f>IF('P_løpende (2)'!F197=0," ",'P_løpende (2)'!F197)</f>
        <v xml:space="preserve"> </v>
      </c>
      <c r="H185" s="70" t="str">
        <f>IF('P_løpende (2)'!H197=0," ",'P_løpende (2)'!H197)</f>
        <v xml:space="preserve"> </v>
      </c>
      <c r="I185" s="70" t="str">
        <f>IF('P_løpende (2)'!I197=0," ",'P_løpende (2)'!I197)</f>
        <v xml:space="preserve"> </v>
      </c>
      <c r="K185" s="70" t="str">
        <f>IF('P_løpende (2)'!K197=0," ",'P_løpende (2)'!K197)</f>
        <v xml:space="preserve"> </v>
      </c>
      <c r="L185" s="70" t="str">
        <f>IF('P_løpende (2)'!L197=0," ",'P_løpende (2)'!L197)</f>
        <v xml:space="preserve"> </v>
      </c>
      <c r="N185" s="70" t="str">
        <f>IF('P_løpende (2)'!N197=0," ",'P_løpende (2)'!N197)</f>
        <v xml:space="preserve"> </v>
      </c>
      <c r="O185" s="70" t="str">
        <f>IF('P_løpende (2)'!O197=0," ",'P_løpende (2)'!O197)</f>
        <v xml:space="preserve"> </v>
      </c>
    </row>
    <row r="186" spans="2:15" x14ac:dyDescent="0.2">
      <c r="B186" s="21" t="str">
        <f>IF('P_løpende (2)'!B198=0," ",'P_løpende (2)'!B198)</f>
        <v xml:space="preserve"> </v>
      </c>
      <c r="C186" s="70" t="str">
        <f>IF('P_løpende (2)'!C198=0," ",'P_løpende (2)'!C198)</f>
        <v xml:space="preserve"> </v>
      </c>
      <c r="D186" s="24" t="str">
        <f>IF('P_løpende (2)'!D188=0," ",'P_løpende (2)'!D188)</f>
        <v xml:space="preserve"> </v>
      </c>
      <c r="E186" s="21" t="str">
        <f>IF('P_løpende (2)'!E198=0," ",'P_løpende (2)'!E198)</f>
        <v xml:space="preserve"> </v>
      </c>
      <c r="F186" s="70" t="str">
        <f>IF('P_løpende (2)'!F198=0," ",'P_løpende (2)'!F198)</f>
        <v xml:space="preserve"> </v>
      </c>
      <c r="H186" s="70" t="str">
        <f>IF('P_løpende (2)'!H198=0," ",'P_løpende (2)'!H198)</f>
        <v xml:space="preserve"> </v>
      </c>
      <c r="I186" s="70" t="str">
        <f>IF('P_løpende (2)'!I198=0," ",'P_løpende (2)'!I198)</f>
        <v xml:space="preserve"> </v>
      </c>
      <c r="K186" s="70" t="str">
        <f>IF('P_løpende (2)'!K198=0," ",'P_løpende (2)'!K198)</f>
        <v xml:space="preserve"> </v>
      </c>
      <c r="L186" s="70" t="str">
        <f>IF('P_løpende (2)'!L198=0," ",'P_løpende (2)'!L198)</f>
        <v xml:space="preserve"> </v>
      </c>
      <c r="N186" s="70" t="str">
        <f>IF('P_løpende (2)'!N198=0," ",'P_løpende (2)'!N198)</f>
        <v xml:space="preserve"> </v>
      </c>
      <c r="O186" s="70" t="str">
        <f>IF('P_løpende (2)'!O198=0," ",'P_løpende (2)'!O198)</f>
        <v xml:space="preserve"> </v>
      </c>
    </row>
    <row r="187" spans="2:15" x14ac:dyDescent="0.2">
      <c r="B187" s="21" t="str">
        <f>IF('P_løpende (2)'!B199=0," ",'P_løpende (2)'!B199)</f>
        <v xml:space="preserve"> </v>
      </c>
      <c r="C187" s="70" t="str">
        <f>IF('P_løpende (2)'!C199=0," ",'P_løpende (2)'!C199)</f>
        <v xml:space="preserve"> </v>
      </c>
      <c r="D187" s="24" t="str">
        <f>IF('P_løpende (2)'!D189=0," ",'P_løpende (2)'!D189)</f>
        <v xml:space="preserve"> </v>
      </c>
      <c r="E187" s="21" t="str">
        <f>IF('P_løpende (2)'!E199=0," ",'P_løpende (2)'!E199)</f>
        <v xml:space="preserve"> </v>
      </c>
      <c r="F187" s="70" t="str">
        <f>IF('P_løpende (2)'!F199=0," ",'P_løpende (2)'!F199)</f>
        <v xml:space="preserve"> </v>
      </c>
      <c r="H187" s="70" t="str">
        <f>IF('P_løpende (2)'!H199=0," ",'P_løpende (2)'!H199)</f>
        <v xml:space="preserve"> </v>
      </c>
      <c r="I187" s="70" t="str">
        <f>IF('P_løpende (2)'!I199=0," ",'P_løpende (2)'!I199)</f>
        <v xml:space="preserve"> </v>
      </c>
      <c r="K187" s="70" t="str">
        <f>IF('P_løpende (2)'!K199=0," ",'P_løpende (2)'!K199)</f>
        <v xml:space="preserve"> </v>
      </c>
      <c r="L187" s="70" t="str">
        <f>IF('P_løpende (2)'!L199=0," ",'P_løpende (2)'!L199)</f>
        <v xml:space="preserve"> </v>
      </c>
      <c r="N187" s="70" t="str">
        <f>IF('P_løpende (2)'!N199=0," ",'P_løpende (2)'!N199)</f>
        <v xml:space="preserve"> </v>
      </c>
      <c r="O187" s="70" t="str">
        <f>IF('P_løpende (2)'!O199=0," ",'P_løpende (2)'!O199)</f>
        <v xml:space="preserve"> </v>
      </c>
    </row>
    <row r="188" spans="2:15" x14ac:dyDescent="0.2">
      <c r="B188" s="21" t="str">
        <f>IF('P_løpende (2)'!B200=0," ",'P_løpende (2)'!B200)</f>
        <v xml:space="preserve"> </v>
      </c>
      <c r="C188" s="70" t="str">
        <f>IF('P_løpende (2)'!C200=0," ",'P_løpende (2)'!C200)</f>
        <v xml:space="preserve"> </v>
      </c>
      <c r="D188" s="24" t="str">
        <f>IF('P_løpende (2)'!D190=0," ",'P_løpende (2)'!D190)</f>
        <v xml:space="preserve"> </v>
      </c>
      <c r="E188" s="21" t="str">
        <f>IF('P_løpende (2)'!E200=0," ",'P_løpende (2)'!E200)</f>
        <v xml:space="preserve"> </v>
      </c>
      <c r="F188" s="70" t="str">
        <f>IF('P_løpende (2)'!F200=0," ",'P_løpende (2)'!F200)</f>
        <v xml:space="preserve"> </v>
      </c>
      <c r="H188" s="70" t="str">
        <f>IF('P_løpende (2)'!H200=0," ",'P_løpende (2)'!H200)</f>
        <v xml:space="preserve"> </v>
      </c>
      <c r="I188" s="70" t="str">
        <f>IF('P_løpende (2)'!I200=0," ",'P_løpende (2)'!I200)</f>
        <v xml:space="preserve"> </v>
      </c>
      <c r="K188" s="70" t="str">
        <f>IF('P_løpende (2)'!K200=0," ",'P_løpende (2)'!K200)</f>
        <v xml:space="preserve"> </v>
      </c>
      <c r="L188" s="70" t="str">
        <f>IF('P_løpende (2)'!L200=0," ",'P_løpende (2)'!L200)</f>
        <v xml:space="preserve"> </v>
      </c>
      <c r="N188" s="70" t="str">
        <f>IF('P_løpende (2)'!N200=0," ",'P_løpende (2)'!N200)</f>
        <v xml:space="preserve"> </v>
      </c>
      <c r="O188" s="70" t="str">
        <f>IF('P_løpende (2)'!O200=0," ",'P_løpende (2)'!O200)</f>
        <v xml:space="preserve"> </v>
      </c>
    </row>
    <row r="189" spans="2:15" x14ac:dyDescent="0.2">
      <c r="B189" s="21" t="str">
        <f>IF('P_løpende (2)'!B201=0," ",'P_løpende (2)'!B201)</f>
        <v xml:space="preserve"> </v>
      </c>
      <c r="C189" s="70" t="str">
        <f>IF('P_løpende (2)'!C201=0," ",'P_løpende (2)'!C201)</f>
        <v xml:space="preserve"> </v>
      </c>
      <c r="D189" s="24" t="str">
        <f>IF('P_løpende (2)'!D191=0," ",'P_løpende (2)'!D191)</f>
        <v xml:space="preserve"> </v>
      </c>
      <c r="E189" s="21" t="str">
        <f>IF('P_løpende (2)'!E201=0," ",'P_løpende (2)'!E201)</f>
        <v xml:space="preserve"> </v>
      </c>
      <c r="F189" s="70" t="str">
        <f>IF('P_løpende (2)'!F201=0," ",'P_løpende (2)'!F201)</f>
        <v xml:space="preserve"> </v>
      </c>
      <c r="H189" s="70" t="str">
        <f>IF('P_løpende (2)'!H201=0," ",'P_løpende (2)'!H201)</f>
        <v xml:space="preserve"> </v>
      </c>
      <c r="I189" s="70" t="str">
        <f>IF('P_løpende (2)'!I201=0," ",'P_løpende (2)'!I201)</f>
        <v xml:space="preserve"> </v>
      </c>
      <c r="K189" s="70" t="str">
        <f>IF('P_løpende (2)'!K201=0," ",'P_løpende (2)'!K201)</f>
        <v xml:space="preserve"> </v>
      </c>
      <c r="L189" s="70" t="str">
        <f>IF('P_løpende (2)'!L201=0," ",'P_løpende (2)'!L201)</f>
        <v xml:space="preserve"> </v>
      </c>
      <c r="N189" s="70" t="str">
        <f>IF('P_løpende (2)'!N201=0," ",'P_løpende (2)'!N201)</f>
        <v xml:space="preserve"> </v>
      </c>
      <c r="O189" s="70" t="str">
        <f>IF('P_løpende (2)'!O201=0," ",'P_løpende (2)'!O201)</f>
        <v xml:space="preserve"> </v>
      </c>
    </row>
    <row r="190" spans="2:15" x14ac:dyDescent="0.2">
      <c r="B190" s="21" t="str">
        <f>IF('P_løpende (2)'!B202=0," ",'P_løpende (2)'!B202)</f>
        <v xml:space="preserve"> </v>
      </c>
      <c r="C190" s="70" t="str">
        <f>IF('P_løpende (2)'!C202=0," ",'P_løpende (2)'!C202)</f>
        <v xml:space="preserve"> </v>
      </c>
      <c r="D190" s="24" t="str">
        <f>IF('P_løpende (2)'!D192=0," ",'P_løpende (2)'!D192)</f>
        <v xml:space="preserve"> </v>
      </c>
      <c r="E190" s="21" t="str">
        <f>IF('P_løpende (2)'!E202=0," ",'P_løpende (2)'!E202)</f>
        <v xml:space="preserve"> </v>
      </c>
      <c r="F190" s="70" t="str">
        <f>IF('P_løpende (2)'!F202=0," ",'P_løpende (2)'!F202)</f>
        <v xml:space="preserve"> </v>
      </c>
      <c r="H190" s="70" t="str">
        <f>IF('P_løpende (2)'!H202=0," ",'P_løpende (2)'!H202)</f>
        <v xml:space="preserve"> </v>
      </c>
      <c r="I190" s="70" t="str">
        <f>IF('P_løpende (2)'!I202=0," ",'P_løpende (2)'!I202)</f>
        <v xml:space="preserve"> </v>
      </c>
      <c r="K190" s="70" t="str">
        <f>IF('P_løpende (2)'!K202=0," ",'P_løpende (2)'!K202)</f>
        <v xml:space="preserve"> </v>
      </c>
      <c r="L190" s="70" t="str">
        <f>IF('P_løpende (2)'!L202=0," ",'P_løpende (2)'!L202)</f>
        <v xml:space="preserve"> </v>
      </c>
      <c r="N190" s="70" t="str">
        <f>IF('P_løpende (2)'!N202=0," ",'P_løpende (2)'!N202)</f>
        <v xml:space="preserve"> </v>
      </c>
      <c r="O190" s="70" t="str">
        <f>IF('P_løpende (2)'!O202=0," ",'P_løpende (2)'!O202)</f>
        <v xml:space="preserve"> </v>
      </c>
    </row>
    <row r="191" spans="2:15" x14ac:dyDescent="0.2">
      <c r="B191" s="21" t="str">
        <f>IF('P_løpende (2)'!B203=0," ",'P_løpende (2)'!B203)</f>
        <v xml:space="preserve"> </v>
      </c>
      <c r="C191" s="70" t="str">
        <f>IF('P_løpende (2)'!C203=0," ",'P_løpende (2)'!C203)</f>
        <v xml:space="preserve"> </v>
      </c>
      <c r="D191" s="24" t="str">
        <f>IF('P_løpende (2)'!D193=0," ",'P_løpende (2)'!D193)</f>
        <v xml:space="preserve"> </v>
      </c>
      <c r="E191" s="21" t="str">
        <f>IF('P_løpende (2)'!E203=0," ",'P_løpende (2)'!E203)</f>
        <v xml:space="preserve"> </v>
      </c>
      <c r="F191" s="70" t="str">
        <f>IF('P_løpende (2)'!F203=0," ",'P_løpende (2)'!F203)</f>
        <v xml:space="preserve"> </v>
      </c>
      <c r="H191" s="70" t="str">
        <f>IF('P_løpende (2)'!H203=0," ",'P_løpende (2)'!H203)</f>
        <v xml:space="preserve"> </v>
      </c>
      <c r="I191" s="70" t="str">
        <f>IF('P_løpende (2)'!I203=0," ",'P_løpende (2)'!I203)</f>
        <v xml:space="preserve"> </v>
      </c>
      <c r="K191" s="70" t="str">
        <f>IF('P_løpende (2)'!K203=0," ",'P_løpende (2)'!K203)</f>
        <v xml:space="preserve"> </v>
      </c>
      <c r="L191" s="70" t="str">
        <f>IF('P_løpende (2)'!L203=0," ",'P_løpende (2)'!L203)</f>
        <v xml:space="preserve"> </v>
      </c>
      <c r="N191" s="70" t="str">
        <f>IF('P_løpende (2)'!N203=0," ",'P_løpende (2)'!N203)</f>
        <v xml:space="preserve"> </v>
      </c>
      <c r="O191" s="70" t="str">
        <f>IF('P_løpende (2)'!O203=0," ",'P_løpende (2)'!O203)</f>
        <v xml:space="preserve"> </v>
      </c>
    </row>
    <row r="192" spans="2:15" x14ac:dyDescent="0.2">
      <c r="B192" s="21" t="str">
        <f>IF('P_løpende (2)'!B204=0," ",'P_løpende (2)'!B204)</f>
        <v xml:space="preserve"> </v>
      </c>
      <c r="C192" s="70" t="str">
        <f>IF('P_løpende (2)'!C204=0," ",'P_løpende (2)'!C204)</f>
        <v xml:space="preserve"> </v>
      </c>
      <c r="D192" s="24" t="str">
        <f>IF('P_løpende (2)'!D194=0," ",'P_løpende (2)'!D194)</f>
        <v xml:space="preserve"> </v>
      </c>
      <c r="E192" s="21" t="str">
        <f>IF('P_løpende (2)'!E204=0," ",'P_løpende (2)'!E204)</f>
        <v xml:space="preserve"> </v>
      </c>
      <c r="F192" s="70" t="str">
        <f>IF('P_løpende (2)'!F204=0," ",'P_løpende (2)'!F204)</f>
        <v xml:space="preserve"> </v>
      </c>
      <c r="H192" s="70" t="str">
        <f>IF('P_løpende (2)'!H204=0," ",'P_løpende (2)'!H204)</f>
        <v xml:space="preserve"> </v>
      </c>
      <c r="I192" s="70" t="str">
        <f>IF('P_løpende (2)'!I204=0," ",'P_løpende (2)'!I204)</f>
        <v xml:space="preserve"> </v>
      </c>
      <c r="K192" s="70" t="str">
        <f>IF('P_løpende (2)'!K204=0," ",'P_løpende (2)'!K204)</f>
        <v xml:space="preserve"> </v>
      </c>
      <c r="L192" s="70" t="str">
        <f>IF('P_løpende (2)'!L204=0," ",'P_løpende (2)'!L204)</f>
        <v xml:space="preserve"> </v>
      </c>
      <c r="N192" s="70" t="str">
        <f>IF('P_løpende (2)'!N204=0," ",'P_løpende (2)'!N204)</f>
        <v xml:space="preserve"> </v>
      </c>
      <c r="O192" s="70" t="str">
        <f>IF('P_løpende (2)'!O204=0," ",'P_løpende (2)'!O204)</f>
        <v xml:space="preserve"> </v>
      </c>
    </row>
    <row r="193" spans="2:15" x14ac:dyDescent="0.2">
      <c r="B193" s="21" t="str">
        <f>IF('P_løpende (2)'!B205=0," ",'P_løpende (2)'!B205)</f>
        <v xml:space="preserve"> </v>
      </c>
      <c r="C193" s="70" t="str">
        <f>IF('P_løpende (2)'!C205=0," ",'P_løpende (2)'!C205)</f>
        <v xml:space="preserve"> </v>
      </c>
      <c r="D193" s="24" t="str">
        <f>IF('P_løpende (2)'!D195=0," ",'P_løpende (2)'!D195)</f>
        <v xml:space="preserve"> </v>
      </c>
      <c r="E193" s="21" t="str">
        <f>IF('P_løpende (2)'!E205=0," ",'P_løpende (2)'!E205)</f>
        <v xml:space="preserve"> </v>
      </c>
      <c r="F193" s="70" t="str">
        <f>IF('P_løpende (2)'!F205=0," ",'P_løpende (2)'!F205)</f>
        <v xml:space="preserve"> </v>
      </c>
      <c r="H193" s="70" t="str">
        <f>IF('P_løpende (2)'!H205=0," ",'P_løpende (2)'!H205)</f>
        <v xml:space="preserve"> </v>
      </c>
      <c r="I193" s="70" t="str">
        <f>IF('P_løpende (2)'!I205=0," ",'P_løpende (2)'!I205)</f>
        <v xml:space="preserve"> </v>
      </c>
      <c r="K193" s="70" t="str">
        <f>IF('P_løpende (2)'!K205=0," ",'P_løpende (2)'!K205)</f>
        <v xml:space="preserve"> </v>
      </c>
      <c r="L193" s="70" t="str">
        <f>IF('P_løpende (2)'!L205=0," ",'P_løpende (2)'!L205)</f>
        <v xml:space="preserve"> </v>
      </c>
      <c r="N193" s="70" t="str">
        <f>IF('P_løpende (2)'!N205=0," ",'P_løpende (2)'!N205)</f>
        <v xml:space="preserve"> </v>
      </c>
      <c r="O193" s="70" t="str">
        <f>IF('P_løpende (2)'!O205=0," ",'P_løpende (2)'!O205)</f>
        <v xml:space="preserve"> </v>
      </c>
    </row>
    <row r="194" spans="2:15" x14ac:dyDescent="0.2">
      <c r="B194" s="21" t="str">
        <f>IF('P_løpende (2)'!B206=0," ",'P_løpende (2)'!B206)</f>
        <v xml:space="preserve"> </v>
      </c>
      <c r="C194" s="70" t="str">
        <f>IF('P_løpende (2)'!C206=0," ",'P_løpende (2)'!C206)</f>
        <v xml:space="preserve"> </v>
      </c>
      <c r="D194" s="24" t="str">
        <f>IF('P_løpende (2)'!D196=0," ",'P_løpende (2)'!D196)</f>
        <v xml:space="preserve"> </v>
      </c>
      <c r="E194" s="21" t="str">
        <f>IF('P_løpende (2)'!E206=0," ",'P_løpende (2)'!E206)</f>
        <v xml:space="preserve"> </v>
      </c>
      <c r="F194" s="70" t="str">
        <f>IF('P_løpende (2)'!F206=0," ",'P_løpende (2)'!F206)</f>
        <v xml:space="preserve"> </v>
      </c>
      <c r="H194" s="70" t="str">
        <f>IF('P_løpende (2)'!H206=0," ",'P_løpende (2)'!H206)</f>
        <v xml:space="preserve"> </v>
      </c>
      <c r="I194" s="70" t="str">
        <f>IF('P_løpende (2)'!I206=0," ",'P_løpende (2)'!I206)</f>
        <v xml:space="preserve"> </v>
      </c>
      <c r="K194" s="70" t="str">
        <f>IF('P_løpende (2)'!K206=0," ",'P_løpende (2)'!K206)</f>
        <v xml:space="preserve"> </v>
      </c>
      <c r="L194" s="70" t="str">
        <f>IF('P_løpende (2)'!L206=0," ",'P_løpende (2)'!L206)</f>
        <v xml:space="preserve"> </v>
      </c>
      <c r="N194" s="70" t="str">
        <f>IF('P_løpende (2)'!N206=0," ",'P_løpende (2)'!N206)</f>
        <v xml:space="preserve"> </v>
      </c>
      <c r="O194" s="70" t="str">
        <f>IF('P_løpende (2)'!O206=0," ",'P_løpende (2)'!O206)</f>
        <v xml:space="preserve"> </v>
      </c>
    </row>
    <row r="195" spans="2:15" x14ac:dyDescent="0.2">
      <c r="B195" s="21" t="str">
        <f>IF('P_løpende (2)'!B207=0," ",'P_løpende (2)'!B207)</f>
        <v xml:space="preserve"> </v>
      </c>
      <c r="C195" s="70" t="str">
        <f>IF('P_løpende (2)'!C207=0," ",'P_løpende (2)'!C207)</f>
        <v xml:space="preserve"> </v>
      </c>
      <c r="D195" s="24" t="str">
        <f>IF('P_løpende (2)'!D197=0," ",'P_løpende (2)'!D197)</f>
        <v xml:space="preserve"> </v>
      </c>
      <c r="E195" s="21" t="str">
        <f>IF('P_løpende (2)'!E207=0," ",'P_løpende (2)'!E207)</f>
        <v xml:space="preserve"> </v>
      </c>
      <c r="F195" s="70" t="str">
        <f>IF('P_løpende (2)'!F207=0," ",'P_løpende (2)'!F207)</f>
        <v xml:space="preserve"> </v>
      </c>
      <c r="H195" s="70" t="str">
        <f>IF('P_løpende (2)'!H207=0," ",'P_løpende (2)'!H207)</f>
        <v xml:space="preserve"> </v>
      </c>
      <c r="I195" s="70" t="str">
        <f>IF('P_løpende (2)'!I207=0," ",'P_løpende (2)'!I207)</f>
        <v xml:space="preserve"> </v>
      </c>
      <c r="K195" s="70" t="str">
        <f>IF('P_løpende (2)'!K207=0," ",'P_løpende (2)'!K207)</f>
        <v xml:space="preserve"> </v>
      </c>
      <c r="L195" s="70" t="str">
        <f>IF('P_løpende (2)'!L207=0," ",'P_løpende (2)'!L207)</f>
        <v xml:space="preserve"> </v>
      </c>
      <c r="N195" s="70" t="str">
        <f>IF('P_løpende (2)'!N207=0," ",'P_løpende (2)'!N207)</f>
        <v xml:space="preserve"> </v>
      </c>
      <c r="O195" s="70" t="str">
        <f>IF('P_løpende (2)'!O207=0," ",'P_løpende (2)'!O207)</f>
        <v xml:space="preserve"> </v>
      </c>
    </row>
    <row r="196" spans="2:15" x14ac:dyDescent="0.2">
      <c r="B196" s="21" t="str">
        <f>IF('P_løpende (2)'!B208=0," ",'P_løpende (2)'!B208)</f>
        <v xml:space="preserve"> </v>
      </c>
      <c r="C196" s="70" t="str">
        <f>IF('P_løpende (2)'!C208=0," ",'P_løpende (2)'!C208)</f>
        <v xml:space="preserve"> </v>
      </c>
      <c r="D196" s="24" t="str">
        <f>IF('P_løpende (2)'!D198=0," ",'P_løpende (2)'!D198)</f>
        <v xml:space="preserve"> </v>
      </c>
      <c r="E196" s="21" t="str">
        <f>IF('P_løpende (2)'!E208=0," ",'P_løpende (2)'!E208)</f>
        <v xml:space="preserve"> </v>
      </c>
      <c r="F196" s="70" t="str">
        <f>IF('P_løpende (2)'!F208=0," ",'P_løpende (2)'!F208)</f>
        <v xml:space="preserve"> </v>
      </c>
      <c r="H196" s="70" t="str">
        <f>IF('P_løpende (2)'!H208=0," ",'P_løpende (2)'!H208)</f>
        <v xml:space="preserve"> </v>
      </c>
      <c r="I196" s="70" t="str">
        <f>IF('P_løpende (2)'!I208=0," ",'P_løpende (2)'!I208)</f>
        <v xml:space="preserve"> </v>
      </c>
      <c r="K196" s="70" t="str">
        <f>IF('P_løpende (2)'!K208=0," ",'P_løpende (2)'!K208)</f>
        <v xml:space="preserve"> </v>
      </c>
      <c r="L196" s="70" t="str">
        <f>IF('P_løpende (2)'!L208=0," ",'P_løpende (2)'!L208)</f>
        <v xml:space="preserve"> </v>
      </c>
      <c r="N196" s="70" t="str">
        <f>IF('P_løpende (2)'!N208=0," ",'P_løpende (2)'!N208)</f>
        <v xml:space="preserve"> </v>
      </c>
      <c r="O196" s="70" t="str">
        <f>IF('P_løpende (2)'!O208=0," ",'P_løpende (2)'!O208)</f>
        <v xml:space="preserve"> </v>
      </c>
    </row>
    <row r="197" spans="2:15" x14ac:dyDescent="0.2">
      <c r="B197" s="21" t="str">
        <f>IF('P_løpende (2)'!B209=0," ",'P_løpende (2)'!B209)</f>
        <v xml:space="preserve"> </v>
      </c>
      <c r="C197" s="70" t="str">
        <f>IF('P_løpende (2)'!C209=0," ",'P_løpende (2)'!C209)</f>
        <v xml:space="preserve"> </v>
      </c>
      <c r="D197" s="24" t="str">
        <f>IF('P_løpende (2)'!D199=0," ",'P_løpende (2)'!D199)</f>
        <v xml:space="preserve"> </v>
      </c>
      <c r="E197" s="21" t="str">
        <f>IF('P_løpende (2)'!E209=0," ",'P_løpende (2)'!E209)</f>
        <v xml:space="preserve"> </v>
      </c>
      <c r="F197" s="70" t="str">
        <f>IF('P_løpende (2)'!F209=0," ",'P_løpende (2)'!F209)</f>
        <v xml:space="preserve"> </v>
      </c>
      <c r="H197" s="70" t="str">
        <f>IF('P_løpende (2)'!H209=0," ",'P_løpende (2)'!H209)</f>
        <v xml:space="preserve"> </v>
      </c>
      <c r="I197" s="70" t="str">
        <f>IF('P_løpende (2)'!I209=0," ",'P_løpende (2)'!I209)</f>
        <v xml:space="preserve"> </v>
      </c>
      <c r="K197" s="70" t="str">
        <f>IF('P_løpende (2)'!K209=0," ",'P_løpende (2)'!K209)</f>
        <v xml:space="preserve"> </v>
      </c>
      <c r="L197" s="70" t="str">
        <f>IF('P_løpende (2)'!L209=0," ",'P_løpende (2)'!L209)</f>
        <v xml:space="preserve"> </v>
      </c>
      <c r="N197" s="70" t="str">
        <f>IF('P_løpende (2)'!N209=0," ",'P_løpende (2)'!N209)</f>
        <v xml:space="preserve"> </v>
      </c>
      <c r="O197" s="70" t="str">
        <f>IF('P_løpende (2)'!O209=0," ",'P_løpende (2)'!O209)</f>
        <v xml:space="preserve"> </v>
      </c>
    </row>
    <row r="198" spans="2:15" x14ac:dyDescent="0.2">
      <c r="B198" s="21" t="str">
        <f>IF('P_løpende (2)'!B210=0," ",'P_løpende (2)'!B210)</f>
        <v xml:space="preserve"> </v>
      </c>
      <c r="C198" s="70" t="str">
        <f>IF('P_løpende (2)'!C210=0," ",'P_løpende (2)'!C210)</f>
        <v xml:space="preserve"> </v>
      </c>
      <c r="D198" s="24" t="str">
        <f>IF('P_løpende (2)'!D200=0," ",'P_løpende (2)'!D200)</f>
        <v xml:space="preserve"> </v>
      </c>
      <c r="E198" s="21" t="str">
        <f>IF('P_løpende (2)'!E210=0," ",'P_løpende (2)'!E210)</f>
        <v xml:space="preserve"> </v>
      </c>
      <c r="F198" s="70" t="str">
        <f>IF('P_løpende (2)'!F210=0," ",'P_løpende (2)'!F210)</f>
        <v xml:space="preserve"> </v>
      </c>
      <c r="H198" s="70" t="str">
        <f>IF('P_løpende (2)'!H210=0," ",'P_løpende (2)'!H210)</f>
        <v xml:space="preserve"> </v>
      </c>
      <c r="I198" s="70" t="str">
        <f>IF('P_løpende (2)'!I210=0," ",'P_løpende (2)'!I210)</f>
        <v xml:space="preserve"> </v>
      </c>
      <c r="K198" s="70" t="str">
        <f>IF('P_løpende (2)'!K210=0," ",'P_løpende (2)'!K210)</f>
        <v xml:space="preserve"> </v>
      </c>
      <c r="L198" s="70" t="str">
        <f>IF('P_løpende (2)'!L210=0," ",'P_løpende (2)'!L210)</f>
        <v xml:space="preserve"> </v>
      </c>
      <c r="N198" s="70" t="str">
        <f>IF('P_løpende (2)'!N210=0," ",'P_løpende (2)'!N210)</f>
        <v xml:space="preserve"> </v>
      </c>
      <c r="O198" s="70" t="str">
        <f>IF('P_løpende (2)'!O210=0," ",'P_løpende (2)'!O210)</f>
        <v xml:space="preserve"> </v>
      </c>
    </row>
    <row r="199" spans="2:15" x14ac:dyDescent="0.2">
      <c r="B199" s="21" t="str">
        <f>IF('P_løpende (2)'!B211=0," ",'P_løpende (2)'!B211)</f>
        <v xml:space="preserve"> </v>
      </c>
      <c r="C199" s="70" t="str">
        <f>IF('P_løpende (2)'!C211=0," ",'P_løpende (2)'!C211)</f>
        <v xml:space="preserve"> </v>
      </c>
      <c r="D199" s="24" t="str">
        <f>IF('P_løpende (2)'!D201=0," ",'P_løpende (2)'!D201)</f>
        <v xml:space="preserve"> </v>
      </c>
      <c r="E199" s="21" t="str">
        <f>IF('P_løpende (2)'!E211=0," ",'P_løpende (2)'!E211)</f>
        <v xml:space="preserve"> </v>
      </c>
      <c r="F199" s="70" t="str">
        <f>IF('P_løpende (2)'!F211=0," ",'P_løpende (2)'!F211)</f>
        <v xml:space="preserve"> </v>
      </c>
      <c r="H199" s="70" t="str">
        <f>IF('P_løpende (2)'!H211=0," ",'P_løpende (2)'!H211)</f>
        <v xml:space="preserve"> </v>
      </c>
      <c r="I199" s="70" t="str">
        <f>IF('P_løpende (2)'!I211=0," ",'P_løpende (2)'!I211)</f>
        <v xml:space="preserve"> </v>
      </c>
      <c r="K199" s="70" t="str">
        <f>IF('P_løpende (2)'!K211=0," ",'P_løpende (2)'!K211)</f>
        <v xml:space="preserve"> </v>
      </c>
      <c r="L199" s="70" t="str">
        <f>IF('P_løpende (2)'!L211=0," ",'P_løpende (2)'!L211)</f>
        <v xml:space="preserve"> </v>
      </c>
      <c r="N199" s="70" t="str">
        <f>IF('P_løpende (2)'!N211=0," ",'P_løpende (2)'!N211)</f>
        <v xml:space="preserve"> </v>
      </c>
      <c r="O199" s="70" t="str">
        <f>IF('P_løpende (2)'!O211=0," ",'P_løpende (2)'!O211)</f>
        <v xml:space="preserve"> </v>
      </c>
    </row>
    <row r="200" spans="2:15" x14ac:dyDescent="0.2">
      <c r="B200" s="21" t="str">
        <f>IF('P_løpende (2)'!B212=0," ",'P_løpende (2)'!B212)</f>
        <v xml:space="preserve"> </v>
      </c>
      <c r="C200" s="70" t="str">
        <f>IF('P_løpende (2)'!C212=0," ",'P_løpende (2)'!C212)</f>
        <v xml:space="preserve"> </v>
      </c>
      <c r="D200" s="24" t="str">
        <f>IF('P_løpende (2)'!D202=0," ",'P_løpende (2)'!D202)</f>
        <v xml:space="preserve"> </v>
      </c>
      <c r="E200" s="21" t="str">
        <f>IF('P_løpende (2)'!E212=0," ",'P_løpende (2)'!E212)</f>
        <v xml:space="preserve"> </v>
      </c>
      <c r="F200" s="70" t="str">
        <f>IF('P_løpende (2)'!F212=0," ",'P_løpende (2)'!F212)</f>
        <v xml:space="preserve"> </v>
      </c>
      <c r="H200" s="70" t="str">
        <f>IF('P_løpende (2)'!H212=0," ",'P_løpende (2)'!H212)</f>
        <v xml:space="preserve"> </v>
      </c>
      <c r="I200" s="70" t="str">
        <f>IF('P_løpende (2)'!I212=0," ",'P_løpende (2)'!I212)</f>
        <v xml:space="preserve"> </v>
      </c>
      <c r="K200" s="70" t="str">
        <f>IF('P_løpende (2)'!K212=0," ",'P_løpende (2)'!K212)</f>
        <v xml:space="preserve"> </v>
      </c>
      <c r="L200" s="70" t="str">
        <f>IF('P_løpende (2)'!L212=0," ",'P_løpende (2)'!L212)</f>
        <v xml:space="preserve"> </v>
      </c>
      <c r="N200" s="70" t="str">
        <f>IF('P_løpende (2)'!N212=0," ",'P_løpende (2)'!N212)</f>
        <v xml:space="preserve"> </v>
      </c>
      <c r="O200" s="70" t="str">
        <f>IF('P_løpende (2)'!O212=0," ",'P_løpende (2)'!O212)</f>
        <v xml:space="preserve"> </v>
      </c>
    </row>
    <row r="201" spans="2:15" x14ac:dyDescent="0.2">
      <c r="B201" s="21" t="str">
        <f>IF('P_løpende (2)'!B213=0," ",'P_løpende (2)'!B213)</f>
        <v xml:space="preserve"> </v>
      </c>
      <c r="C201" s="70" t="str">
        <f>IF('P_løpende (2)'!C213=0," ",'P_løpende (2)'!C213)</f>
        <v xml:space="preserve"> </v>
      </c>
      <c r="D201" s="24" t="str">
        <f>IF('P_løpende (2)'!D203=0," ",'P_løpende (2)'!D203)</f>
        <v xml:space="preserve"> </v>
      </c>
      <c r="E201" s="21" t="str">
        <f>IF('P_løpende (2)'!E213=0," ",'P_løpende (2)'!E213)</f>
        <v xml:space="preserve"> </v>
      </c>
      <c r="F201" s="70" t="str">
        <f>IF('P_løpende (2)'!F213=0," ",'P_løpende (2)'!F213)</f>
        <v xml:space="preserve"> </v>
      </c>
      <c r="H201" s="70" t="str">
        <f>IF('P_løpende (2)'!H213=0," ",'P_løpende (2)'!H213)</f>
        <v xml:space="preserve"> </v>
      </c>
      <c r="I201" s="70" t="str">
        <f>IF('P_løpende (2)'!I213=0," ",'P_løpende (2)'!I213)</f>
        <v xml:space="preserve"> </v>
      </c>
      <c r="K201" s="70" t="str">
        <f>IF('P_løpende (2)'!K213=0," ",'P_løpende (2)'!K213)</f>
        <v xml:space="preserve"> </v>
      </c>
      <c r="L201" s="70" t="str">
        <f>IF('P_løpende (2)'!L213=0," ",'P_løpende (2)'!L213)</f>
        <v xml:space="preserve"> </v>
      </c>
      <c r="N201" s="70" t="str">
        <f>IF('P_løpende (2)'!N213=0," ",'P_løpende (2)'!N213)</f>
        <v xml:space="preserve"> </v>
      </c>
      <c r="O201" s="70" t="str">
        <f>IF('P_løpende (2)'!O213=0," ",'P_løpende (2)'!O213)</f>
        <v xml:space="preserve"> </v>
      </c>
    </row>
    <row r="202" spans="2:15" x14ac:dyDescent="0.2">
      <c r="B202" s="21" t="str">
        <f>IF('P_løpende (2)'!B214=0," ",'P_løpende (2)'!B214)</f>
        <v xml:space="preserve"> </v>
      </c>
      <c r="C202" s="70" t="str">
        <f>IF('P_løpende (2)'!C214=0," ",'P_løpende (2)'!C214)</f>
        <v xml:space="preserve"> </v>
      </c>
      <c r="D202" s="24" t="str">
        <f>IF('P_løpende (2)'!D204=0," ",'P_løpende (2)'!D204)</f>
        <v xml:space="preserve"> </v>
      </c>
      <c r="E202" s="21" t="str">
        <f>IF('P_løpende (2)'!E214=0," ",'P_løpende (2)'!E214)</f>
        <v xml:space="preserve"> </v>
      </c>
      <c r="F202" s="70" t="str">
        <f>IF('P_løpende (2)'!F214=0," ",'P_løpende (2)'!F214)</f>
        <v xml:space="preserve"> </v>
      </c>
      <c r="H202" s="70" t="str">
        <f>IF('P_løpende (2)'!H214=0," ",'P_løpende (2)'!H214)</f>
        <v xml:space="preserve"> </v>
      </c>
      <c r="I202" s="70" t="str">
        <f>IF('P_løpende (2)'!I214=0," ",'P_løpende (2)'!I214)</f>
        <v xml:space="preserve"> </v>
      </c>
      <c r="K202" s="70" t="str">
        <f>IF('P_løpende (2)'!K214=0," ",'P_løpende (2)'!K214)</f>
        <v xml:space="preserve"> </v>
      </c>
      <c r="L202" s="70" t="str">
        <f>IF('P_løpende (2)'!L214=0," ",'P_løpende (2)'!L214)</f>
        <v xml:space="preserve"> </v>
      </c>
      <c r="N202" s="70" t="str">
        <f>IF('P_løpende (2)'!N214=0," ",'P_løpende (2)'!N214)</f>
        <v xml:space="preserve"> </v>
      </c>
      <c r="O202" s="70" t="str">
        <f>IF('P_løpende (2)'!O214=0," ",'P_løpende (2)'!O214)</f>
        <v xml:space="preserve"> </v>
      </c>
    </row>
    <row r="203" spans="2:15" x14ac:dyDescent="0.2">
      <c r="B203" s="21" t="str">
        <f>IF('P_løpende (2)'!B215=0," ",'P_løpende (2)'!B215)</f>
        <v xml:space="preserve"> </v>
      </c>
      <c r="C203" s="70" t="str">
        <f>IF('P_løpende (2)'!C215=0," ",'P_løpende (2)'!C215)</f>
        <v xml:space="preserve"> </v>
      </c>
      <c r="D203" s="24" t="str">
        <f>IF('P_løpende (2)'!D205=0," ",'P_løpende (2)'!D205)</f>
        <v xml:space="preserve"> </v>
      </c>
      <c r="E203" s="21" t="str">
        <f>IF('P_løpende (2)'!E215=0," ",'P_løpende (2)'!E215)</f>
        <v xml:space="preserve"> </v>
      </c>
      <c r="F203" s="70" t="str">
        <f>IF('P_løpende (2)'!F215=0," ",'P_løpende (2)'!F215)</f>
        <v xml:space="preserve"> </v>
      </c>
      <c r="H203" s="70" t="str">
        <f>IF('P_løpende (2)'!H215=0," ",'P_løpende (2)'!H215)</f>
        <v xml:space="preserve"> </v>
      </c>
      <c r="I203" s="70" t="str">
        <f>IF('P_løpende (2)'!I215=0," ",'P_løpende (2)'!I215)</f>
        <v xml:space="preserve"> </v>
      </c>
      <c r="K203" s="70" t="str">
        <f>IF('P_løpende (2)'!K215=0," ",'P_løpende (2)'!K215)</f>
        <v xml:space="preserve"> </v>
      </c>
      <c r="L203" s="70" t="str">
        <f>IF('P_løpende (2)'!L215=0," ",'P_løpende (2)'!L215)</f>
        <v xml:space="preserve"> </v>
      </c>
      <c r="N203" s="70" t="str">
        <f>IF('P_løpende (2)'!N215=0," ",'P_løpende (2)'!N215)</f>
        <v xml:space="preserve"> </v>
      </c>
      <c r="O203" s="70" t="str">
        <f>IF('P_løpende (2)'!O215=0," ",'P_løpende (2)'!O215)</f>
        <v xml:space="preserve"> </v>
      </c>
    </row>
    <row r="204" spans="2:15" x14ac:dyDescent="0.2">
      <c r="B204" s="21" t="str">
        <f>IF('P_løpende (2)'!B216=0," ",'P_løpende (2)'!B216)</f>
        <v xml:space="preserve"> </v>
      </c>
      <c r="C204" s="70" t="str">
        <f>IF('P_løpende (2)'!C216=0," ",'P_løpende (2)'!C216)</f>
        <v xml:space="preserve"> </v>
      </c>
      <c r="D204" s="24" t="str">
        <f>IF('P_løpende (2)'!D206=0," ",'P_løpende (2)'!D206)</f>
        <v xml:space="preserve"> </v>
      </c>
      <c r="E204" s="21" t="str">
        <f>IF('P_løpende (2)'!E216=0," ",'P_løpende (2)'!E216)</f>
        <v xml:space="preserve"> </v>
      </c>
      <c r="F204" s="70" t="str">
        <f>IF('P_løpende (2)'!F216=0," ",'P_løpende (2)'!F216)</f>
        <v xml:space="preserve"> </v>
      </c>
      <c r="H204" s="70" t="str">
        <f>IF('P_løpende (2)'!H216=0," ",'P_løpende (2)'!H216)</f>
        <v xml:space="preserve"> </v>
      </c>
      <c r="I204" s="70" t="str">
        <f>IF('P_løpende (2)'!I216=0," ",'P_løpende (2)'!I216)</f>
        <v xml:space="preserve"> </v>
      </c>
      <c r="K204" s="70" t="str">
        <f>IF('P_løpende (2)'!K216=0," ",'P_løpende (2)'!K216)</f>
        <v xml:space="preserve"> </v>
      </c>
      <c r="L204" s="70" t="str">
        <f>IF('P_løpende (2)'!L216=0," ",'P_løpende (2)'!L216)</f>
        <v xml:space="preserve"> </v>
      </c>
      <c r="N204" s="70" t="str">
        <f>IF('P_løpende (2)'!N216=0," ",'P_løpende (2)'!N216)</f>
        <v xml:space="preserve"> </v>
      </c>
      <c r="O204" s="70" t="str">
        <f>IF('P_løpende (2)'!O216=0," ",'P_løpende (2)'!O216)</f>
        <v xml:space="preserve"> </v>
      </c>
    </row>
    <row r="205" spans="2:15" x14ac:dyDescent="0.2">
      <c r="B205" s="21" t="str">
        <f>IF('P_løpende (2)'!B217=0," ",'P_løpende (2)'!B217)</f>
        <v xml:space="preserve"> </v>
      </c>
      <c r="C205" s="70" t="str">
        <f>IF('P_løpende (2)'!C217=0," ",'P_løpende (2)'!C217)</f>
        <v xml:space="preserve"> </v>
      </c>
      <c r="D205" s="24" t="str">
        <f>IF('P_løpende (2)'!D207=0," ",'P_løpende (2)'!D207)</f>
        <v xml:space="preserve"> </v>
      </c>
      <c r="E205" s="21" t="str">
        <f>IF('P_løpende (2)'!E217=0," ",'P_løpende (2)'!E217)</f>
        <v xml:space="preserve"> </v>
      </c>
      <c r="F205" s="70" t="str">
        <f>IF('P_løpende (2)'!F217=0," ",'P_løpende (2)'!F217)</f>
        <v xml:space="preserve"> </v>
      </c>
      <c r="H205" s="70" t="str">
        <f>IF('P_løpende (2)'!H217=0," ",'P_løpende (2)'!H217)</f>
        <v xml:space="preserve"> </v>
      </c>
      <c r="I205" s="70" t="str">
        <f>IF('P_løpende (2)'!I217=0," ",'P_løpende (2)'!I217)</f>
        <v xml:space="preserve"> </v>
      </c>
      <c r="K205" s="70" t="str">
        <f>IF('P_løpende (2)'!K217=0," ",'P_løpende (2)'!K217)</f>
        <v xml:space="preserve"> </v>
      </c>
      <c r="L205" s="70" t="str">
        <f>IF('P_løpende (2)'!L217=0," ",'P_løpende (2)'!L217)</f>
        <v xml:space="preserve"> </v>
      </c>
      <c r="N205" s="70" t="str">
        <f>IF('P_løpende (2)'!N217=0," ",'P_løpende (2)'!N217)</f>
        <v xml:space="preserve"> </v>
      </c>
      <c r="O205" s="70" t="str">
        <f>IF('P_løpende (2)'!O217=0," ",'P_løpende (2)'!O217)</f>
        <v xml:space="preserve"> </v>
      </c>
    </row>
    <row r="206" spans="2:15" x14ac:dyDescent="0.2">
      <c r="B206" s="21" t="str">
        <f>IF('P_løpende (2)'!B218=0," ",'P_løpende (2)'!B218)</f>
        <v xml:space="preserve"> </v>
      </c>
      <c r="C206" s="70" t="str">
        <f>IF('P_løpende (2)'!C218=0," ",'P_løpende (2)'!C218)</f>
        <v xml:space="preserve"> </v>
      </c>
      <c r="D206" s="24" t="str">
        <f>IF('P_løpende (2)'!D208=0," ",'P_løpende (2)'!D208)</f>
        <v xml:space="preserve"> </v>
      </c>
      <c r="E206" s="21" t="str">
        <f>IF('P_løpende (2)'!E218=0," ",'P_løpende (2)'!E218)</f>
        <v xml:space="preserve"> </v>
      </c>
      <c r="F206" s="70" t="str">
        <f>IF('P_løpende (2)'!F218=0," ",'P_løpende (2)'!F218)</f>
        <v xml:space="preserve"> </v>
      </c>
      <c r="H206" s="70" t="str">
        <f>IF('P_løpende (2)'!H218=0," ",'P_løpende (2)'!H218)</f>
        <v xml:space="preserve"> </v>
      </c>
      <c r="I206" s="70" t="str">
        <f>IF('P_løpende (2)'!I218=0," ",'P_løpende (2)'!I218)</f>
        <v xml:space="preserve"> </v>
      </c>
      <c r="K206" s="70" t="str">
        <f>IF('P_løpende (2)'!K218=0," ",'P_løpende (2)'!K218)</f>
        <v xml:space="preserve"> </v>
      </c>
      <c r="L206" s="70" t="str">
        <f>IF('P_løpende (2)'!L218=0," ",'P_løpende (2)'!L218)</f>
        <v xml:space="preserve"> </v>
      </c>
      <c r="N206" s="70" t="str">
        <f>IF('P_løpende (2)'!N218=0," ",'P_løpende (2)'!N218)</f>
        <v xml:space="preserve"> </v>
      </c>
      <c r="O206" s="70" t="str">
        <f>IF('P_løpende (2)'!O218=0," ",'P_løpende (2)'!O218)</f>
        <v xml:space="preserve"> </v>
      </c>
    </row>
    <row r="207" spans="2:15" x14ac:dyDescent="0.2">
      <c r="B207" s="21" t="str">
        <f>IF('P_løpende (2)'!B219=0," ",'P_løpende (2)'!B219)</f>
        <v xml:space="preserve"> </v>
      </c>
      <c r="C207" s="70" t="str">
        <f>IF('P_løpende (2)'!C219=0," ",'P_løpende (2)'!C219)</f>
        <v xml:space="preserve"> </v>
      </c>
      <c r="D207" s="24" t="str">
        <f>IF('P_løpende (2)'!D209=0," ",'P_løpende (2)'!D209)</f>
        <v xml:space="preserve"> </v>
      </c>
      <c r="E207" s="21" t="str">
        <f>IF('P_løpende (2)'!E219=0," ",'P_løpende (2)'!E219)</f>
        <v xml:space="preserve"> </v>
      </c>
      <c r="F207" s="70" t="str">
        <f>IF('P_løpende (2)'!F219=0," ",'P_løpende (2)'!F219)</f>
        <v xml:space="preserve"> </v>
      </c>
      <c r="H207" s="70" t="str">
        <f>IF('P_løpende (2)'!H219=0," ",'P_løpende (2)'!H219)</f>
        <v xml:space="preserve"> </v>
      </c>
      <c r="I207" s="70" t="str">
        <f>IF('P_løpende (2)'!I219=0," ",'P_løpende (2)'!I219)</f>
        <v xml:space="preserve"> </v>
      </c>
      <c r="K207" s="70" t="str">
        <f>IF('P_løpende (2)'!K219=0," ",'P_løpende (2)'!K219)</f>
        <v xml:space="preserve"> </v>
      </c>
      <c r="L207" s="70" t="str">
        <f>IF('P_løpende (2)'!L219=0," ",'P_løpende (2)'!L219)</f>
        <v xml:space="preserve"> </v>
      </c>
      <c r="N207" s="70" t="str">
        <f>IF('P_løpende (2)'!N219=0," ",'P_løpende (2)'!N219)</f>
        <v xml:space="preserve"> </v>
      </c>
      <c r="O207" s="70" t="str">
        <f>IF('P_løpende (2)'!O219=0," ",'P_løpende (2)'!O219)</f>
        <v xml:space="preserve"> </v>
      </c>
    </row>
    <row r="208" spans="2:15" x14ac:dyDescent="0.2">
      <c r="B208" s="21" t="str">
        <f>IF('P_løpende (2)'!B220=0," ",'P_løpende (2)'!B220)</f>
        <v xml:space="preserve"> </v>
      </c>
      <c r="C208" s="70" t="str">
        <f>IF('P_løpende (2)'!C220=0," ",'P_løpende (2)'!C220)</f>
        <v xml:space="preserve"> </v>
      </c>
      <c r="D208" s="24" t="str">
        <f>IF('P_løpende (2)'!D210=0," ",'P_løpende (2)'!D210)</f>
        <v xml:space="preserve"> </v>
      </c>
      <c r="E208" s="21" t="str">
        <f>IF('P_løpende (2)'!E220=0," ",'P_løpende (2)'!E220)</f>
        <v xml:space="preserve"> </v>
      </c>
      <c r="F208" s="70" t="str">
        <f>IF('P_løpende (2)'!F220=0," ",'P_løpende (2)'!F220)</f>
        <v xml:space="preserve"> </v>
      </c>
      <c r="H208" s="70" t="str">
        <f>IF('P_løpende (2)'!H220=0," ",'P_løpende (2)'!H220)</f>
        <v xml:space="preserve"> </v>
      </c>
      <c r="I208" s="70" t="str">
        <f>IF('P_løpende (2)'!I220=0," ",'P_løpende (2)'!I220)</f>
        <v xml:space="preserve"> </v>
      </c>
      <c r="K208" s="70" t="str">
        <f>IF('P_løpende (2)'!K220=0," ",'P_løpende (2)'!K220)</f>
        <v xml:space="preserve"> </v>
      </c>
      <c r="L208" s="70" t="str">
        <f>IF('P_løpende (2)'!L220=0," ",'P_løpende (2)'!L220)</f>
        <v xml:space="preserve"> </v>
      </c>
      <c r="N208" s="70" t="str">
        <f>IF('P_løpende (2)'!N220=0," ",'P_løpende (2)'!N220)</f>
        <v xml:space="preserve"> </v>
      </c>
      <c r="O208" s="70" t="str">
        <f>IF('P_løpende (2)'!O220=0," ",'P_løpende (2)'!O220)</f>
        <v xml:space="preserve"> </v>
      </c>
    </row>
    <row r="209" spans="2:15" x14ac:dyDescent="0.2">
      <c r="B209" s="21" t="str">
        <f>IF('P_løpende (2)'!B221=0," ",'P_løpende (2)'!B221)</f>
        <v xml:space="preserve"> </v>
      </c>
      <c r="C209" s="70" t="str">
        <f>IF('P_løpende (2)'!C221=0," ",'P_løpende (2)'!C221)</f>
        <v xml:space="preserve"> </v>
      </c>
      <c r="D209" s="24" t="str">
        <f>IF('P_løpende (2)'!D211=0," ",'P_løpende (2)'!D211)</f>
        <v xml:space="preserve"> </v>
      </c>
      <c r="E209" s="21" t="str">
        <f>IF('P_løpende (2)'!E221=0," ",'P_løpende (2)'!E221)</f>
        <v xml:space="preserve"> </v>
      </c>
      <c r="F209" s="70" t="str">
        <f>IF('P_løpende (2)'!F221=0," ",'P_løpende (2)'!F221)</f>
        <v xml:space="preserve"> </v>
      </c>
      <c r="H209" s="70" t="str">
        <f>IF('P_løpende (2)'!H221=0," ",'P_løpende (2)'!H221)</f>
        <v xml:space="preserve"> </v>
      </c>
      <c r="I209" s="70" t="str">
        <f>IF('P_løpende (2)'!I221=0," ",'P_løpende (2)'!I221)</f>
        <v xml:space="preserve"> </v>
      </c>
      <c r="K209" s="70" t="str">
        <f>IF('P_løpende (2)'!K221=0," ",'P_løpende (2)'!K221)</f>
        <v xml:space="preserve"> </v>
      </c>
      <c r="L209" s="70" t="str">
        <f>IF('P_løpende (2)'!L221=0," ",'P_løpende (2)'!L221)</f>
        <v xml:space="preserve"> </v>
      </c>
      <c r="N209" s="70" t="str">
        <f>IF('P_løpende (2)'!N221=0," ",'P_løpende (2)'!N221)</f>
        <v xml:space="preserve"> </v>
      </c>
      <c r="O209" s="70" t="str">
        <f>IF('P_løpende (2)'!O221=0," ",'P_løpende (2)'!O221)</f>
        <v xml:space="preserve"> </v>
      </c>
    </row>
    <row r="210" spans="2:15" x14ac:dyDescent="0.2">
      <c r="B210" s="21" t="str">
        <f>IF('P_løpende (2)'!B222=0," ",'P_løpende (2)'!B222)</f>
        <v xml:space="preserve"> </v>
      </c>
      <c r="C210" s="70" t="str">
        <f>IF('P_løpende (2)'!C222=0," ",'P_løpende (2)'!C222)</f>
        <v xml:space="preserve"> </v>
      </c>
      <c r="D210" s="24" t="str">
        <f>IF('P_løpende (2)'!D212=0," ",'P_løpende (2)'!D212)</f>
        <v xml:space="preserve"> </v>
      </c>
      <c r="E210" s="21" t="str">
        <f>IF('P_løpende (2)'!E222=0," ",'P_løpende (2)'!E222)</f>
        <v xml:space="preserve"> </v>
      </c>
      <c r="F210" s="70" t="str">
        <f>IF('P_løpende (2)'!F222=0," ",'P_løpende (2)'!F222)</f>
        <v xml:space="preserve"> </v>
      </c>
      <c r="H210" s="70" t="str">
        <f>IF('P_løpende (2)'!H222=0," ",'P_løpende (2)'!H222)</f>
        <v xml:space="preserve"> </v>
      </c>
      <c r="I210" s="70" t="str">
        <f>IF('P_løpende (2)'!I222=0," ",'P_løpende (2)'!I222)</f>
        <v xml:space="preserve"> </v>
      </c>
      <c r="K210" s="70" t="str">
        <f>IF('P_løpende (2)'!K222=0," ",'P_løpende (2)'!K222)</f>
        <v xml:space="preserve"> </v>
      </c>
      <c r="L210" s="70" t="str">
        <f>IF('P_løpende (2)'!L222=0," ",'P_løpende (2)'!L222)</f>
        <v xml:space="preserve"> </v>
      </c>
      <c r="N210" s="70" t="str">
        <f>IF('P_løpende (2)'!N222=0," ",'P_løpende (2)'!N222)</f>
        <v xml:space="preserve"> </v>
      </c>
      <c r="O210" s="70" t="str">
        <f>IF('P_løpende (2)'!O222=0," ",'P_løpende (2)'!O222)</f>
        <v xml:space="preserve"> </v>
      </c>
    </row>
    <row r="211" spans="2:15" x14ac:dyDescent="0.2">
      <c r="B211" s="21" t="str">
        <f>IF('P_løpende (2)'!B223=0," ",'P_løpende (2)'!B223)</f>
        <v xml:space="preserve"> </v>
      </c>
      <c r="C211" s="70" t="str">
        <f>IF('P_løpende (2)'!C223=0," ",'P_løpende (2)'!C223)</f>
        <v xml:space="preserve"> </v>
      </c>
      <c r="D211" s="24" t="str">
        <f>IF('P_løpende (2)'!D213=0," ",'P_løpende (2)'!D213)</f>
        <v xml:space="preserve"> </v>
      </c>
      <c r="E211" s="21" t="str">
        <f>IF('P_løpende (2)'!E223=0," ",'P_løpende (2)'!E223)</f>
        <v xml:space="preserve"> </v>
      </c>
      <c r="F211" s="70" t="str">
        <f>IF('P_løpende (2)'!F223=0," ",'P_løpende (2)'!F223)</f>
        <v xml:space="preserve"> </v>
      </c>
      <c r="H211" s="70" t="str">
        <f>IF('P_løpende (2)'!H223=0," ",'P_løpende (2)'!H223)</f>
        <v xml:space="preserve"> </v>
      </c>
      <c r="I211" s="70" t="str">
        <f>IF('P_løpende (2)'!I223=0," ",'P_løpende (2)'!I223)</f>
        <v xml:space="preserve"> </v>
      </c>
      <c r="K211" s="70" t="str">
        <f>IF('P_løpende (2)'!K223=0," ",'P_løpende (2)'!K223)</f>
        <v xml:space="preserve"> </v>
      </c>
      <c r="L211" s="70" t="str">
        <f>IF('P_løpende (2)'!L223=0," ",'P_løpende (2)'!L223)</f>
        <v xml:space="preserve"> </v>
      </c>
      <c r="N211" s="70" t="str">
        <f>IF('P_løpende (2)'!N223=0," ",'P_løpende (2)'!N223)</f>
        <v xml:space="preserve"> </v>
      </c>
      <c r="O211" s="70" t="str">
        <f>IF('P_løpende (2)'!O223=0," ",'P_løpende (2)'!O223)</f>
        <v xml:space="preserve"> </v>
      </c>
    </row>
    <row r="212" spans="2:15" x14ac:dyDescent="0.2">
      <c r="B212" s="21" t="str">
        <f>IF('P_løpende (2)'!B224=0," ",'P_løpende (2)'!B224)</f>
        <v xml:space="preserve"> </v>
      </c>
      <c r="C212" s="70" t="str">
        <f>IF('P_løpende (2)'!C224=0," ",'P_løpende (2)'!C224)</f>
        <v xml:space="preserve"> </v>
      </c>
      <c r="D212" s="24" t="str">
        <f>IF('P_løpende (2)'!D214=0," ",'P_løpende (2)'!D214)</f>
        <v xml:space="preserve"> </v>
      </c>
      <c r="E212" s="21" t="str">
        <f>IF('P_løpende (2)'!E224=0," ",'P_løpende (2)'!E224)</f>
        <v xml:space="preserve"> </v>
      </c>
      <c r="F212" s="70" t="str">
        <f>IF('P_løpende (2)'!F224=0," ",'P_løpende (2)'!F224)</f>
        <v xml:space="preserve"> </v>
      </c>
      <c r="H212" s="70" t="str">
        <f>IF('P_løpende (2)'!H224=0," ",'P_løpende (2)'!H224)</f>
        <v xml:space="preserve"> </v>
      </c>
      <c r="I212" s="70" t="str">
        <f>IF('P_løpende (2)'!I224=0," ",'P_løpende (2)'!I224)</f>
        <v xml:space="preserve"> </v>
      </c>
      <c r="K212" s="70" t="str">
        <f>IF('P_løpende (2)'!K224=0," ",'P_løpende (2)'!K224)</f>
        <v xml:space="preserve"> </v>
      </c>
      <c r="L212" s="70" t="str">
        <f>IF('P_løpende (2)'!L224=0," ",'P_løpende (2)'!L224)</f>
        <v xml:space="preserve"> </v>
      </c>
      <c r="N212" s="70" t="str">
        <f>IF('P_løpende (2)'!N224=0," ",'P_løpende (2)'!N224)</f>
        <v xml:space="preserve"> </v>
      </c>
      <c r="O212" s="70" t="str">
        <f>IF('P_løpende (2)'!O224=0," ",'P_løpende (2)'!O224)</f>
        <v xml:space="preserve"> </v>
      </c>
    </row>
    <row r="213" spans="2:15" x14ac:dyDescent="0.2">
      <c r="B213" s="21" t="str">
        <f>IF('P_løpende (2)'!B225=0," ",'P_løpende (2)'!B225)</f>
        <v xml:space="preserve"> </v>
      </c>
      <c r="C213" s="70" t="str">
        <f>IF('P_løpende (2)'!C225=0," ",'P_løpende (2)'!C225)</f>
        <v xml:space="preserve"> </v>
      </c>
      <c r="D213" s="24" t="str">
        <f>IF('P_løpende (2)'!D215=0," ",'P_løpende (2)'!D215)</f>
        <v xml:space="preserve"> </v>
      </c>
      <c r="E213" s="21" t="str">
        <f>IF('P_løpende (2)'!E225=0," ",'P_løpende (2)'!E225)</f>
        <v xml:space="preserve"> </v>
      </c>
      <c r="F213" s="70" t="str">
        <f>IF('P_løpende (2)'!F225=0," ",'P_løpende (2)'!F225)</f>
        <v xml:space="preserve"> </v>
      </c>
      <c r="H213" s="70" t="str">
        <f>IF('P_løpende (2)'!H225=0," ",'P_løpende (2)'!H225)</f>
        <v xml:space="preserve"> </v>
      </c>
      <c r="I213" s="70" t="str">
        <f>IF('P_løpende (2)'!I225=0," ",'P_løpende (2)'!I225)</f>
        <v xml:space="preserve"> </v>
      </c>
      <c r="K213" s="70" t="str">
        <f>IF('P_løpende (2)'!K225=0," ",'P_løpende (2)'!K225)</f>
        <v xml:space="preserve"> </v>
      </c>
      <c r="L213" s="70" t="str">
        <f>IF('P_løpende (2)'!L225=0," ",'P_løpende (2)'!L225)</f>
        <v xml:space="preserve"> </v>
      </c>
      <c r="N213" s="70" t="str">
        <f>IF('P_løpende (2)'!N225=0," ",'P_løpende (2)'!N225)</f>
        <v xml:space="preserve"> </v>
      </c>
      <c r="O213" s="70" t="str">
        <f>IF('P_løpende (2)'!O225=0," ",'P_løpende (2)'!O225)</f>
        <v xml:space="preserve"> </v>
      </c>
    </row>
    <row r="214" spans="2:15" x14ac:dyDescent="0.2">
      <c r="B214" s="21" t="str">
        <f>IF('P_løpende (2)'!B226=0," ",'P_løpende (2)'!B226)</f>
        <v xml:space="preserve"> </v>
      </c>
      <c r="C214" s="70" t="str">
        <f>IF('P_løpende (2)'!C226=0," ",'P_løpende (2)'!C226)</f>
        <v xml:space="preserve"> </v>
      </c>
      <c r="D214" s="24" t="str">
        <f>IF('P_løpende (2)'!D216=0," ",'P_løpende (2)'!D216)</f>
        <v xml:space="preserve"> </v>
      </c>
      <c r="E214" s="21" t="str">
        <f>IF('P_løpende (2)'!E226=0," ",'P_løpende (2)'!E226)</f>
        <v xml:space="preserve"> </v>
      </c>
      <c r="F214" s="70" t="str">
        <f>IF('P_løpende (2)'!F226=0," ",'P_løpende (2)'!F226)</f>
        <v xml:space="preserve"> </v>
      </c>
      <c r="H214" s="70" t="str">
        <f>IF('P_løpende (2)'!H226=0," ",'P_løpende (2)'!H226)</f>
        <v xml:space="preserve"> </v>
      </c>
      <c r="I214" s="70" t="str">
        <f>IF('P_løpende (2)'!I226=0," ",'P_løpende (2)'!I226)</f>
        <v xml:space="preserve"> </v>
      </c>
      <c r="K214" s="70" t="str">
        <f>IF('P_løpende (2)'!K226=0," ",'P_løpende (2)'!K226)</f>
        <v xml:space="preserve"> </v>
      </c>
      <c r="L214" s="70" t="str">
        <f>IF('P_løpende (2)'!L226=0," ",'P_løpende (2)'!L226)</f>
        <v xml:space="preserve"> </v>
      </c>
      <c r="N214" s="70" t="str">
        <f>IF('P_løpende (2)'!N226=0," ",'P_løpende (2)'!N226)</f>
        <v xml:space="preserve"> </v>
      </c>
      <c r="O214" s="70" t="str">
        <f>IF('P_løpende (2)'!O226=0," ",'P_løpende (2)'!O226)</f>
        <v xml:space="preserve"> </v>
      </c>
    </row>
    <row r="215" spans="2:15" x14ac:dyDescent="0.2">
      <c r="B215" s="21" t="str">
        <f>IF('P_løpende (2)'!B227=0," ",'P_løpende (2)'!B227)</f>
        <v xml:space="preserve"> </v>
      </c>
      <c r="C215" s="70" t="str">
        <f>IF('P_løpende (2)'!C227=0," ",'P_løpende (2)'!C227)</f>
        <v xml:space="preserve"> </v>
      </c>
      <c r="D215" s="24" t="str">
        <f>IF('P_løpende (2)'!D217=0," ",'P_løpende (2)'!D217)</f>
        <v xml:space="preserve"> </v>
      </c>
      <c r="E215" s="21" t="str">
        <f>IF('P_løpende (2)'!E227=0," ",'P_løpende (2)'!E227)</f>
        <v xml:space="preserve"> </v>
      </c>
      <c r="F215" s="70" t="str">
        <f>IF('P_løpende (2)'!F227=0," ",'P_løpende (2)'!F227)</f>
        <v xml:space="preserve"> </v>
      </c>
      <c r="H215" s="70" t="str">
        <f>IF('P_løpende (2)'!H227=0," ",'P_løpende (2)'!H227)</f>
        <v xml:space="preserve"> </v>
      </c>
      <c r="I215" s="70" t="str">
        <f>IF('P_løpende (2)'!I227=0," ",'P_løpende (2)'!I227)</f>
        <v xml:space="preserve"> </v>
      </c>
      <c r="K215" s="70" t="str">
        <f>IF('P_løpende (2)'!K227=0," ",'P_løpende (2)'!K227)</f>
        <v xml:space="preserve"> </v>
      </c>
      <c r="L215" s="70" t="str">
        <f>IF('P_løpende (2)'!L227=0," ",'P_løpende (2)'!L227)</f>
        <v xml:space="preserve"> </v>
      </c>
      <c r="N215" s="70" t="str">
        <f>IF('P_løpende (2)'!N227=0," ",'P_løpende (2)'!N227)</f>
        <v xml:space="preserve"> </v>
      </c>
      <c r="O215" s="70" t="str">
        <f>IF('P_løpende (2)'!O227=0," ",'P_løpende (2)'!O227)</f>
        <v xml:space="preserve"> </v>
      </c>
    </row>
    <row r="216" spans="2:15" x14ac:dyDescent="0.2">
      <c r="B216" s="21" t="str">
        <f>IF('P_løpende (2)'!B228=0," ",'P_løpende (2)'!B228)</f>
        <v xml:space="preserve"> </v>
      </c>
      <c r="C216" s="70" t="str">
        <f>IF('P_løpende (2)'!C228=0," ",'P_løpende (2)'!C228)</f>
        <v xml:space="preserve"> </v>
      </c>
      <c r="D216" s="24" t="str">
        <f>IF('P_løpende (2)'!D218=0," ",'P_løpende (2)'!D218)</f>
        <v xml:space="preserve"> </v>
      </c>
      <c r="E216" s="21" t="str">
        <f>IF('P_løpende (2)'!E228=0," ",'P_løpende (2)'!E228)</f>
        <v xml:space="preserve"> </v>
      </c>
      <c r="F216" s="70" t="str">
        <f>IF('P_løpende (2)'!F228=0," ",'P_løpende (2)'!F228)</f>
        <v xml:space="preserve"> </v>
      </c>
      <c r="H216" s="70" t="str">
        <f>IF('P_løpende (2)'!H228=0," ",'P_løpende (2)'!H228)</f>
        <v xml:space="preserve"> </v>
      </c>
      <c r="I216" s="70" t="str">
        <f>IF('P_løpende (2)'!I228=0," ",'P_løpende (2)'!I228)</f>
        <v xml:space="preserve"> </v>
      </c>
      <c r="K216" s="70" t="str">
        <f>IF('P_løpende (2)'!K228=0," ",'P_løpende (2)'!K228)</f>
        <v xml:space="preserve"> </v>
      </c>
      <c r="L216" s="70" t="str">
        <f>IF('P_løpende (2)'!L228=0," ",'P_løpende (2)'!L228)</f>
        <v xml:space="preserve"> </v>
      </c>
      <c r="N216" s="70" t="str">
        <f>IF('P_løpende (2)'!N228=0," ",'P_løpende (2)'!N228)</f>
        <v xml:space="preserve"> </v>
      </c>
      <c r="O216" s="70" t="str">
        <f>IF('P_løpende (2)'!O228=0," ",'P_løpende (2)'!O228)</f>
        <v xml:space="preserve"> </v>
      </c>
    </row>
    <row r="217" spans="2:15" x14ac:dyDescent="0.2">
      <c r="B217" s="21" t="str">
        <f>IF('P_løpende (2)'!B229=0," ",'P_løpende (2)'!B229)</f>
        <v xml:space="preserve"> </v>
      </c>
      <c r="C217" s="70" t="str">
        <f>IF('P_løpende (2)'!C229=0," ",'P_løpende (2)'!C229)</f>
        <v xml:space="preserve"> </v>
      </c>
      <c r="D217" s="24" t="str">
        <f>IF('P_løpende (2)'!D219=0," ",'P_løpende (2)'!D219)</f>
        <v xml:space="preserve"> </v>
      </c>
      <c r="E217" s="21" t="str">
        <f>IF('P_løpende (2)'!E229=0," ",'P_løpende (2)'!E229)</f>
        <v xml:space="preserve"> </v>
      </c>
      <c r="F217" s="70" t="str">
        <f>IF('P_løpende (2)'!F229=0," ",'P_løpende (2)'!F229)</f>
        <v xml:space="preserve"> </v>
      </c>
      <c r="H217" s="70" t="str">
        <f>IF('P_løpende (2)'!H229=0," ",'P_løpende (2)'!H229)</f>
        <v xml:space="preserve"> </v>
      </c>
      <c r="I217" s="70" t="str">
        <f>IF('P_løpende (2)'!I229=0," ",'P_løpende (2)'!I229)</f>
        <v xml:space="preserve"> </v>
      </c>
      <c r="K217" s="70" t="str">
        <f>IF('P_løpende (2)'!K229=0," ",'P_løpende (2)'!K229)</f>
        <v xml:space="preserve"> </v>
      </c>
      <c r="L217" s="70" t="str">
        <f>IF('P_løpende (2)'!L229=0," ",'P_løpende (2)'!L229)</f>
        <v xml:space="preserve"> </v>
      </c>
      <c r="N217" s="70" t="str">
        <f>IF('P_løpende (2)'!N229=0," ",'P_løpende (2)'!N229)</f>
        <v xml:space="preserve"> </v>
      </c>
      <c r="O217" s="70" t="str">
        <f>IF('P_løpende (2)'!O229=0," ",'P_løpende (2)'!O229)</f>
        <v xml:space="preserve"> </v>
      </c>
    </row>
    <row r="218" spans="2:15" x14ac:dyDescent="0.2">
      <c r="B218" s="21" t="str">
        <f>IF('P_løpende (2)'!B230=0," ",'P_løpende (2)'!B230)</f>
        <v xml:space="preserve"> </v>
      </c>
      <c r="C218" s="70" t="str">
        <f>IF('P_løpende (2)'!C230=0," ",'P_løpende (2)'!C230)</f>
        <v xml:space="preserve"> </v>
      </c>
      <c r="D218" s="24" t="str">
        <f>IF('P_løpende (2)'!D220=0," ",'P_løpende (2)'!D220)</f>
        <v xml:space="preserve"> </v>
      </c>
      <c r="E218" s="21" t="str">
        <f>IF('P_løpende (2)'!E230=0," ",'P_løpende (2)'!E230)</f>
        <v xml:space="preserve"> </v>
      </c>
      <c r="F218" s="70" t="str">
        <f>IF('P_løpende (2)'!F230=0," ",'P_løpende (2)'!F230)</f>
        <v xml:space="preserve"> </v>
      </c>
      <c r="H218" s="70" t="str">
        <f>IF('P_løpende (2)'!H230=0," ",'P_løpende (2)'!H230)</f>
        <v xml:space="preserve"> </v>
      </c>
      <c r="I218" s="70" t="str">
        <f>IF('P_løpende (2)'!I230=0," ",'P_løpende (2)'!I230)</f>
        <v xml:space="preserve"> </v>
      </c>
      <c r="K218" s="70" t="str">
        <f>IF('P_løpende (2)'!K230=0," ",'P_løpende (2)'!K230)</f>
        <v xml:space="preserve"> </v>
      </c>
      <c r="L218" s="70" t="str">
        <f>IF('P_løpende (2)'!L230=0," ",'P_løpende (2)'!L230)</f>
        <v xml:space="preserve"> </v>
      </c>
      <c r="N218" s="70" t="str">
        <f>IF('P_løpende (2)'!N230=0," ",'P_løpende (2)'!N230)</f>
        <v xml:space="preserve"> </v>
      </c>
      <c r="O218" s="70" t="str">
        <f>IF('P_løpende (2)'!O230=0," ",'P_løpende (2)'!O230)</f>
        <v xml:space="preserve"> </v>
      </c>
    </row>
    <row r="219" spans="2:15" x14ac:dyDescent="0.2">
      <c r="B219" s="21" t="str">
        <f>IF('P_løpende (2)'!B231=0," ",'P_løpende (2)'!B231)</f>
        <v xml:space="preserve"> </v>
      </c>
      <c r="C219" s="70" t="str">
        <f>IF('P_løpende (2)'!C231=0," ",'P_løpende (2)'!C231)</f>
        <v xml:space="preserve"> </v>
      </c>
      <c r="D219" s="24" t="str">
        <f>IF('P_løpende (2)'!D221=0," ",'P_løpende (2)'!D221)</f>
        <v xml:space="preserve"> </v>
      </c>
      <c r="E219" s="21" t="str">
        <f>IF('P_løpende (2)'!E231=0," ",'P_løpende (2)'!E231)</f>
        <v xml:space="preserve"> </v>
      </c>
      <c r="F219" s="70" t="str">
        <f>IF('P_løpende (2)'!F231=0," ",'P_løpende (2)'!F231)</f>
        <v xml:space="preserve"> </v>
      </c>
      <c r="H219" s="70" t="str">
        <f>IF('P_løpende (2)'!H231=0," ",'P_løpende (2)'!H231)</f>
        <v xml:space="preserve"> </v>
      </c>
      <c r="I219" s="70" t="str">
        <f>IF('P_løpende (2)'!I231=0," ",'P_løpende (2)'!I231)</f>
        <v xml:space="preserve"> </v>
      </c>
      <c r="K219" s="70" t="str">
        <f>IF('P_løpende (2)'!K231=0," ",'P_løpende (2)'!K231)</f>
        <v xml:space="preserve"> </v>
      </c>
      <c r="L219" s="70" t="str">
        <f>IF('P_løpende (2)'!L231=0," ",'P_løpende (2)'!L231)</f>
        <v xml:space="preserve"> </v>
      </c>
      <c r="N219" s="70" t="str">
        <f>IF('P_løpende (2)'!N231=0," ",'P_løpende (2)'!N231)</f>
        <v xml:space="preserve"> </v>
      </c>
      <c r="O219" s="70" t="str">
        <f>IF('P_løpende (2)'!O231=0," ",'P_løpende (2)'!O231)</f>
        <v xml:space="preserve"> </v>
      </c>
    </row>
    <row r="220" spans="2:15" x14ac:dyDescent="0.2">
      <c r="B220" s="21" t="str">
        <f>IF('P_løpende (2)'!B232=0," ",'P_løpende (2)'!B232)</f>
        <v xml:space="preserve"> </v>
      </c>
      <c r="C220" s="70" t="str">
        <f>IF('P_løpende (2)'!C232=0," ",'P_løpende (2)'!C232)</f>
        <v xml:space="preserve"> </v>
      </c>
      <c r="D220" s="24" t="str">
        <f>IF('P_løpende (2)'!D222=0," ",'P_løpende (2)'!D222)</f>
        <v xml:space="preserve"> </v>
      </c>
      <c r="E220" s="21" t="str">
        <f>IF('P_løpende (2)'!E232=0," ",'P_løpende (2)'!E232)</f>
        <v xml:space="preserve"> </v>
      </c>
      <c r="F220" s="70" t="str">
        <f>IF('P_løpende (2)'!F232=0," ",'P_løpende (2)'!F232)</f>
        <v xml:space="preserve"> </v>
      </c>
      <c r="H220" s="70" t="str">
        <f>IF('P_løpende (2)'!H232=0," ",'P_løpende (2)'!H232)</f>
        <v xml:space="preserve"> </v>
      </c>
      <c r="I220" s="70" t="str">
        <f>IF('P_løpende (2)'!I232=0," ",'P_løpende (2)'!I232)</f>
        <v xml:space="preserve"> </v>
      </c>
      <c r="K220" s="70" t="str">
        <f>IF('P_løpende (2)'!K232=0," ",'P_løpende (2)'!K232)</f>
        <v xml:space="preserve"> </v>
      </c>
      <c r="L220" s="70" t="str">
        <f>IF('P_løpende (2)'!L232=0," ",'P_løpende (2)'!L232)</f>
        <v xml:space="preserve"> </v>
      </c>
      <c r="N220" s="70" t="str">
        <f>IF('P_løpende (2)'!N232=0," ",'P_løpende (2)'!N232)</f>
        <v xml:space="preserve"> </v>
      </c>
      <c r="O220" s="70" t="str">
        <f>IF('P_løpende (2)'!O232=0," ",'P_løpende (2)'!O232)</f>
        <v xml:space="preserve"> </v>
      </c>
    </row>
    <row r="221" spans="2:15" x14ac:dyDescent="0.2">
      <c r="B221" s="21" t="str">
        <f>IF('P_løpende (2)'!B233=0," ",'P_løpende (2)'!B233)</f>
        <v xml:space="preserve"> </v>
      </c>
      <c r="C221" s="70" t="str">
        <f>IF('P_løpende (2)'!C233=0," ",'P_løpende (2)'!C233)</f>
        <v xml:space="preserve"> </v>
      </c>
      <c r="D221" s="24" t="str">
        <f>IF('P_løpende (2)'!D223=0," ",'P_løpende (2)'!D223)</f>
        <v xml:space="preserve"> </v>
      </c>
      <c r="E221" s="21" t="str">
        <f>IF('P_løpende (2)'!E233=0," ",'P_løpende (2)'!E233)</f>
        <v xml:space="preserve"> </v>
      </c>
      <c r="F221" s="70" t="str">
        <f>IF('P_løpende (2)'!F233=0," ",'P_løpende (2)'!F233)</f>
        <v xml:space="preserve"> </v>
      </c>
      <c r="H221" s="70" t="str">
        <f>IF('P_løpende (2)'!H233=0," ",'P_løpende (2)'!H233)</f>
        <v xml:space="preserve"> </v>
      </c>
      <c r="I221" s="70" t="str">
        <f>IF('P_løpende (2)'!I233=0," ",'P_løpende (2)'!I233)</f>
        <v xml:space="preserve"> </v>
      </c>
      <c r="K221" s="70" t="str">
        <f>IF('P_løpende (2)'!K233=0," ",'P_løpende (2)'!K233)</f>
        <v xml:space="preserve"> </v>
      </c>
      <c r="L221" s="70" t="str">
        <f>IF('P_løpende (2)'!L233=0," ",'P_løpende (2)'!L233)</f>
        <v xml:space="preserve"> </v>
      </c>
      <c r="N221" s="70" t="str">
        <f>IF('P_løpende (2)'!N233=0," ",'P_løpende (2)'!N233)</f>
        <v xml:space="preserve"> </v>
      </c>
      <c r="O221" s="70" t="str">
        <f>IF('P_løpende (2)'!O233=0," ",'P_løpende (2)'!O233)</f>
        <v xml:space="preserve"> </v>
      </c>
    </row>
    <row r="222" spans="2:15" x14ac:dyDescent="0.2">
      <c r="B222" s="21" t="str">
        <f>IF('P_løpende (2)'!B234=0," ",'P_løpende (2)'!B234)</f>
        <v xml:space="preserve"> </v>
      </c>
      <c r="C222" s="70" t="str">
        <f>IF('P_løpende (2)'!C234=0," ",'P_løpende (2)'!C234)</f>
        <v xml:space="preserve"> </v>
      </c>
      <c r="D222" s="24" t="str">
        <f>IF('P_løpende (2)'!D224=0," ",'P_løpende (2)'!D224)</f>
        <v xml:space="preserve"> </v>
      </c>
      <c r="E222" s="21" t="str">
        <f>IF('P_løpende (2)'!E234=0," ",'P_løpende (2)'!E234)</f>
        <v xml:space="preserve"> </v>
      </c>
      <c r="F222" s="70" t="str">
        <f>IF('P_løpende (2)'!F234=0," ",'P_løpende (2)'!F234)</f>
        <v xml:space="preserve"> </v>
      </c>
      <c r="H222" s="70" t="str">
        <f>IF('P_løpende (2)'!H234=0," ",'P_løpende (2)'!H234)</f>
        <v xml:space="preserve"> </v>
      </c>
      <c r="I222" s="70" t="str">
        <f>IF('P_løpende (2)'!I234=0," ",'P_løpende (2)'!I234)</f>
        <v xml:space="preserve"> </v>
      </c>
      <c r="K222" s="70" t="str">
        <f>IF('P_løpende (2)'!K234=0," ",'P_løpende (2)'!K234)</f>
        <v xml:space="preserve"> </v>
      </c>
      <c r="L222" s="70" t="str">
        <f>IF('P_løpende (2)'!L234=0," ",'P_løpende (2)'!L234)</f>
        <v xml:space="preserve"> </v>
      </c>
      <c r="N222" s="70" t="str">
        <f>IF('P_løpende (2)'!N234=0," ",'P_løpende (2)'!N234)</f>
        <v xml:space="preserve"> </v>
      </c>
      <c r="O222" s="70" t="str">
        <f>IF('P_løpende (2)'!O234=0," ",'P_løpende (2)'!O234)</f>
        <v xml:space="preserve"> </v>
      </c>
    </row>
    <row r="223" spans="2:15" x14ac:dyDescent="0.2">
      <c r="B223" s="21" t="str">
        <f>IF('P_løpende (2)'!B235=0," ",'P_løpende (2)'!B235)</f>
        <v xml:space="preserve"> </v>
      </c>
      <c r="C223" s="70" t="str">
        <f>IF('P_løpende (2)'!C235=0," ",'P_løpende (2)'!C235)</f>
        <v xml:space="preserve"> </v>
      </c>
      <c r="D223" s="24" t="str">
        <f>IF('P_løpende (2)'!D225=0," ",'P_løpende (2)'!D225)</f>
        <v xml:space="preserve"> </v>
      </c>
      <c r="E223" s="21" t="str">
        <f>IF('P_løpende (2)'!E235=0," ",'P_løpende (2)'!E235)</f>
        <v xml:space="preserve"> </v>
      </c>
      <c r="F223" s="70" t="str">
        <f>IF('P_løpende (2)'!F235=0," ",'P_løpende (2)'!F235)</f>
        <v xml:space="preserve"> </v>
      </c>
      <c r="H223" s="70" t="str">
        <f>IF('P_løpende (2)'!H235=0," ",'P_løpende (2)'!H235)</f>
        <v xml:space="preserve"> </v>
      </c>
      <c r="I223" s="70" t="str">
        <f>IF('P_løpende (2)'!I235=0," ",'P_løpende (2)'!I235)</f>
        <v xml:space="preserve"> </v>
      </c>
      <c r="K223" s="70" t="str">
        <f>IF('P_løpende (2)'!K235=0," ",'P_løpende (2)'!K235)</f>
        <v xml:space="preserve"> </v>
      </c>
      <c r="L223" s="70" t="str">
        <f>IF('P_løpende (2)'!L235=0," ",'P_løpende (2)'!L235)</f>
        <v xml:space="preserve"> </v>
      </c>
      <c r="N223" s="70" t="str">
        <f>IF('P_løpende (2)'!N235=0," ",'P_løpende (2)'!N235)</f>
        <v xml:space="preserve"> </v>
      </c>
      <c r="O223" s="70" t="str">
        <f>IF('P_løpende (2)'!O235=0," ",'P_løpende (2)'!O235)</f>
        <v xml:space="preserve"> </v>
      </c>
    </row>
    <row r="224" spans="2:15" x14ac:dyDescent="0.2">
      <c r="B224" s="21" t="str">
        <f>IF('P_løpende (2)'!B236=0," ",'P_løpende (2)'!B236)</f>
        <v xml:space="preserve"> </v>
      </c>
      <c r="C224" s="70" t="str">
        <f>IF('P_løpende (2)'!C236=0," ",'P_løpende (2)'!C236)</f>
        <v xml:space="preserve"> </v>
      </c>
      <c r="D224" s="24" t="str">
        <f>IF('P_løpende (2)'!D226=0," ",'P_løpende (2)'!D226)</f>
        <v xml:space="preserve"> </v>
      </c>
      <c r="E224" s="21" t="str">
        <f>IF('P_løpende (2)'!E236=0," ",'P_løpende (2)'!E236)</f>
        <v xml:space="preserve"> </v>
      </c>
      <c r="F224" s="70" t="str">
        <f>IF('P_løpende (2)'!F236=0," ",'P_løpende (2)'!F236)</f>
        <v xml:space="preserve"> </v>
      </c>
      <c r="H224" s="70" t="str">
        <f>IF('P_løpende (2)'!H236=0," ",'P_løpende (2)'!H236)</f>
        <v xml:space="preserve"> </v>
      </c>
      <c r="I224" s="70" t="str">
        <f>IF('P_løpende (2)'!I236=0," ",'P_løpende (2)'!I236)</f>
        <v xml:space="preserve"> </v>
      </c>
      <c r="K224" s="70" t="str">
        <f>IF('P_løpende (2)'!K236=0," ",'P_løpende (2)'!K236)</f>
        <v xml:space="preserve"> </v>
      </c>
      <c r="L224" s="70" t="str">
        <f>IF('P_løpende (2)'!L236=0," ",'P_løpende (2)'!L236)</f>
        <v xml:space="preserve"> </v>
      </c>
      <c r="N224" s="70" t="str">
        <f>IF('P_løpende (2)'!N236=0," ",'P_løpende (2)'!N236)</f>
        <v xml:space="preserve"> </v>
      </c>
      <c r="O224" s="70" t="str">
        <f>IF('P_løpende (2)'!O236=0," ",'P_løpende (2)'!O236)</f>
        <v xml:space="preserve"> </v>
      </c>
    </row>
    <row r="225" spans="2:15" x14ac:dyDescent="0.2">
      <c r="B225" s="21" t="str">
        <f>IF('P_løpende (2)'!B237=0," ",'P_løpende (2)'!B237)</f>
        <v xml:space="preserve"> </v>
      </c>
      <c r="C225" s="70" t="str">
        <f>IF('P_løpende (2)'!C237=0," ",'P_løpende (2)'!C237)</f>
        <v xml:space="preserve"> </v>
      </c>
      <c r="D225" s="24" t="str">
        <f>IF('P_løpende (2)'!D227=0," ",'P_løpende (2)'!D227)</f>
        <v xml:space="preserve"> </v>
      </c>
      <c r="E225" s="21" t="str">
        <f>IF('P_løpende (2)'!E237=0," ",'P_løpende (2)'!E237)</f>
        <v xml:space="preserve"> </v>
      </c>
      <c r="F225" s="70" t="str">
        <f>IF('P_løpende (2)'!F237=0," ",'P_løpende (2)'!F237)</f>
        <v xml:space="preserve"> </v>
      </c>
      <c r="H225" s="70" t="str">
        <f>IF('P_løpende (2)'!H237=0," ",'P_løpende (2)'!H237)</f>
        <v xml:space="preserve"> </v>
      </c>
      <c r="I225" s="70" t="str">
        <f>IF('P_løpende (2)'!I237=0," ",'P_løpende (2)'!I237)</f>
        <v xml:space="preserve"> </v>
      </c>
      <c r="K225" s="70" t="str">
        <f>IF('P_løpende (2)'!K237=0," ",'P_løpende (2)'!K237)</f>
        <v xml:space="preserve"> </v>
      </c>
      <c r="L225" s="70" t="str">
        <f>IF('P_løpende (2)'!L237=0," ",'P_løpende (2)'!L237)</f>
        <v xml:space="preserve"> </v>
      </c>
      <c r="N225" s="70" t="str">
        <f>IF('P_løpende (2)'!N237=0," ",'P_løpende (2)'!N237)</f>
        <v xml:space="preserve"> </v>
      </c>
      <c r="O225" s="70" t="str">
        <f>IF('P_løpende (2)'!O237=0," ",'P_løpende (2)'!O237)</f>
        <v xml:space="preserve"> </v>
      </c>
    </row>
    <row r="226" spans="2:15" x14ac:dyDescent="0.2">
      <c r="B226" s="21" t="str">
        <f>IF('P_løpende (2)'!B238=0," ",'P_løpende (2)'!B238)</f>
        <v xml:space="preserve"> </v>
      </c>
      <c r="C226" s="70" t="str">
        <f>IF('P_løpende (2)'!C238=0," ",'P_løpende (2)'!C238)</f>
        <v xml:space="preserve"> </v>
      </c>
      <c r="D226" s="24" t="str">
        <f>IF('P_løpende (2)'!D228=0," ",'P_løpende (2)'!D228)</f>
        <v xml:space="preserve"> </v>
      </c>
      <c r="E226" s="21" t="str">
        <f>IF('P_løpende (2)'!E238=0," ",'P_løpende (2)'!E238)</f>
        <v xml:space="preserve"> </v>
      </c>
      <c r="F226" s="70" t="str">
        <f>IF('P_løpende (2)'!F238=0," ",'P_løpende (2)'!F238)</f>
        <v xml:space="preserve"> </v>
      </c>
      <c r="H226" s="70" t="str">
        <f>IF('P_løpende (2)'!H238=0," ",'P_løpende (2)'!H238)</f>
        <v xml:space="preserve"> </v>
      </c>
      <c r="I226" s="70" t="str">
        <f>IF('P_løpende (2)'!I238=0," ",'P_løpende (2)'!I238)</f>
        <v xml:space="preserve"> </v>
      </c>
      <c r="K226" s="70" t="str">
        <f>IF('P_løpende (2)'!K238=0," ",'P_løpende (2)'!K238)</f>
        <v xml:space="preserve"> </v>
      </c>
      <c r="L226" s="70" t="str">
        <f>IF('P_løpende (2)'!L238=0," ",'P_løpende (2)'!L238)</f>
        <v xml:space="preserve"> </v>
      </c>
      <c r="N226" s="70" t="str">
        <f>IF('P_løpende (2)'!N238=0," ",'P_løpende (2)'!N238)</f>
        <v xml:space="preserve"> </v>
      </c>
      <c r="O226" s="70" t="str">
        <f>IF('P_løpende (2)'!O238=0," ",'P_løpende (2)'!O238)</f>
        <v xml:space="preserve"> </v>
      </c>
    </row>
    <row r="227" spans="2:15" x14ac:dyDescent="0.2">
      <c r="B227" s="21" t="str">
        <f>IF('P_løpende (2)'!B239=0," ",'P_løpende (2)'!B239)</f>
        <v xml:space="preserve"> </v>
      </c>
      <c r="C227" s="70" t="str">
        <f>IF('P_løpende (2)'!C239=0," ",'P_løpende (2)'!C239)</f>
        <v xml:space="preserve"> </v>
      </c>
      <c r="D227" s="24" t="str">
        <f>IF('P_løpende (2)'!D229=0," ",'P_løpende (2)'!D229)</f>
        <v xml:space="preserve"> </v>
      </c>
      <c r="E227" s="21" t="str">
        <f>IF('P_løpende (2)'!E239=0," ",'P_løpende (2)'!E239)</f>
        <v xml:space="preserve"> </v>
      </c>
      <c r="F227" s="70" t="str">
        <f>IF('P_løpende (2)'!F239=0," ",'P_løpende (2)'!F239)</f>
        <v xml:space="preserve"> </v>
      </c>
      <c r="H227" s="70" t="str">
        <f>IF('P_løpende (2)'!H239=0," ",'P_løpende (2)'!H239)</f>
        <v xml:space="preserve"> </v>
      </c>
      <c r="I227" s="70" t="str">
        <f>IF('P_løpende (2)'!I239=0," ",'P_løpende (2)'!I239)</f>
        <v xml:space="preserve"> </v>
      </c>
      <c r="K227" s="70" t="str">
        <f>IF('P_løpende (2)'!K239=0," ",'P_løpende (2)'!K239)</f>
        <v xml:space="preserve"> </v>
      </c>
      <c r="L227" s="70" t="str">
        <f>IF('P_løpende (2)'!L239=0," ",'P_løpende (2)'!L239)</f>
        <v xml:space="preserve"> </v>
      </c>
      <c r="N227" s="70" t="str">
        <f>IF('P_løpende (2)'!N239=0," ",'P_løpende (2)'!N239)</f>
        <v xml:space="preserve"> </v>
      </c>
      <c r="O227" s="70" t="str">
        <f>IF('P_løpende (2)'!O239=0," ",'P_løpende (2)'!O239)</f>
        <v xml:space="preserve"> </v>
      </c>
    </row>
    <row r="228" spans="2:15" x14ac:dyDescent="0.2">
      <c r="B228" s="21" t="str">
        <f>IF('P_løpende (2)'!B240=0," ",'P_løpende (2)'!B240)</f>
        <v xml:space="preserve"> </v>
      </c>
      <c r="C228" s="70" t="str">
        <f>IF('P_løpende (2)'!C240=0," ",'P_løpende (2)'!C240)</f>
        <v xml:space="preserve"> </v>
      </c>
      <c r="D228" s="24" t="str">
        <f>IF('P_løpende (2)'!D230=0," ",'P_løpende (2)'!D230)</f>
        <v xml:space="preserve"> </v>
      </c>
      <c r="E228" s="21" t="str">
        <f>IF('P_løpende (2)'!E240=0," ",'P_løpende (2)'!E240)</f>
        <v xml:space="preserve"> </v>
      </c>
      <c r="F228" s="70" t="str">
        <f>IF('P_løpende (2)'!F240=0," ",'P_løpende (2)'!F240)</f>
        <v xml:space="preserve"> </v>
      </c>
      <c r="H228" s="70" t="str">
        <f>IF('P_løpende (2)'!H240=0," ",'P_løpende (2)'!H240)</f>
        <v xml:space="preserve"> </v>
      </c>
      <c r="I228" s="70" t="str">
        <f>IF('P_løpende (2)'!I240=0," ",'P_løpende (2)'!I240)</f>
        <v xml:space="preserve"> </v>
      </c>
      <c r="K228" s="70" t="str">
        <f>IF('P_løpende (2)'!K240=0," ",'P_løpende (2)'!K240)</f>
        <v xml:space="preserve"> </v>
      </c>
      <c r="L228" s="70" t="str">
        <f>IF('P_løpende (2)'!L240=0," ",'P_løpende (2)'!L240)</f>
        <v xml:space="preserve"> </v>
      </c>
      <c r="N228" s="70" t="str">
        <f>IF('P_løpende (2)'!N240=0," ",'P_løpende (2)'!N240)</f>
        <v xml:space="preserve"> </v>
      </c>
      <c r="O228" s="70" t="str">
        <f>IF('P_løpende (2)'!O240=0," ",'P_løpende (2)'!O240)</f>
        <v xml:space="preserve"> </v>
      </c>
    </row>
    <row r="229" spans="2:15" x14ac:dyDescent="0.2">
      <c r="B229" s="21" t="str">
        <f>IF('P_løpende (2)'!B241=0," ",'P_løpende (2)'!B241)</f>
        <v xml:space="preserve"> </v>
      </c>
      <c r="C229" s="70" t="str">
        <f>IF('P_løpende (2)'!C241=0," ",'P_løpende (2)'!C241)</f>
        <v xml:space="preserve"> </v>
      </c>
      <c r="D229" s="24" t="str">
        <f>IF('P_løpende (2)'!D231=0," ",'P_løpende (2)'!D231)</f>
        <v xml:space="preserve"> </v>
      </c>
      <c r="E229" s="21" t="str">
        <f>IF('P_løpende (2)'!E241=0," ",'P_løpende (2)'!E241)</f>
        <v xml:space="preserve"> </v>
      </c>
      <c r="F229" s="70" t="str">
        <f>IF('P_løpende (2)'!F241=0," ",'P_løpende (2)'!F241)</f>
        <v xml:space="preserve"> </v>
      </c>
      <c r="H229" s="70" t="str">
        <f>IF('P_løpende (2)'!H241=0," ",'P_løpende (2)'!H241)</f>
        <v xml:space="preserve"> </v>
      </c>
      <c r="I229" s="70" t="str">
        <f>IF('P_løpende (2)'!I241=0," ",'P_løpende (2)'!I241)</f>
        <v xml:space="preserve"> </v>
      </c>
      <c r="K229" s="70" t="str">
        <f>IF('P_løpende (2)'!K241=0," ",'P_løpende (2)'!K241)</f>
        <v xml:space="preserve"> </v>
      </c>
      <c r="L229" s="70" t="str">
        <f>IF('P_løpende (2)'!L241=0," ",'P_løpende (2)'!L241)</f>
        <v xml:space="preserve"> </v>
      </c>
      <c r="N229" s="70" t="str">
        <f>IF('P_løpende (2)'!N241=0," ",'P_løpende (2)'!N241)</f>
        <v xml:space="preserve"> </v>
      </c>
      <c r="O229" s="70" t="str">
        <f>IF('P_løpende (2)'!O241=0," ",'P_løpende (2)'!O241)</f>
        <v xml:space="preserve"> </v>
      </c>
    </row>
    <row r="230" spans="2:15" x14ac:dyDescent="0.2">
      <c r="B230" s="21" t="str">
        <f>IF('P_løpende (2)'!B242=0," ",'P_løpende (2)'!B242)</f>
        <v xml:space="preserve"> </v>
      </c>
      <c r="C230" s="70" t="str">
        <f>IF('P_løpende (2)'!C242=0," ",'P_løpende (2)'!C242)</f>
        <v xml:space="preserve"> </v>
      </c>
      <c r="D230" s="24" t="str">
        <f>IF('P_løpende (2)'!D232=0," ",'P_løpende (2)'!D232)</f>
        <v xml:space="preserve"> </v>
      </c>
      <c r="E230" s="21" t="str">
        <f>IF('P_løpende (2)'!E242=0," ",'P_løpende (2)'!E242)</f>
        <v xml:space="preserve"> </v>
      </c>
      <c r="F230" s="70" t="str">
        <f>IF('P_løpende (2)'!F242=0," ",'P_løpende (2)'!F242)</f>
        <v xml:space="preserve"> </v>
      </c>
      <c r="H230" s="70" t="str">
        <f>IF('P_løpende (2)'!H242=0," ",'P_løpende (2)'!H242)</f>
        <v xml:space="preserve"> </v>
      </c>
      <c r="I230" s="70" t="str">
        <f>IF('P_løpende (2)'!I242=0," ",'P_løpende (2)'!I242)</f>
        <v xml:space="preserve"> </v>
      </c>
      <c r="K230" s="70" t="str">
        <f>IF('P_løpende (2)'!K242=0," ",'P_løpende (2)'!K242)</f>
        <v xml:space="preserve"> </v>
      </c>
      <c r="L230" s="70" t="str">
        <f>IF('P_løpende (2)'!L242=0," ",'P_løpende (2)'!L242)</f>
        <v xml:space="preserve"> </v>
      </c>
      <c r="N230" s="70" t="str">
        <f>IF('P_løpende (2)'!N242=0," ",'P_løpende (2)'!N242)</f>
        <v xml:space="preserve"> </v>
      </c>
      <c r="O230" s="70" t="str">
        <f>IF('P_løpende (2)'!O242=0," ",'P_løpende (2)'!O242)</f>
        <v xml:space="preserve"> </v>
      </c>
    </row>
    <row r="231" spans="2:15" x14ac:dyDescent="0.2">
      <c r="B231" s="21" t="str">
        <f>IF('P_løpende (2)'!B243=0," ",'P_løpende (2)'!B243)</f>
        <v xml:space="preserve"> </v>
      </c>
      <c r="C231" s="70" t="str">
        <f>IF('P_løpende (2)'!C243=0," ",'P_løpende (2)'!C243)</f>
        <v xml:space="preserve"> </v>
      </c>
      <c r="D231" s="24" t="str">
        <f>IF('P_løpende (2)'!D233=0," ",'P_løpende (2)'!D233)</f>
        <v xml:space="preserve"> </v>
      </c>
      <c r="E231" s="21" t="str">
        <f>IF('P_løpende (2)'!E243=0," ",'P_løpende (2)'!E243)</f>
        <v xml:space="preserve"> </v>
      </c>
      <c r="F231" s="70" t="str">
        <f>IF('P_løpende (2)'!F243=0," ",'P_løpende (2)'!F243)</f>
        <v xml:space="preserve"> </v>
      </c>
      <c r="H231" s="70" t="str">
        <f>IF('P_løpende (2)'!H243=0," ",'P_løpende (2)'!H243)</f>
        <v xml:space="preserve"> </v>
      </c>
      <c r="I231" s="70" t="str">
        <f>IF('P_løpende (2)'!I243=0," ",'P_løpende (2)'!I243)</f>
        <v xml:space="preserve"> </v>
      </c>
      <c r="K231" s="70" t="str">
        <f>IF('P_løpende (2)'!K243=0," ",'P_løpende (2)'!K243)</f>
        <v xml:space="preserve"> </v>
      </c>
      <c r="L231" s="70" t="str">
        <f>IF('P_løpende (2)'!L243=0," ",'P_løpende (2)'!L243)</f>
        <v xml:space="preserve"> </v>
      </c>
      <c r="N231" s="70" t="str">
        <f>IF('P_løpende (2)'!N243=0," ",'P_løpende (2)'!N243)</f>
        <v xml:space="preserve"> </v>
      </c>
      <c r="O231" s="70" t="str">
        <f>IF('P_løpende (2)'!O243=0," ",'P_løpende (2)'!O243)</f>
        <v xml:space="preserve"> </v>
      </c>
    </row>
    <row r="232" spans="2:15" x14ac:dyDescent="0.2">
      <c r="B232" s="21" t="str">
        <f>IF('P_løpende (2)'!B244=0," ",'P_løpende (2)'!B244)</f>
        <v xml:space="preserve"> </v>
      </c>
      <c r="C232" s="70" t="str">
        <f>IF('P_løpende (2)'!C244=0," ",'P_løpende (2)'!C244)</f>
        <v xml:space="preserve"> </v>
      </c>
      <c r="D232" s="24" t="str">
        <f>IF('P_løpende (2)'!D234=0," ",'P_løpende (2)'!D234)</f>
        <v xml:space="preserve"> </v>
      </c>
      <c r="E232" s="21" t="str">
        <f>IF('P_løpende (2)'!E244=0," ",'P_løpende (2)'!E244)</f>
        <v xml:space="preserve"> </v>
      </c>
      <c r="F232" s="70" t="str">
        <f>IF('P_løpende (2)'!F244=0," ",'P_løpende (2)'!F244)</f>
        <v xml:space="preserve"> </v>
      </c>
      <c r="H232" s="70" t="str">
        <f>IF('P_løpende (2)'!H244=0," ",'P_løpende (2)'!H244)</f>
        <v xml:space="preserve"> </v>
      </c>
      <c r="I232" s="70" t="str">
        <f>IF('P_løpende (2)'!I244=0," ",'P_løpende (2)'!I244)</f>
        <v xml:space="preserve"> </v>
      </c>
      <c r="K232" s="70" t="str">
        <f>IF('P_løpende (2)'!K244=0," ",'P_løpende (2)'!K244)</f>
        <v xml:space="preserve"> </v>
      </c>
      <c r="L232" s="70" t="str">
        <f>IF('P_løpende (2)'!L244=0," ",'P_løpende (2)'!L244)</f>
        <v xml:space="preserve"> </v>
      </c>
      <c r="N232" s="70" t="str">
        <f>IF('P_løpende (2)'!N244=0," ",'P_løpende (2)'!N244)</f>
        <v xml:space="preserve"> </v>
      </c>
      <c r="O232" s="70" t="str">
        <f>IF('P_løpende (2)'!O244=0," ",'P_løpende (2)'!O244)</f>
        <v xml:space="preserve"> </v>
      </c>
    </row>
    <row r="233" spans="2:15" x14ac:dyDescent="0.2">
      <c r="B233" s="21" t="str">
        <f>IF('P_løpende (2)'!B245=0," ",'P_løpende (2)'!B245)</f>
        <v xml:space="preserve"> </v>
      </c>
      <c r="C233" s="70" t="str">
        <f>IF('P_løpende (2)'!C245=0," ",'P_løpende (2)'!C245)</f>
        <v xml:space="preserve"> </v>
      </c>
      <c r="D233" s="24" t="str">
        <f>IF('P_løpende (2)'!D235=0," ",'P_løpende (2)'!D235)</f>
        <v xml:space="preserve"> </v>
      </c>
      <c r="E233" s="21" t="str">
        <f>IF('P_løpende (2)'!E245=0," ",'P_løpende (2)'!E245)</f>
        <v xml:space="preserve"> </v>
      </c>
      <c r="F233" s="70" t="str">
        <f>IF('P_løpende (2)'!F245=0," ",'P_løpende (2)'!F245)</f>
        <v xml:space="preserve"> </v>
      </c>
      <c r="H233" s="70" t="str">
        <f>IF('P_løpende (2)'!H245=0," ",'P_løpende (2)'!H245)</f>
        <v xml:space="preserve"> </v>
      </c>
      <c r="I233" s="70" t="str">
        <f>IF('P_løpende (2)'!I245=0," ",'P_løpende (2)'!I245)</f>
        <v xml:space="preserve"> </v>
      </c>
      <c r="K233" s="70" t="str">
        <f>IF('P_løpende (2)'!K245=0," ",'P_løpende (2)'!K245)</f>
        <v xml:space="preserve"> </v>
      </c>
      <c r="L233" s="70" t="str">
        <f>IF('P_løpende (2)'!L245=0," ",'P_løpende (2)'!L245)</f>
        <v xml:space="preserve"> </v>
      </c>
      <c r="N233" s="70" t="str">
        <f>IF('P_løpende (2)'!N245=0," ",'P_løpende (2)'!N245)</f>
        <v xml:space="preserve"> </v>
      </c>
      <c r="O233" s="70" t="str">
        <f>IF('P_løpende (2)'!O245=0," ",'P_løpende (2)'!O245)</f>
        <v xml:space="preserve"> </v>
      </c>
    </row>
    <row r="234" spans="2:15" x14ac:dyDescent="0.2">
      <c r="B234" s="21" t="str">
        <f>IF('P_løpende (2)'!B246=0," ",'P_løpende (2)'!B246)</f>
        <v xml:space="preserve"> </v>
      </c>
      <c r="C234" s="70" t="str">
        <f>IF('P_løpende (2)'!C246=0," ",'P_løpende (2)'!C246)</f>
        <v xml:space="preserve"> </v>
      </c>
      <c r="D234" s="24" t="str">
        <f>IF('P_løpende (2)'!D236=0," ",'P_løpende (2)'!D236)</f>
        <v xml:space="preserve"> </v>
      </c>
      <c r="E234" s="21" t="str">
        <f>IF('P_løpende (2)'!E246=0," ",'P_løpende (2)'!E246)</f>
        <v xml:space="preserve"> </v>
      </c>
      <c r="F234" s="70" t="str">
        <f>IF('P_løpende (2)'!F246=0," ",'P_løpende (2)'!F246)</f>
        <v xml:space="preserve"> </v>
      </c>
      <c r="H234" s="70" t="str">
        <f>IF('P_løpende (2)'!H246=0," ",'P_løpende (2)'!H246)</f>
        <v xml:space="preserve"> </v>
      </c>
      <c r="I234" s="70" t="str">
        <f>IF('P_løpende (2)'!I246=0," ",'P_løpende (2)'!I246)</f>
        <v xml:space="preserve"> </v>
      </c>
      <c r="K234" s="70" t="str">
        <f>IF('P_løpende (2)'!K246=0," ",'P_løpende (2)'!K246)</f>
        <v xml:space="preserve"> </v>
      </c>
      <c r="L234" s="70" t="str">
        <f>IF('P_løpende (2)'!L246=0," ",'P_løpende (2)'!L246)</f>
        <v xml:space="preserve"> </v>
      </c>
      <c r="N234" s="70" t="str">
        <f>IF('P_løpende (2)'!N246=0," ",'P_løpende (2)'!N246)</f>
        <v xml:space="preserve"> </v>
      </c>
      <c r="O234" s="70" t="str">
        <f>IF('P_løpende (2)'!O246=0," ",'P_løpende (2)'!O246)</f>
        <v xml:space="preserve"> </v>
      </c>
    </row>
    <row r="235" spans="2:15" x14ac:dyDescent="0.2">
      <c r="B235" s="21" t="str">
        <f>IF('P_løpende (2)'!B247=0," ",'P_løpende (2)'!B247)</f>
        <v xml:space="preserve"> </v>
      </c>
      <c r="C235" s="70" t="str">
        <f>IF('P_løpende (2)'!C247=0," ",'P_løpende (2)'!C247)</f>
        <v xml:space="preserve"> </v>
      </c>
      <c r="D235" s="24" t="str">
        <f>IF('P_løpende (2)'!D237=0," ",'P_løpende (2)'!D237)</f>
        <v xml:space="preserve"> </v>
      </c>
      <c r="E235" s="21" t="str">
        <f>IF('P_løpende (2)'!E247=0," ",'P_løpende (2)'!E247)</f>
        <v xml:space="preserve"> </v>
      </c>
      <c r="F235" s="70" t="str">
        <f>IF('P_løpende (2)'!F247=0," ",'P_løpende (2)'!F247)</f>
        <v xml:space="preserve"> </v>
      </c>
      <c r="H235" s="70" t="str">
        <f>IF('P_løpende (2)'!H247=0," ",'P_løpende (2)'!H247)</f>
        <v xml:space="preserve"> </v>
      </c>
      <c r="I235" s="70" t="str">
        <f>IF('P_løpende (2)'!I247=0," ",'P_løpende (2)'!I247)</f>
        <v xml:space="preserve"> </v>
      </c>
      <c r="K235" s="70" t="str">
        <f>IF('P_løpende (2)'!K247=0," ",'P_løpende (2)'!K247)</f>
        <v xml:space="preserve"> </v>
      </c>
      <c r="L235" s="70" t="str">
        <f>IF('P_løpende (2)'!L247=0," ",'P_løpende (2)'!L247)</f>
        <v xml:space="preserve"> </v>
      </c>
      <c r="N235" s="70" t="str">
        <f>IF('P_løpende (2)'!N247=0," ",'P_løpende (2)'!N247)</f>
        <v xml:space="preserve"> </v>
      </c>
      <c r="O235" s="70" t="str">
        <f>IF('P_løpende (2)'!O247=0," ",'P_løpende (2)'!O247)</f>
        <v xml:space="preserve"> </v>
      </c>
    </row>
    <row r="236" spans="2:15" x14ac:dyDescent="0.2">
      <c r="B236" s="21" t="str">
        <f>IF('P_løpende (2)'!B248=0," ",'P_løpende (2)'!B248)</f>
        <v xml:space="preserve"> </v>
      </c>
      <c r="C236" s="70" t="str">
        <f>IF('P_løpende (2)'!C248=0," ",'P_løpende (2)'!C248)</f>
        <v xml:space="preserve"> </v>
      </c>
      <c r="D236" s="24" t="str">
        <f>IF('P_løpende (2)'!D238=0," ",'P_løpende (2)'!D238)</f>
        <v xml:space="preserve"> </v>
      </c>
      <c r="E236" s="21" t="str">
        <f>IF('P_løpende (2)'!E248=0," ",'P_løpende (2)'!E248)</f>
        <v xml:space="preserve"> </v>
      </c>
      <c r="F236" s="70" t="str">
        <f>IF('P_løpende (2)'!F248=0," ",'P_løpende (2)'!F248)</f>
        <v xml:space="preserve"> </v>
      </c>
      <c r="H236" s="70" t="str">
        <f>IF('P_løpende (2)'!H248=0," ",'P_løpende (2)'!H248)</f>
        <v xml:space="preserve"> </v>
      </c>
      <c r="I236" s="70" t="str">
        <f>IF('P_løpende (2)'!I248=0," ",'P_løpende (2)'!I248)</f>
        <v xml:space="preserve"> </v>
      </c>
      <c r="K236" s="70" t="str">
        <f>IF('P_løpende (2)'!K248=0," ",'P_løpende (2)'!K248)</f>
        <v xml:space="preserve"> </v>
      </c>
      <c r="L236" s="70" t="str">
        <f>IF('P_løpende (2)'!L248=0," ",'P_løpende (2)'!L248)</f>
        <v xml:space="preserve"> </v>
      </c>
      <c r="N236" s="70" t="str">
        <f>IF('P_løpende (2)'!N248=0," ",'P_løpende (2)'!N248)</f>
        <v xml:space="preserve"> </v>
      </c>
      <c r="O236" s="70" t="str">
        <f>IF('P_løpende (2)'!O248=0," ",'P_løpende (2)'!O248)</f>
        <v xml:space="preserve"> </v>
      </c>
    </row>
    <row r="237" spans="2:15" x14ac:dyDescent="0.2">
      <c r="B237" s="21" t="str">
        <f>IF('P_løpende (2)'!B249=0," ",'P_løpende (2)'!B249)</f>
        <v xml:space="preserve"> </v>
      </c>
      <c r="C237" s="70" t="str">
        <f>IF('P_løpende (2)'!C249=0," ",'P_løpende (2)'!C249)</f>
        <v xml:space="preserve"> </v>
      </c>
      <c r="D237" s="24" t="str">
        <f>IF('P_løpende (2)'!D239=0," ",'P_løpende (2)'!D239)</f>
        <v xml:space="preserve"> </v>
      </c>
      <c r="E237" s="21" t="str">
        <f>IF('P_løpende (2)'!E249=0," ",'P_løpende (2)'!E249)</f>
        <v xml:space="preserve"> </v>
      </c>
      <c r="F237" s="70" t="str">
        <f>IF('P_løpende (2)'!F249=0," ",'P_løpende (2)'!F249)</f>
        <v xml:space="preserve"> </v>
      </c>
      <c r="H237" s="70" t="str">
        <f>IF('P_løpende (2)'!H249=0," ",'P_løpende (2)'!H249)</f>
        <v xml:space="preserve"> </v>
      </c>
      <c r="I237" s="70" t="str">
        <f>IF('P_løpende (2)'!I249=0," ",'P_løpende (2)'!I249)</f>
        <v xml:space="preserve"> </v>
      </c>
      <c r="K237" s="70" t="str">
        <f>IF('P_løpende (2)'!K249=0," ",'P_løpende (2)'!K249)</f>
        <v xml:space="preserve"> </v>
      </c>
      <c r="L237" s="70" t="str">
        <f>IF('P_løpende (2)'!L249=0," ",'P_løpende (2)'!L249)</f>
        <v xml:space="preserve"> </v>
      </c>
      <c r="N237" s="70" t="str">
        <f>IF('P_løpende (2)'!N249=0," ",'P_løpende (2)'!N249)</f>
        <v xml:space="preserve"> </v>
      </c>
      <c r="O237" s="70" t="str">
        <f>IF('P_løpende (2)'!O249=0," ",'P_løpende (2)'!O249)</f>
        <v xml:space="preserve"> </v>
      </c>
    </row>
    <row r="238" spans="2:15" x14ac:dyDescent="0.2">
      <c r="B238" s="21" t="str">
        <f>IF('P_løpende (2)'!B250=0," ",'P_løpende (2)'!B250)</f>
        <v xml:space="preserve"> </v>
      </c>
      <c r="C238" s="70" t="str">
        <f>IF('P_løpende (2)'!C250=0," ",'P_løpende (2)'!C250)</f>
        <v xml:space="preserve"> </v>
      </c>
      <c r="D238" s="24" t="str">
        <f>IF('P_løpende (2)'!D240=0," ",'P_løpende (2)'!D240)</f>
        <v xml:space="preserve"> </v>
      </c>
      <c r="E238" s="21" t="str">
        <f>IF('P_løpende (2)'!E250=0," ",'P_løpende (2)'!E250)</f>
        <v xml:space="preserve"> </v>
      </c>
      <c r="F238" s="70" t="str">
        <f>IF('P_løpende (2)'!F250=0," ",'P_løpende (2)'!F250)</f>
        <v xml:space="preserve"> </v>
      </c>
      <c r="H238" s="70" t="str">
        <f>IF('P_løpende (2)'!H250=0," ",'P_løpende (2)'!H250)</f>
        <v xml:space="preserve"> </v>
      </c>
      <c r="I238" s="70" t="str">
        <f>IF('P_løpende (2)'!I250=0," ",'P_løpende (2)'!I250)</f>
        <v xml:space="preserve"> </v>
      </c>
      <c r="K238" s="70" t="str">
        <f>IF('P_løpende (2)'!K250=0," ",'P_løpende (2)'!K250)</f>
        <v xml:space="preserve"> </v>
      </c>
      <c r="L238" s="70" t="str">
        <f>IF('P_løpende (2)'!L250=0," ",'P_løpende (2)'!L250)</f>
        <v xml:space="preserve"> </v>
      </c>
      <c r="N238" s="70" t="str">
        <f>IF('P_løpende (2)'!N250=0," ",'P_løpende (2)'!N250)</f>
        <v xml:space="preserve"> </v>
      </c>
      <c r="O238" s="70" t="str">
        <f>IF('P_løpende (2)'!O250=0," ",'P_løpende (2)'!O250)</f>
        <v xml:space="preserve"> </v>
      </c>
    </row>
    <row r="239" spans="2:15" x14ac:dyDescent="0.2">
      <c r="B239" s="21" t="str">
        <f>IF('P_løpende (2)'!B251=0," ",'P_løpende (2)'!B251)</f>
        <v xml:space="preserve"> </v>
      </c>
      <c r="C239" s="70" t="str">
        <f>IF('P_løpende (2)'!C251=0," ",'P_løpende (2)'!C251)</f>
        <v xml:space="preserve"> </v>
      </c>
      <c r="D239" s="24" t="str">
        <f>IF('P_løpende (2)'!D241=0," ",'P_løpende (2)'!D241)</f>
        <v xml:space="preserve"> </v>
      </c>
      <c r="E239" s="21" t="str">
        <f>IF('P_løpende (2)'!E251=0," ",'P_løpende (2)'!E251)</f>
        <v xml:space="preserve"> </v>
      </c>
      <c r="F239" s="70" t="str">
        <f>IF('P_løpende (2)'!F251=0," ",'P_løpende (2)'!F251)</f>
        <v xml:space="preserve"> </v>
      </c>
      <c r="H239" s="70" t="str">
        <f>IF('P_løpende (2)'!H251=0," ",'P_løpende (2)'!H251)</f>
        <v xml:space="preserve"> </v>
      </c>
      <c r="I239" s="70" t="str">
        <f>IF('P_løpende (2)'!I251=0," ",'P_løpende (2)'!I251)</f>
        <v xml:space="preserve"> </v>
      </c>
      <c r="K239" s="70" t="str">
        <f>IF('P_løpende (2)'!K251=0," ",'P_løpende (2)'!K251)</f>
        <v xml:space="preserve"> </v>
      </c>
      <c r="L239" s="70" t="str">
        <f>IF('P_løpende (2)'!L251=0," ",'P_løpende (2)'!L251)</f>
        <v xml:space="preserve"> </v>
      </c>
      <c r="N239" s="70" t="str">
        <f>IF('P_løpende (2)'!N251=0," ",'P_løpende (2)'!N251)</f>
        <v xml:space="preserve"> </v>
      </c>
      <c r="O239" s="70" t="str">
        <f>IF('P_løpende (2)'!O251=0," ",'P_løpende (2)'!O251)</f>
        <v xml:space="preserve"> </v>
      </c>
    </row>
    <row r="240" spans="2:15" x14ac:dyDescent="0.2">
      <c r="B240" s="21" t="str">
        <f>IF('P_løpende (2)'!B252=0," ",'P_løpende (2)'!B252)</f>
        <v xml:space="preserve"> </v>
      </c>
      <c r="C240" s="70" t="str">
        <f>IF('P_løpende (2)'!C252=0," ",'P_løpende (2)'!C252)</f>
        <v xml:space="preserve"> </v>
      </c>
      <c r="D240" s="24" t="str">
        <f>IF('P_løpende (2)'!D242=0," ",'P_løpende (2)'!D242)</f>
        <v xml:space="preserve"> </v>
      </c>
      <c r="E240" s="21" t="str">
        <f>IF('P_løpende (2)'!E252=0," ",'P_løpende (2)'!E252)</f>
        <v xml:space="preserve"> </v>
      </c>
      <c r="F240" s="70" t="str">
        <f>IF('P_løpende (2)'!F252=0," ",'P_løpende (2)'!F252)</f>
        <v xml:space="preserve"> </v>
      </c>
      <c r="H240" s="70" t="str">
        <f>IF('P_løpende (2)'!H252=0," ",'P_løpende (2)'!H252)</f>
        <v xml:space="preserve"> </v>
      </c>
      <c r="I240" s="70" t="str">
        <f>IF('P_løpende (2)'!I252=0," ",'P_løpende (2)'!I252)</f>
        <v xml:space="preserve"> </v>
      </c>
      <c r="K240" s="70" t="str">
        <f>IF('P_løpende (2)'!K252=0," ",'P_løpende (2)'!K252)</f>
        <v xml:space="preserve"> </v>
      </c>
      <c r="L240" s="70" t="str">
        <f>IF('P_løpende (2)'!L252=0," ",'P_løpende (2)'!L252)</f>
        <v xml:space="preserve"> </v>
      </c>
      <c r="N240" s="70" t="str">
        <f>IF('P_løpende (2)'!N252=0," ",'P_løpende (2)'!N252)</f>
        <v xml:space="preserve"> </v>
      </c>
      <c r="O240" s="70" t="str">
        <f>IF('P_løpende (2)'!O252=0," ",'P_løpende (2)'!O252)</f>
        <v xml:space="preserve"> </v>
      </c>
    </row>
    <row r="241" spans="2:15" x14ac:dyDescent="0.2">
      <c r="B241" s="21" t="str">
        <f>IF('P_løpende (2)'!B253=0," ",'P_løpende (2)'!B253)</f>
        <v xml:space="preserve"> </v>
      </c>
      <c r="C241" s="70" t="str">
        <f>IF('P_løpende (2)'!C253=0," ",'P_løpende (2)'!C253)</f>
        <v xml:space="preserve"> </v>
      </c>
      <c r="D241" s="24" t="str">
        <f>IF('P_løpende (2)'!D243=0," ",'P_løpende (2)'!D243)</f>
        <v xml:space="preserve"> </v>
      </c>
      <c r="E241" s="21" t="str">
        <f>IF('P_løpende (2)'!E253=0," ",'P_løpende (2)'!E253)</f>
        <v xml:space="preserve"> </v>
      </c>
      <c r="F241" s="70" t="str">
        <f>IF('P_løpende (2)'!F253=0," ",'P_løpende (2)'!F253)</f>
        <v xml:space="preserve"> </v>
      </c>
      <c r="H241" s="70" t="str">
        <f>IF('P_løpende (2)'!H253=0," ",'P_løpende (2)'!H253)</f>
        <v xml:space="preserve"> </v>
      </c>
      <c r="I241" s="70" t="str">
        <f>IF('P_løpende (2)'!I253=0," ",'P_løpende (2)'!I253)</f>
        <v xml:space="preserve"> </v>
      </c>
      <c r="K241" s="70" t="str">
        <f>IF('P_løpende (2)'!K253=0," ",'P_løpende (2)'!K253)</f>
        <v xml:space="preserve"> </v>
      </c>
      <c r="L241" s="70" t="str">
        <f>IF('P_løpende (2)'!L253=0," ",'P_løpende (2)'!L253)</f>
        <v xml:space="preserve"> </v>
      </c>
      <c r="N241" s="70" t="str">
        <f>IF('P_løpende (2)'!N253=0," ",'P_løpende (2)'!N253)</f>
        <v xml:space="preserve"> </v>
      </c>
      <c r="O241" s="70" t="str">
        <f>IF('P_løpende (2)'!O253=0," ",'P_løpende (2)'!O253)</f>
        <v xml:space="preserve"> </v>
      </c>
    </row>
    <row r="242" spans="2:15" x14ac:dyDescent="0.2">
      <c r="B242" s="21" t="str">
        <f>IF('P_løpende (2)'!B254=0," ",'P_løpende (2)'!B254)</f>
        <v xml:space="preserve"> </v>
      </c>
      <c r="C242" s="70" t="str">
        <f>IF('P_løpende (2)'!C254=0," ",'P_løpende (2)'!C254)</f>
        <v xml:space="preserve"> </v>
      </c>
      <c r="D242" s="24" t="str">
        <f>IF('P_løpende (2)'!D244=0," ",'P_løpende (2)'!D244)</f>
        <v xml:space="preserve"> </v>
      </c>
      <c r="E242" s="21" t="str">
        <f>IF('P_løpende (2)'!E254=0," ",'P_løpende (2)'!E254)</f>
        <v xml:space="preserve"> </v>
      </c>
      <c r="F242" s="70" t="str">
        <f>IF('P_løpende (2)'!F254=0," ",'P_løpende (2)'!F254)</f>
        <v xml:space="preserve"> </v>
      </c>
      <c r="H242" s="70" t="str">
        <f>IF('P_løpende (2)'!H254=0," ",'P_løpende (2)'!H254)</f>
        <v xml:space="preserve"> </v>
      </c>
      <c r="I242" s="70" t="str">
        <f>IF('P_løpende (2)'!I254=0," ",'P_løpende (2)'!I254)</f>
        <v xml:space="preserve"> </v>
      </c>
      <c r="K242" s="70" t="str">
        <f>IF('P_løpende (2)'!K254=0," ",'P_løpende (2)'!K254)</f>
        <v xml:space="preserve"> </v>
      </c>
      <c r="L242" s="70" t="str">
        <f>IF('P_løpende (2)'!L254=0," ",'P_løpende (2)'!L254)</f>
        <v xml:space="preserve"> </v>
      </c>
      <c r="N242" s="70" t="str">
        <f>IF('P_løpende (2)'!N254=0," ",'P_løpende (2)'!N254)</f>
        <v xml:space="preserve"> </v>
      </c>
      <c r="O242" s="70" t="str">
        <f>IF('P_løpende (2)'!O254=0," ",'P_løpende (2)'!O254)</f>
        <v xml:space="preserve"> </v>
      </c>
    </row>
    <row r="243" spans="2:15" x14ac:dyDescent="0.2">
      <c r="B243" s="21" t="str">
        <f>IF('P_løpende (2)'!B255=0," ",'P_løpende (2)'!B255)</f>
        <v xml:space="preserve"> </v>
      </c>
      <c r="C243" s="70" t="str">
        <f>IF('P_løpende (2)'!C255=0," ",'P_løpende (2)'!C255)</f>
        <v xml:space="preserve"> </v>
      </c>
      <c r="D243" s="24" t="str">
        <f>IF('P_løpende (2)'!D245=0," ",'P_løpende (2)'!D245)</f>
        <v xml:space="preserve"> </v>
      </c>
      <c r="E243" s="21" t="str">
        <f>IF('P_løpende (2)'!E255=0," ",'P_løpende (2)'!E255)</f>
        <v xml:space="preserve"> </v>
      </c>
      <c r="F243" s="70" t="str">
        <f>IF('P_løpende (2)'!F255=0," ",'P_løpende (2)'!F255)</f>
        <v xml:space="preserve"> </v>
      </c>
      <c r="H243" s="70" t="str">
        <f>IF('P_løpende (2)'!H255=0," ",'P_løpende (2)'!H255)</f>
        <v xml:space="preserve"> </v>
      </c>
      <c r="I243" s="70" t="str">
        <f>IF('P_løpende (2)'!I255=0," ",'P_løpende (2)'!I255)</f>
        <v xml:space="preserve"> </v>
      </c>
      <c r="K243" s="70" t="str">
        <f>IF('P_løpende (2)'!K255=0," ",'P_løpende (2)'!K255)</f>
        <v xml:space="preserve"> </v>
      </c>
      <c r="L243" s="70" t="str">
        <f>IF('P_løpende (2)'!L255=0," ",'P_løpende (2)'!L255)</f>
        <v xml:space="preserve"> </v>
      </c>
      <c r="N243" s="70" t="str">
        <f>IF('P_løpende (2)'!N255=0," ",'P_løpende (2)'!N255)</f>
        <v xml:space="preserve"> </v>
      </c>
      <c r="O243" s="70" t="str">
        <f>IF('P_løpende (2)'!O255=0," ",'P_løpende (2)'!O255)</f>
        <v xml:space="preserve"> </v>
      </c>
    </row>
    <row r="244" spans="2:15" x14ac:dyDescent="0.2">
      <c r="B244" s="21" t="str">
        <f>IF('P_løpende (2)'!B256=0," ",'P_løpende (2)'!B256)</f>
        <v xml:space="preserve"> </v>
      </c>
      <c r="C244" s="70" t="str">
        <f>IF('P_løpende (2)'!C256=0," ",'P_løpende (2)'!C256)</f>
        <v xml:space="preserve"> </v>
      </c>
      <c r="D244" s="24" t="str">
        <f>IF('P_løpende (2)'!D246=0," ",'P_løpende (2)'!D246)</f>
        <v xml:space="preserve"> </v>
      </c>
      <c r="E244" s="21" t="str">
        <f>IF('P_løpende (2)'!E256=0," ",'P_løpende (2)'!E256)</f>
        <v xml:space="preserve"> </v>
      </c>
      <c r="F244" s="70" t="str">
        <f>IF('P_løpende (2)'!F256=0," ",'P_løpende (2)'!F256)</f>
        <v xml:space="preserve"> </v>
      </c>
      <c r="H244" s="70" t="str">
        <f>IF('P_løpende (2)'!H256=0," ",'P_løpende (2)'!H256)</f>
        <v xml:space="preserve"> </v>
      </c>
      <c r="I244" s="70" t="str">
        <f>IF('P_løpende (2)'!I256=0," ",'P_løpende (2)'!I256)</f>
        <v xml:space="preserve"> </v>
      </c>
      <c r="K244" s="70" t="str">
        <f>IF('P_løpende (2)'!K256=0," ",'P_løpende (2)'!K256)</f>
        <v xml:space="preserve"> </v>
      </c>
      <c r="L244" s="70" t="str">
        <f>IF('P_løpende (2)'!L256=0," ",'P_løpende (2)'!L256)</f>
        <v xml:space="preserve"> </v>
      </c>
      <c r="N244" s="70" t="str">
        <f>IF('P_løpende (2)'!N256=0," ",'P_løpende (2)'!N256)</f>
        <v xml:space="preserve"> </v>
      </c>
      <c r="O244" s="70" t="str">
        <f>IF('P_løpende (2)'!O256=0," ",'P_løpende (2)'!O256)</f>
        <v xml:space="preserve"> </v>
      </c>
    </row>
    <row r="245" spans="2:15" x14ac:dyDescent="0.2">
      <c r="B245" s="21" t="str">
        <f>IF('P_løpende (2)'!B257=0," ",'P_løpende (2)'!B257)</f>
        <v xml:space="preserve"> </v>
      </c>
      <c r="C245" s="70" t="str">
        <f>IF('P_løpende (2)'!C257=0," ",'P_løpende (2)'!C257)</f>
        <v xml:space="preserve"> </v>
      </c>
      <c r="D245" s="24" t="str">
        <f>IF('P_løpende (2)'!D247=0," ",'P_løpende (2)'!D247)</f>
        <v xml:space="preserve"> </v>
      </c>
      <c r="E245" s="21" t="str">
        <f>IF('P_løpende (2)'!E257=0," ",'P_løpende (2)'!E257)</f>
        <v xml:space="preserve"> </v>
      </c>
      <c r="F245" s="70" t="str">
        <f>IF('P_løpende (2)'!F257=0," ",'P_løpende (2)'!F257)</f>
        <v xml:space="preserve"> </v>
      </c>
      <c r="H245" s="70" t="str">
        <f>IF('P_løpende (2)'!H257=0," ",'P_løpende (2)'!H257)</f>
        <v xml:space="preserve"> </v>
      </c>
      <c r="I245" s="70" t="str">
        <f>IF('P_løpende (2)'!I257=0," ",'P_løpende (2)'!I257)</f>
        <v xml:space="preserve"> </v>
      </c>
      <c r="K245" s="70" t="str">
        <f>IF('P_løpende (2)'!K257=0," ",'P_løpende (2)'!K257)</f>
        <v xml:space="preserve"> </v>
      </c>
      <c r="L245" s="70" t="str">
        <f>IF('P_løpende (2)'!L257=0," ",'P_løpende (2)'!L257)</f>
        <v xml:space="preserve"> </v>
      </c>
      <c r="N245" s="70" t="str">
        <f>IF('P_løpende (2)'!N257=0," ",'P_løpende (2)'!N257)</f>
        <v xml:space="preserve"> </v>
      </c>
      <c r="O245" s="70" t="str">
        <f>IF('P_løpende (2)'!O257=0," ",'P_løpende (2)'!O257)</f>
        <v xml:space="preserve"> </v>
      </c>
    </row>
    <row r="246" spans="2:15" x14ac:dyDescent="0.2">
      <c r="B246" s="21" t="str">
        <f>IF('P_løpende (2)'!B258=0," ",'P_løpende (2)'!B258)</f>
        <v xml:space="preserve"> </v>
      </c>
      <c r="C246" s="70" t="str">
        <f>IF('P_løpende (2)'!C258=0," ",'P_løpende (2)'!C258)</f>
        <v xml:space="preserve"> </v>
      </c>
      <c r="D246" s="24" t="str">
        <f>IF('P_løpende (2)'!D248=0," ",'P_løpende (2)'!D248)</f>
        <v xml:space="preserve"> </v>
      </c>
      <c r="E246" s="21" t="str">
        <f>IF('P_løpende (2)'!E258=0," ",'P_løpende (2)'!E258)</f>
        <v xml:space="preserve"> </v>
      </c>
      <c r="F246" s="70" t="str">
        <f>IF('P_løpende (2)'!F258=0," ",'P_løpende (2)'!F258)</f>
        <v xml:space="preserve"> </v>
      </c>
      <c r="H246" s="70" t="str">
        <f>IF('P_løpende (2)'!H258=0," ",'P_løpende (2)'!H258)</f>
        <v xml:space="preserve"> </v>
      </c>
      <c r="I246" s="70" t="str">
        <f>IF('P_løpende (2)'!I258=0," ",'P_løpende (2)'!I258)</f>
        <v xml:space="preserve"> </v>
      </c>
      <c r="K246" s="70" t="str">
        <f>IF('P_løpende (2)'!K258=0," ",'P_løpende (2)'!K258)</f>
        <v xml:space="preserve"> </v>
      </c>
      <c r="L246" s="70" t="str">
        <f>IF('P_løpende (2)'!L258=0," ",'P_løpende (2)'!L258)</f>
        <v xml:space="preserve"> </v>
      </c>
      <c r="N246" s="70" t="str">
        <f>IF('P_løpende (2)'!N258=0," ",'P_løpende (2)'!N258)</f>
        <v xml:space="preserve"> </v>
      </c>
      <c r="O246" s="70" t="str">
        <f>IF('P_løpende (2)'!O258=0," ",'P_løpende (2)'!O258)</f>
        <v xml:space="preserve"> </v>
      </c>
    </row>
    <row r="247" spans="2:15" x14ac:dyDescent="0.2">
      <c r="B247" s="21" t="str">
        <f>IF('P_løpende (2)'!B259=0," ",'P_løpende (2)'!B259)</f>
        <v xml:space="preserve"> </v>
      </c>
      <c r="C247" s="70" t="str">
        <f>IF('P_løpende (2)'!C259=0," ",'P_løpende (2)'!C259)</f>
        <v xml:space="preserve"> </v>
      </c>
      <c r="D247" s="24" t="str">
        <f>IF('P_løpende (2)'!D249=0," ",'P_løpende (2)'!D249)</f>
        <v xml:space="preserve"> </v>
      </c>
      <c r="E247" s="21" t="str">
        <f>IF('P_løpende (2)'!E259=0," ",'P_løpende (2)'!E259)</f>
        <v xml:space="preserve"> </v>
      </c>
      <c r="F247" s="70" t="str">
        <f>IF('P_løpende (2)'!F259=0," ",'P_løpende (2)'!F259)</f>
        <v xml:space="preserve"> </v>
      </c>
      <c r="H247" s="70" t="str">
        <f>IF('P_løpende (2)'!H259=0," ",'P_løpende (2)'!H259)</f>
        <v xml:space="preserve"> </v>
      </c>
      <c r="I247" s="70" t="str">
        <f>IF('P_løpende (2)'!I259=0," ",'P_løpende (2)'!I259)</f>
        <v xml:space="preserve"> </v>
      </c>
      <c r="K247" s="70" t="str">
        <f>IF('P_løpende (2)'!K259=0," ",'P_løpende (2)'!K259)</f>
        <v xml:space="preserve"> </v>
      </c>
      <c r="L247" s="70" t="str">
        <f>IF('P_løpende (2)'!L259=0," ",'P_løpende (2)'!L259)</f>
        <v xml:space="preserve"> </v>
      </c>
      <c r="N247" s="70" t="str">
        <f>IF('P_løpende (2)'!N259=0," ",'P_løpende (2)'!N259)</f>
        <v xml:space="preserve"> </v>
      </c>
      <c r="O247" s="70" t="str">
        <f>IF('P_løpende (2)'!O259=0," ",'P_løpende (2)'!O259)</f>
        <v xml:space="preserve"> </v>
      </c>
    </row>
    <row r="248" spans="2:15" x14ac:dyDescent="0.2">
      <c r="B248" s="21" t="str">
        <f>IF('P_løpende (2)'!B260=0," ",'P_løpende (2)'!B260)</f>
        <v xml:space="preserve"> </v>
      </c>
      <c r="C248" s="70" t="str">
        <f>IF('P_løpende (2)'!C260=0," ",'P_løpende (2)'!C260)</f>
        <v xml:space="preserve"> </v>
      </c>
      <c r="D248" s="24" t="str">
        <f>IF('P_løpende (2)'!D250=0," ",'P_løpende (2)'!D250)</f>
        <v xml:space="preserve"> </v>
      </c>
      <c r="E248" s="21" t="str">
        <f>IF('P_løpende (2)'!E260=0," ",'P_løpende (2)'!E260)</f>
        <v xml:space="preserve"> </v>
      </c>
      <c r="F248" s="70" t="str">
        <f>IF('P_løpende (2)'!F260=0," ",'P_løpende (2)'!F260)</f>
        <v xml:space="preserve"> </v>
      </c>
      <c r="H248" s="70" t="str">
        <f>IF('P_løpende (2)'!H260=0," ",'P_løpende (2)'!H260)</f>
        <v xml:space="preserve"> </v>
      </c>
      <c r="I248" s="70" t="str">
        <f>IF('P_løpende (2)'!I260=0," ",'P_løpende (2)'!I260)</f>
        <v xml:space="preserve"> </v>
      </c>
      <c r="K248" s="70" t="str">
        <f>IF('P_løpende (2)'!K260=0," ",'P_løpende (2)'!K260)</f>
        <v xml:space="preserve"> </v>
      </c>
      <c r="L248" s="70" t="str">
        <f>IF('P_løpende (2)'!L260=0," ",'P_løpende (2)'!L260)</f>
        <v xml:space="preserve"> </v>
      </c>
      <c r="N248" s="70" t="str">
        <f>IF('P_løpende (2)'!N260=0," ",'P_løpende (2)'!N260)</f>
        <v xml:space="preserve"> </v>
      </c>
      <c r="O248" s="70" t="str">
        <f>IF('P_løpende (2)'!O260=0," ",'P_løpende (2)'!O260)</f>
        <v xml:space="preserve"> </v>
      </c>
    </row>
    <row r="249" spans="2:15" x14ac:dyDescent="0.2">
      <c r="B249" s="21" t="str">
        <f>IF('P_løpende (2)'!B261=0," ",'P_løpende (2)'!B261)</f>
        <v xml:space="preserve"> </v>
      </c>
      <c r="C249" s="70" t="str">
        <f>IF('P_løpende (2)'!C261=0," ",'P_løpende (2)'!C261)</f>
        <v xml:space="preserve"> </v>
      </c>
      <c r="D249" s="24" t="str">
        <f>IF('P_løpende (2)'!D251=0," ",'P_løpende (2)'!D251)</f>
        <v xml:space="preserve"> </v>
      </c>
      <c r="E249" s="21" t="str">
        <f>IF('P_løpende (2)'!E261=0," ",'P_løpende (2)'!E261)</f>
        <v xml:space="preserve"> </v>
      </c>
      <c r="F249" s="70" t="str">
        <f>IF('P_løpende (2)'!F261=0," ",'P_løpende (2)'!F261)</f>
        <v xml:space="preserve"> </v>
      </c>
      <c r="H249" s="70" t="str">
        <f>IF('P_løpende (2)'!H261=0," ",'P_løpende (2)'!H261)</f>
        <v xml:space="preserve"> </v>
      </c>
      <c r="I249" s="70" t="str">
        <f>IF('P_løpende (2)'!I261=0," ",'P_løpende (2)'!I261)</f>
        <v xml:space="preserve"> </v>
      </c>
      <c r="K249" s="70" t="str">
        <f>IF('P_løpende (2)'!K261=0," ",'P_løpende (2)'!K261)</f>
        <v xml:space="preserve"> </v>
      </c>
      <c r="L249" s="70" t="str">
        <f>IF('P_løpende (2)'!L261=0," ",'P_løpende (2)'!L261)</f>
        <v xml:space="preserve"> </v>
      </c>
      <c r="N249" s="70" t="str">
        <f>IF('P_løpende (2)'!N261=0," ",'P_løpende (2)'!N261)</f>
        <v xml:space="preserve"> </v>
      </c>
      <c r="O249" s="70" t="str">
        <f>IF('P_løpende (2)'!O261=0," ",'P_løpende (2)'!O261)</f>
        <v xml:space="preserve"> </v>
      </c>
    </row>
    <row r="250" spans="2:15" x14ac:dyDescent="0.2">
      <c r="B250" s="21" t="str">
        <f>IF('P_løpende (2)'!B262=0," ",'P_løpende (2)'!B262)</f>
        <v xml:space="preserve"> </v>
      </c>
      <c r="C250" s="70" t="str">
        <f>IF('P_løpende (2)'!C262=0," ",'P_løpende (2)'!C262)</f>
        <v xml:space="preserve"> </v>
      </c>
      <c r="D250" s="24" t="str">
        <f>IF('P_løpende (2)'!D252=0," ",'P_løpende (2)'!D252)</f>
        <v xml:space="preserve"> </v>
      </c>
      <c r="E250" s="21" t="str">
        <f>IF('P_løpende (2)'!E262=0," ",'P_løpende (2)'!E262)</f>
        <v xml:space="preserve"> </v>
      </c>
      <c r="F250" s="70" t="str">
        <f>IF('P_løpende (2)'!F262=0," ",'P_løpende (2)'!F262)</f>
        <v xml:space="preserve"> </v>
      </c>
      <c r="H250" s="70" t="str">
        <f>IF('P_løpende (2)'!H262=0," ",'P_løpende (2)'!H262)</f>
        <v xml:space="preserve"> </v>
      </c>
      <c r="I250" s="70" t="str">
        <f>IF('P_løpende (2)'!I262=0," ",'P_løpende (2)'!I262)</f>
        <v xml:space="preserve"> </v>
      </c>
      <c r="K250" s="70" t="str">
        <f>IF('P_løpende (2)'!K262=0," ",'P_løpende (2)'!K262)</f>
        <v xml:space="preserve"> </v>
      </c>
      <c r="L250" s="70" t="str">
        <f>IF('P_løpende (2)'!L262=0," ",'P_løpende (2)'!L262)</f>
        <v xml:space="preserve"> </v>
      </c>
      <c r="N250" s="70" t="str">
        <f>IF('P_løpende (2)'!N262=0," ",'P_løpende (2)'!N262)</f>
        <v xml:space="preserve"> </v>
      </c>
      <c r="O250" s="70" t="str">
        <f>IF('P_løpende (2)'!O262=0," ",'P_løpende (2)'!O262)</f>
        <v xml:space="preserve"> </v>
      </c>
    </row>
    <row r="251" spans="2:15" x14ac:dyDescent="0.2">
      <c r="B251" s="21" t="str">
        <f>IF('P_løpende (2)'!B263=0," ",'P_løpende (2)'!B263)</f>
        <v xml:space="preserve"> </v>
      </c>
      <c r="C251" s="70" t="str">
        <f>IF('P_løpende (2)'!C263=0," ",'P_løpende (2)'!C263)</f>
        <v xml:space="preserve"> </v>
      </c>
      <c r="D251" s="24" t="str">
        <f>IF('P_løpende (2)'!D253=0," ",'P_løpende (2)'!D253)</f>
        <v xml:space="preserve"> </v>
      </c>
      <c r="E251" s="21" t="str">
        <f>IF('P_løpende (2)'!E263=0," ",'P_løpende (2)'!E263)</f>
        <v xml:space="preserve"> </v>
      </c>
      <c r="F251" s="70" t="str">
        <f>IF('P_løpende (2)'!F263=0," ",'P_løpende (2)'!F263)</f>
        <v xml:space="preserve"> </v>
      </c>
      <c r="H251" s="70" t="str">
        <f>IF('P_løpende (2)'!H263=0," ",'P_løpende (2)'!H263)</f>
        <v xml:space="preserve"> </v>
      </c>
      <c r="I251" s="70" t="str">
        <f>IF('P_løpende (2)'!I263=0," ",'P_løpende (2)'!I263)</f>
        <v xml:space="preserve"> </v>
      </c>
      <c r="K251" s="70" t="str">
        <f>IF('P_løpende (2)'!K263=0," ",'P_løpende (2)'!K263)</f>
        <v xml:space="preserve"> </v>
      </c>
      <c r="L251" s="70" t="str">
        <f>IF('P_løpende (2)'!L263=0," ",'P_løpende (2)'!L263)</f>
        <v xml:space="preserve"> </v>
      </c>
      <c r="N251" s="70" t="str">
        <f>IF('P_løpende (2)'!N263=0," ",'P_løpende (2)'!N263)</f>
        <v xml:space="preserve"> </v>
      </c>
      <c r="O251" s="70" t="str">
        <f>IF('P_løpende (2)'!O263=0," ",'P_løpende (2)'!O263)</f>
        <v xml:space="preserve"> </v>
      </c>
    </row>
    <row r="252" spans="2:15" x14ac:dyDescent="0.2">
      <c r="B252" s="21" t="str">
        <f>IF('P_løpende (2)'!B264=0," ",'P_løpende (2)'!B264)</f>
        <v xml:space="preserve"> </v>
      </c>
      <c r="C252" s="70" t="str">
        <f>IF('P_løpende (2)'!C264=0," ",'P_løpende (2)'!C264)</f>
        <v xml:space="preserve"> </v>
      </c>
      <c r="D252" s="24" t="str">
        <f>IF('P_løpende (2)'!D254=0," ",'P_løpende (2)'!D254)</f>
        <v xml:space="preserve"> </v>
      </c>
      <c r="E252" s="21" t="str">
        <f>IF('P_løpende (2)'!E264=0," ",'P_løpende (2)'!E264)</f>
        <v xml:space="preserve"> </v>
      </c>
      <c r="F252" s="70" t="str">
        <f>IF('P_løpende (2)'!F264=0," ",'P_løpende (2)'!F264)</f>
        <v xml:space="preserve"> </v>
      </c>
      <c r="H252" s="70" t="str">
        <f>IF('P_løpende (2)'!H264=0," ",'P_løpende (2)'!H264)</f>
        <v xml:space="preserve"> </v>
      </c>
      <c r="I252" s="70" t="str">
        <f>IF('P_løpende (2)'!I264=0," ",'P_løpende (2)'!I264)</f>
        <v xml:space="preserve"> </v>
      </c>
      <c r="K252" s="70" t="str">
        <f>IF('P_løpende (2)'!K264=0," ",'P_løpende (2)'!K264)</f>
        <v xml:space="preserve"> </v>
      </c>
      <c r="L252" s="70" t="str">
        <f>IF('P_løpende (2)'!L264=0," ",'P_løpende (2)'!L264)</f>
        <v xml:space="preserve"> </v>
      </c>
      <c r="N252" s="70" t="str">
        <f>IF('P_løpende (2)'!N264=0," ",'P_løpende (2)'!N264)</f>
        <v xml:space="preserve"> </v>
      </c>
      <c r="O252" s="70" t="str">
        <f>IF('P_løpende (2)'!O264=0," ",'P_løpende (2)'!O264)</f>
        <v xml:space="preserve"> </v>
      </c>
    </row>
    <row r="253" spans="2:15" x14ac:dyDescent="0.2">
      <c r="B253" s="21" t="str">
        <f>IF('P_løpende (2)'!B265=0," ",'P_løpende (2)'!B265)</f>
        <v xml:space="preserve"> </v>
      </c>
      <c r="C253" s="70" t="str">
        <f>IF('P_løpende (2)'!C265=0," ",'P_løpende (2)'!C265)</f>
        <v xml:space="preserve"> </v>
      </c>
      <c r="D253" s="24" t="str">
        <f>IF('P_løpende (2)'!D255=0," ",'P_løpende (2)'!D255)</f>
        <v xml:space="preserve"> </v>
      </c>
      <c r="E253" s="21" t="str">
        <f>IF('P_løpende (2)'!E265=0," ",'P_løpende (2)'!E265)</f>
        <v xml:space="preserve"> </v>
      </c>
      <c r="F253" s="70" t="str">
        <f>IF('P_løpende (2)'!F265=0," ",'P_løpende (2)'!F265)</f>
        <v xml:space="preserve"> </v>
      </c>
      <c r="H253" s="70" t="str">
        <f>IF('P_løpende (2)'!H265=0," ",'P_løpende (2)'!H265)</f>
        <v xml:space="preserve"> </v>
      </c>
      <c r="I253" s="70" t="str">
        <f>IF('P_løpende (2)'!I265=0," ",'P_løpende (2)'!I265)</f>
        <v xml:space="preserve"> </v>
      </c>
      <c r="K253" s="70" t="str">
        <f>IF('P_løpende (2)'!K265=0," ",'P_løpende (2)'!K265)</f>
        <v xml:space="preserve"> </v>
      </c>
      <c r="L253" s="70" t="str">
        <f>IF('P_løpende (2)'!L265=0," ",'P_løpende (2)'!L265)</f>
        <v xml:space="preserve"> </v>
      </c>
      <c r="N253" s="70" t="str">
        <f>IF('P_løpende (2)'!N265=0," ",'P_løpende (2)'!N265)</f>
        <v xml:space="preserve"> </v>
      </c>
      <c r="O253" s="70" t="str">
        <f>IF('P_løpende (2)'!O265=0," ",'P_løpende (2)'!O265)</f>
        <v xml:space="preserve"> </v>
      </c>
    </row>
    <row r="254" spans="2:15" x14ac:dyDescent="0.2">
      <c r="B254" s="21" t="str">
        <f>IF('P_løpende (2)'!B266=0," ",'P_løpende (2)'!B266)</f>
        <v xml:space="preserve"> </v>
      </c>
      <c r="C254" s="70" t="str">
        <f>IF('P_løpende (2)'!C266=0," ",'P_løpende (2)'!C266)</f>
        <v xml:space="preserve"> </v>
      </c>
      <c r="D254" s="24" t="str">
        <f>IF('P_løpende (2)'!D256=0," ",'P_løpende (2)'!D256)</f>
        <v xml:space="preserve"> </v>
      </c>
      <c r="E254" s="21" t="str">
        <f>IF('P_løpende (2)'!E266=0," ",'P_løpende (2)'!E266)</f>
        <v xml:space="preserve"> </v>
      </c>
      <c r="F254" s="70" t="str">
        <f>IF('P_løpende (2)'!F266=0," ",'P_løpende (2)'!F266)</f>
        <v xml:space="preserve"> </v>
      </c>
      <c r="H254" s="70" t="str">
        <f>IF('P_løpende (2)'!H266=0," ",'P_løpende (2)'!H266)</f>
        <v xml:space="preserve"> </v>
      </c>
      <c r="I254" s="70" t="str">
        <f>IF('P_løpende (2)'!I266=0," ",'P_løpende (2)'!I266)</f>
        <v xml:space="preserve"> </v>
      </c>
      <c r="K254" s="70" t="str">
        <f>IF('P_løpende (2)'!K266=0," ",'P_løpende (2)'!K266)</f>
        <v xml:space="preserve"> </v>
      </c>
      <c r="L254" s="70" t="str">
        <f>IF('P_løpende (2)'!L266=0," ",'P_løpende (2)'!L266)</f>
        <v xml:space="preserve"> </v>
      </c>
      <c r="N254" s="70" t="str">
        <f>IF('P_løpende (2)'!N266=0," ",'P_løpende (2)'!N266)</f>
        <v xml:space="preserve"> </v>
      </c>
      <c r="O254" s="70" t="str">
        <f>IF('P_løpende (2)'!O266=0," ",'P_løpende (2)'!O266)</f>
        <v xml:space="preserve"> </v>
      </c>
    </row>
    <row r="255" spans="2:15" x14ac:dyDescent="0.2">
      <c r="B255" s="21" t="str">
        <f>IF('P_løpende (2)'!B267=0," ",'P_løpende (2)'!B267)</f>
        <v xml:space="preserve"> </v>
      </c>
      <c r="C255" s="70" t="str">
        <f>IF('P_løpende (2)'!C267=0," ",'P_løpende (2)'!C267)</f>
        <v xml:space="preserve"> </v>
      </c>
      <c r="D255" s="24" t="str">
        <f>IF('P_løpende (2)'!D257=0," ",'P_løpende (2)'!D257)</f>
        <v xml:space="preserve"> </v>
      </c>
      <c r="E255" s="21" t="str">
        <f>IF('P_løpende (2)'!E267=0," ",'P_løpende (2)'!E267)</f>
        <v xml:space="preserve"> </v>
      </c>
      <c r="F255" s="70" t="str">
        <f>IF('P_løpende (2)'!F267=0," ",'P_løpende (2)'!F267)</f>
        <v xml:space="preserve"> </v>
      </c>
      <c r="H255" s="70" t="str">
        <f>IF('P_løpende (2)'!H267=0," ",'P_løpende (2)'!H267)</f>
        <v xml:space="preserve"> </v>
      </c>
      <c r="I255" s="70" t="str">
        <f>IF('P_løpende (2)'!I267=0," ",'P_løpende (2)'!I267)</f>
        <v xml:space="preserve"> </v>
      </c>
      <c r="K255" s="70" t="str">
        <f>IF('P_løpende (2)'!K267=0," ",'P_løpende (2)'!K267)</f>
        <v xml:space="preserve"> </v>
      </c>
      <c r="L255" s="70" t="str">
        <f>IF('P_løpende (2)'!L267=0," ",'P_løpende (2)'!L267)</f>
        <v xml:space="preserve"> </v>
      </c>
      <c r="N255" s="70" t="str">
        <f>IF('P_løpende (2)'!N267=0," ",'P_løpende (2)'!N267)</f>
        <v xml:space="preserve"> </v>
      </c>
      <c r="O255" s="70" t="str">
        <f>IF('P_løpende (2)'!O267=0," ",'P_løpende (2)'!O267)</f>
        <v xml:space="preserve"> </v>
      </c>
    </row>
    <row r="256" spans="2:15" x14ac:dyDescent="0.2">
      <c r="B256" s="21" t="str">
        <f>IF('P_løpende (2)'!B268=0," ",'P_løpende (2)'!B268)</f>
        <v xml:space="preserve"> </v>
      </c>
      <c r="C256" s="70" t="str">
        <f>IF('P_løpende (2)'!C268=0," ",'P_løpende (2)'!C268)</f>
        <v xml:space="preserve"> </v>
      </c>
      <c r="D256" s="24" t="str">
        <f>IF('P_løpende (2)'!D258=0," ",'P_løpende (2)'!D258)</f>
        <v xml:space="preserve"> </v>
      </c>
      <c r="E256" s="21" t="str">
        <f>IF('P_løpende (2)'!E268=0," ",'P_løpende (2)'!E268)</f>
        <v xml:space="preserve"> </v>
      </c>
      <c r="F256" s="70" t="str">
        <f>IF('P_løpende (2)'!F268=0," ",'P_løpende (2)'!F268)</f>
        <v xml:space="preserve"> </v>
      </c>
      <c r="H256" s="70" t="str">
        <f>IF('P_løpende (2)'!H268=0," ",'P_løpende (2)'!H268)</f>
        <v xml:space="preserve"> </v>
      </c>
      <c r="I256" s="70" t="str">
        <f>IF('P_løpende (2)'!I268=0," ",'P_løpende (2)'!I268)</f>
        <v xml:space="preserve"> </v>
      </c>
      <c r="K256" s="70" t="str">
        <f>IF('P_løpende (2)'!K268=0," ",'P_løpende (2)'!K268)</f>
        <v xml:space="preserve"> </v>
      </c>
      <c r="L256" s="70" t="str">
        <f>IF('P_løpende (2)'!L268=0," ",'P_løpende (2)'!L268)</f>
        <v xml:space="preserve"> </v>
      </c>
      <c r="N256" s="70" t="str">
        <f>IF('P_løpende (2)'!N268=0," ",'P_løpende (2)'!N268)</f>
        <v xml:space="preserve"> </v>
      </c>
      <c r="O256" s="70" t="str">
        <f>IF('P_løpende (2)'!O268=0," ",'P_løpende (2)'!O268)</f>
        <v xml:space="preserve"> </v>
      </c>
    </row>
    <row r="257" spans="2:15" x14ac:dyDescent="0.2">
      <c r="B257" s="21" t="str">
        <f>IF('P_løpende (2)'!B269=0," ",'P_løpende (2)'!B269)</f>
        <v xml:space="preserve"> </v>
      </c>
      <c r="C257" s="70" t="str">
        <f>IF('P_løpende (2)'!C269=0," ",'P_løpende (2)'!C269)</f>
        <v xml:space="preserve"> </v>
      </c>
      <c r="D257" s="24" t="str">
        <f>IF('P_løpende (2)'!D259=0," ",'P_løpende (2)'!D259)</f>
        <v xml:space="preserve"> </v>
      </c>
      <c r="E257" s="21" t="str">
        <f>IF('P_løpende (2)'!E269=0," ",'P_løpende (2)'!E269)</f>
        <v xml:space="preserve"> </v>
      </c>
      <c r="F257" s="70" t="str">
        <f>IF('P_løpende (2)'!F269=0," ",'P_løpende (2)'!F269)</f>
        <v xml:space="preserve"> </v>
      </c>
      <c r="H257" s="70" t="str">
        <f>IF('P_løpende (2)'!H269=0," ",'P_løpende (2)'!H269)</f>
        <v xml:space="preserve"> </v>
      </c>
      <c r="I257" s="70" t="str">
        <f>IF('P_løpende (2)'!I269=0," ",'P_løpende (2)'!I269)</f>
        <v xml:space="preserve"> </v>
      </c>
      <c r="K257" s="70" t="str">
        <f>IF('P_løpende (2)'!K269=0," ",'P_løpende (2)'!K269)</f>
        <v xml:space="preserve"> </v>
      </c>
      <c r="L257" s="70" t="str">
        <f>IF('P_løpende (2)'!L269=0," ",'P_løpende (2)'!L269)</f>
        <v xml:space="preserve"> </v>
      </c>
      <c r="N257" s="70" t="str">
        <f>IF('P_løpende (2)'!N269=0," ",'P_løpende (2)'!N269)</f>
        <v xml:space="preserve"> </v>
      </c>
      <c r="O257" s="70" t="str">
        <f>IF('P_løpende (2)'!O269=0," ",'P_løpende (2)'!O269)</f>
        <v xml:space="preserve"> </v>
      </c>
    </row>
    <row r="258" spans="2:15" x14ac:dyDescent="0.2">
      <c r="B258" s="21" t="str">
        <f>IF('P_løpende (2)'!B270=0," ",'P_løpende (2)'!B270)</f>
        <v xml:space="preserve"> </v>
      </c>
      <c r="C258" s="70" t="str">
        <f>IF('P_løpende (2)'!C270=0," ",'P_løpende (2)'!C270)</f>
        <v xml:space="preserve"> </v>
      </c>
      <c r="D258" s="24" t="str">
        <f>IF('P_løpende (2)'!D260=0," ",'P_løpende (2)'!D260)</f>
        <v xml:space="preserve"> </v>
      </c>
      <c r="E258" s="21" t="str">
        <f>IF('P_løpende (2)'!E270=0," ",'P_løpende (2)'!E270)</f>
        <v xml:space="preserve"> </v>
      </c>
      <c r="F258" s="70" t="str">
        <f>IF('P_løpende (2)'!F270=0," ",'P_løpende (2)'!F270)</f>
        <v xml:space="preserve"> </v>
      </c>
      <c r="H258" s="70" t="str">
        <f>IF('P_løpende (2)'!H270=0," ",'P_løpende (2)'!H270)</f>
        <v xml:space="preserve"> </v>
      </c>
      <c r="I258" s="70" t="str">
        <f>IF('P_løpende (2)'!I270=0," ",'P_løpende (2)'!I270)</f>
        <v xml:space="preserve"> </v>
      </c>
      <c r="K258" s="70" t="str">
        <f>IF('P_løpende (2)'!K270=0," ",'P_løpende (2)'!K270)</f>
        <v xml:space="preserve"> </v>
      </c>
      <c r="L258" s="70" t="str">
        <f>IF('P_løpende (2)'!L270=0," ",'P_løpende (2)'!L270)</f>
        <v xml:space="preserve"> </v>
      </c>
      <c r="N258" s="70" t="str">
        <f>IF('P_løpende (2)'!N270=0," ",'P_løpende (2)'!N270)</f>
        <v xml:space="preserve"> </v>
      </c>
      <c r="O258" s="70" t="str">
        <f>IF('P_løpende (2)'!O270=0," ",'P_løpende (2)'!O270)</f>
        <v xml:space="preserve"> </v>
      </c>
    </row>
    <row r="259" spans="2:15" x14ac:dyDescent="0.2">
      <c r="B259" s="21" t="str">
        <f>IF('P_løpende (2)'!B271=0," ",'P_løpende (2)'!B271)</f>
        <v xml:space="preserve"> </v>
      </c>
      <c r="C259" s="70" t="str">
        <f>IF('P_løpende (2)'!C271=0," ",'P_løpende (2)'!C271)</f>
        <v xml:space="preserve"> </v>
      </c>
      <c r="D259" s="24" t="str">
        <f>IF('P_løpende (2)'!D261=0," ",'P_løpende (2)'!D261)</f>
        <v xml:space="preserve"> </v>
      </c>
      <c r="E259" s="21" t="str">
        <f>IF('P_løpende (2)'!E271=0," ",'P_løpende (2)'!E271)</f>
        <v xml:space="preserve"> </v>
      </c>
      <c r="F259" s="70" t="str">
        <f>IF('P_løpende (2)'!F271=0," ",'P_løpende (2)'!F271)</f>
        <v xml:space="preserve"> </v>
      </c>
      <c r="H259" s="70" t="str">
        <f>IF('P_løpende (2)'!H271=0," ",'P_løpende (2)'!H271)</f>
        <v xml:space="preserve"> </v>
      </c>
      <c r="I259" s="70" t="str">
        <f>IF('P_løpende (2)'!I271=0," ",'P_løpende (2)'!I271)</f>
        <v xml:space="preserve"> </v>
      </c>
      <c r="K259" s="70" t="str">
        <f>IF('P_løpende (2)'!K271=0," ",'P_løpende (2)'!K271)</f>
        <v xml:space="preserve"> </v>
      </c>
      <c r="L259" s="70" t="str">
        <f>IF('P_løpende (2)'!L271=0," ",'P_løpende (2)'!L271)</f>
        <v xml:space="preserve"> </v>
      </c>
      <c r="N259" s="70" t="str">
        <f>IF('P_løpende (2)'!N271=0," ",'P_løpende (2)'!N271)</f>
        <v xml:space="preserve"> </v>
      </c>
      <c r="O259" s="70" t="str">
        <f>IF('P_løpende (2)'!O271=0," ",'P_løpende (2)'!O271)</f>
        <v xml:space="preserve"> </v>
      </c>
    </row>
    <row r="260" spans="2:15" x14ac:dyDescent="0.2">
      <c r="B260" s="21" t="str">
        <f>IF('P_løpende (2)'!B272=0," ",'P_løpende (2)'!B272)</f>
        <v xml:space="preserve"> </v>
      </c>
      <c r="C260" s="70" t="str">
        <f>IF('P_løpende (2)'!C272=0," ",'P_løpende (2)'!C272)</f>
        <v xml:space="preserve"> </v>
      </c>
      <c r="D260" s="24" t="str">
        <f>IF('P_løpende (2)'!D262=0," ",'P_løpende (2)'!D262)</f>
        <v xml:space="preserve"> </v>
      </c>
      <c r="E260" s="21" t="str">
        <f>IF('P_løpende (2)'!E272=0," ",'P_løpende (2)'!E272)</f>
        <v xml:space="preserve"> </v>
      </c>
      <c r="F260" s="70" t="str">
        <f>IF('P_løpende (2)'!F272=0," ",'P_løpende (2)'!F272)</f>
        <v xml:space="preserve"> </v>
      </c>
      <c r="H260" s="70" t="str">
        <f>IF('P_løpende (2)'!H272=0," ",'P_løpende (2)'!H272)</f>
        <v xml:space="preserve"> </v>
      </c>
      <c r="I260" s="70" t="str">
        <f>IF('P_løpende (2)'!I272=0," ",'P_løpende (2)'!I272)</f>
        <v xml:space="preserve"> </v>
      </c>
      <c r="K260" s="70" t="str">
        <f>IF('P_løpende (2)'!K272=0," ",'P_løpende (2)'!K272)</f>
        <v xml:space="preserve"> </v>
      </c>
      <c r="L260" s="70" t="str">
        <f>IF('P_løpende (2)'!L272=0," ",'P_løpende (2)'!L272)</f>
        <v xml:space="preserve"> </v>
      </c>
      <c r="N260" s="70" t="str">
        <f>IF('P_løpende (2)'!N272=0," ",'P_løpende (2)'!N272)</f>
        <v xml:space="preserve"> </v>
      </c>
      <c r="O260" s="70" t="str">
        <f>IF('P_løpende (2)'!O272=0," ",'P_løpende (2)'!O272)</f>
        <v xml:space="preserve"> </v>
      </c>
    </row>
    <row r="261" spans="2:15" x14ac:dyDescent="0.2">
      <c r="B261" s="21" t="str">
        <f>IF('P_løpende (2)'!B273=0," ",'P_løpende (2)'!B273)</f>
        <v xml:space="preserve"> </v>
      </c>
      <c r="C261" s="70" t="str">
        <f>IF('P_løpende (2)'!C273=0," ",'P_løpende (2)'!C273)</f>
        <v xml:space="preserve"> </v>
      </c>
      <c r="D261" s="24" t="str">
        <f>IF('P_løpende (2)'!D263=0," ",'P_løpende (2)'!D263)</f>
        <v xml:space="preserve"> </v>
      </c>
      <c r="E261" s="21" t="str">
        <f>IF('P_løpende (2)'!E273=0," ",'P_løpende (2)'!E273)</f>
        <v xml:space="preserve"> </v>
      </c>
      <c r="F261" s="70" t="str">
        <f>IF('P_løpende (2)'!F273=0," ",'P_løpende (2)'!F273)</f>
        <v xml:space="preserve"> </v>
      </c>
      <c r="H261" s="70" t="str">
        <f>IF('P_løpende (2)'!H273=0," ",'P_løpende (2)'!H273)</f>
        <v xml:space="preserve"> </v>
      </c>
      <c r="I261" s="70" t="str">
        <f>IF('P_løpende (2)'!I273=0," ",'P_løpende (2)'!I273)</f>
        <v xml:space="preserve"> </v>
      </c>
      <c r="K261" s="70" t="str">
        <f>IF('P_løpende (2)'!K273=0," ",'P_løpende (2)'!K273)</f>
        <v xml:space="preserve"> </v>
      </c>
      <c r="L261" s="70" t="str">
        <f>IF('P_løpende (2)'!L273=0," ",'P_løpende (2)'!L273)</f>
        <v xml:space="preserve"> </v>
      </c>
      <c r="N261" s="70" t="str">
        <f>IF('P_løpende (2)'!N273=0," ",'P_løpende (2)'!N273)</f>
        <v xml:space="preserve"> </v>
      </c>
      <c r="O261" s="70" t="str">
        <f>IF('P_løpende (2)'!O273=0," ",'P_løpende (2)'!O273)</f>
        <v xml:space="preserve"> </v>
      </c>
    </row>
    <row r="262" spans="2:15" x14ac:dyDescent="0.2">
      <c r="B262" s="21" t="str">
        <f>IF('P_løpende (2)'!B274=0," ",'P_løpende (2)'!B274)</f>
        <v xml:space="preserve"> </v>
      </c>
      <c r="C262" s="70" t="str">
        <f>IF('P_løpende (2)'!C274=0," ",'P_løpende (2)'!C274)</f>
        <v xml:space="preserve"> </v>
      </c>
      <c r="D262" s="24" t="str">
        <f>IF('P_løpende (2)'!D264=0," ",'P_løpende (2)'!D264)</f>
        <v xml:space="preserve"> </v>
      </c>
      <c r="E262" s="21" t="str">
        <f>IF('P_løpende (2)'!E274=0," ",'P_løpende (2)'!E274)</f>
        <v xml:space="preserve"> </v>
      </c>
      <c r="F262" s="70" t="str">
        <f>IF('P_løpende (2)'!F274=0," ",'P_løpende (2)'!F274)</f>
        <v xml:space="preserve"> </v>
      </c>
      <c r="H262" s="70" t="str">
        <f>IF('P_løpende (2)'!H274=0," ",'P_løpende (2)'!H274)</f>
        <v xml:space="preserve"> </v>
      </c>
      <c r="I262" s="70" t="str">
        <f>IF('P_løpende (2)'!I274=0," ",'P_løpende (2)'!I274)</f>
        <v xml:space="preserve"> </v>
      </c>
      <c r="K262" s="70" t="str">
        <f>IF('P_løpende (2)'!K274=0," ",'P_løpende (2)'!K274)</f>
        <v xml:space="preserve"> </v>
      </c>
      <c r="L262" s="70" t="str">
        <f>IF('P_løpende (2)'!L274=0," ",'P_løpende (2)'!L274)</f>
        <v xml:space="preserve"> </v>
      </c>
      <c r="N262" s="70" t="str">
        <f>IF('P_løpende (2)'!N274=0," ",'P_løpende (2)'!N274)</f>
        <v xml:space="preserve"> </v>
      </c>
      <c r="O262" s="70" t="str">
        <f>IF('P_løpende (2)'!O274=0," ",'P_løpende (2)'!O274)</f>
        <v xml:space="preserve"> </v>
      </c>
    </row>
    <row r="263" spans="2:15" x14ac:dyDescent="0.2">
      <c r="B263" s="21" t="str">
        <f>IF('P_løpende (2)'!B275=0," ",'P_løpende (2)'!B275)</f>
        <v xml:space="preserve"> </v>
      </c>
      <c r="C263" s="70" t="str">
        <f>IF('P_løpende (2)'!C275=0," ",'P_løpende (2)'!C275)</f>
        <v xml:space="preserve"> </v>
      </c>
      <c r="D263" s="24" t="str">
        <f>IF('P_løpende (2)'!D265=0," ",'P_løpende (2)'!D265)</f>
        <v xml:space="preserve"> </v>
      </c>
      <c r="E263" s="21" t="str">
        <f>IF('P_løpende (2)'!E275=0," ",'P_løpende (2)'!E275)</f>
        <v xml:space="preserve"> </v>
      </c>
      <c r="F263" s="70" t="str">
        <f>IF('P_løpende (2)'!F275=0," ",'P_løpende (2)'!F275)</f>
        <v xml:space="preserve"> </v>
      </c>
      <c r="H263" s="70" t="str">
        <f>IF('P_løpende (2)'!H275=0," ",'P_løpende (2)'!H275)</f>
        <v xml:space="preserve"> </v>
      </c>
      <c r="I263" s="70" t="str">
        <f>IF('P_løpende (2)'!I275=0," ",'P_løpende (2)'!I275)</f>
        <v xml:space="preserve"> </v>
      </c>
      <c r="K263" s="70" t="str">
        <f>IF('P_løpende (2)'!K275=0," ",'P_løpende (2)'!K275)</f>
        <v xml:space="preserve"> </v>
      </c>
      <c r="L263" s="70" t="str">
        <f>IF('P_løpende (2)'!L275=0," ",'P_løpende (2)'!L275)</f>
        <v xml:space="preserve"> </v>
      </c>
      <c r="N263" s="70" t="str">
        <f>IF('P_løpende (2)'!N275=0," ",'P_løpende (2)'!N275)</f>
        <v xml:space="preserve"> </v>
      </c>
      <c r="O263" s="70" t="str">
        <f>IF('P_løpende (2)'!O275=0," ",'P_løpende (2)'!O275)</f>
        <v xml:space="preserve"> </v>
      </c>
    </row>
    <row r="264" spans="2:15" x14ac:dyDescent="0.2">
      <c r="B264" s="21" t="str">
        <f>IF('P_løpende (2)'!B276=0," ",'P_løpende (2)'!B276)</f>
        <v xml:space="preserve"> </v>
      </c>
      <c r="C264" s="70" t="str">
        <f>IF('P_løpende (2)'!C276=0," ",'P_løpende (2)'!C276)</f>
        <v xml:space="preserve"> </v>
      </c>
      <c r="D264" s="24" t="str">
        <f>IF('P_løpende (2)'!D266=0," ",'P_løpende (2)'!D266)</f>
        <v xml:space="preserve"> </v>
      </c>
      <c r="E264" s="21" t="str">
        <f>IF('P_løpende (2)'!E276=0," ",'P_løpende (2)'!E276)</f>
        <v xml:space="preserve"> </v>
      </c>
      <c r="F264" s="70" t="str">
        <f>IF('P_løpende (2)'!F276=0," ",'P_løpende (2)'!F276)</f>
        <v xml:space="preserve"> </v>
      </c>
      <c r="H264" s="70" t="str">
        <f>IF('P_løpende (2)'!H276=0," ",'P_løpende (2)'!H276)</f>
        <v xml:space="preserve"> </v>
      </c>
      <c r="I264" s="70" t="str">
        <f>IF('P_løpende (2)'!I276=0," ",'P_løpende (2)'!I276)</f>
        <v xml:space="preserve"> </v>
      </c>
      <c r="K264" s="70" t="str">
        <f>IF('P_løpende (2)'!K276=0," ",'P_løpende (2)'!K276)</f>
        <v xml:space="preserve"> </v>
      </c>
      <c r="L264" s="70" t="str">
        <f>IF('P_løpende (2)'!L276=0," ",'P_løpende (2)'!L276)</f>
        <v xml:space="preserve"> </v>
      </c>
      <c r="N264" s="70" t="str">
        <f>IF('P_løpende (2)'!N276=0," ",'P_løpende (2)'!N276)</f>
        <v xml:space="preserve"> </v>
      </c>
      <c r="O264" s="70" t="str">
        <f>IF('P_løpende (2)'!O276=0," ",'P_løpende (2)'!O276)</f>
        <v xml:space="preserve"> </v>
      </c>
    </row>
    <row r="265" spans="2:15" x14ac:dyDescent="0.2">
      <c r="B265" s="21" t="str">
        <f>IF('P_løpende (2)'!B277=0," ",'P_løpende (2)'!B277)</f>
        <v xml:space="preserve"> </v>
      </c>
      <c r="C265" s="70" t="str">
        <f>IF('P_løpende (2)'!C277=0," ",'P_løpende (2)'!C277)</f>
        <v xml:space="preserve"> </v>
      </c>
      <c r="D265" s="24" t="str">
        <f>IF('P_løpende (2)'!D267=0," ",'P_løpende (2)'!D267)</f>
        <v xml:space="preserve"> </v>
      </c>
      <c r="E265" s="21" t="str">
        <f>IF('P_løpende (2)'!E277=0," ",'P_løpende (2)'!E277)</f>
        <v xml:space="preserve"> </v>
      </c>
      <c r="F265" s="70" t="str">
        <f>IF('P_løpende (2)'!F277=0," ",'P_løpende (2)'!F277)</f>
        <v xml:space="preserve"> </v>
      </c>
      <c r="H265" s="70" t="str">
        <f>IF('P_løpende (2)'!H277=0," ",'P_løpende (2)'!H277)</f>
        <v xml:space="preserve"> </v>
      </c>
      <c r="I265" s="70" t="str">
        <f>IF('P_løpende (2)'!I277=0," ",'P_løpende (2)'!I277)</f>
        <v xml:space="preserve"> </v>
      </c>
      <c r="K265" s="70" t="str">
        <f>IF('P_løpende (2)'!K277=0," ",'P_løpende (2)'!K277)</f>
        <v xml:space="preserve"> </v>
      </c>
      <c r="L265" s="70" t="str">
        <f>IF('P_løpende (2)'!L277=0," ",'P_løpende (2)'!L277)</f>
        <v xml:space="preserve"> </v>
      </c>
      <c r="N265" s="70" t="str">
        <f>IF('P_løpende (2)'!N277=0," ",'P_løpende (2)'!N277)</f>
        <v xml:space="preserve"> </v>
      </c>
      <c r="O265" s="70" t="str">
        <f>IF('P_løpende (2)'!O277=0," ",'P_løpende (2)'!O277)</f>
        <v xml:space="preserve"> </v>
      </c>
    </row>
    <row r="266" spans="2:15" x14ac:dyDescent="0.2">
      <c r="B266" s="21" t="str">
        <f>IF('P_løpende (2)'!B278=0," ",'P_løpende (2)'!B278)</f>
        <v xml:space="preserve"> </v>
      </c>
      <c r="C266" s="70" t="str">
        <f>IF('P_løpende (2)'!C278=0," ",'P_løpende (2)'!C278)</f>
        <v xml:space="preserve"> </v>
      </c>
      <c r="D266" s="24" t="str">
        <f>IF('P_løpende (2)'!D268=0," ",'P_løpende (2)'!D268)</f>
        <v xml:space="preserve"> </v>
      </c>
      <c r="E266" s="21" t="str">
        <f>IF('P_løpende (2)'!E278=0," ",'P_løpende (2)'!E278)</f>
        <v xml:space="preserve"> </v>
      </c>
      <c r="F266" s="70" t="str">
        <f>IF('P_løpende (2)'!F278=0," ",'P_løpende (2)'!F278)</f>
        <v xml:space="preserve"> </v>
      </c>
      <c r="H266" s="70" t="str">
        <f>IF('P_løpende (2)'!H278=0," ",'P_løpende (2)'!H278)</f>
        <v xml:space="preserve"> </v>
      </c>
      <c r="I266" s="70" t="str">
        <f>IF('P_løpende (2)'!I278=0," ",'P_løpende (2)'!I278)</f>
        <v xml:space="preserve"> </v>
      </c>
      <c r="K266" s="70" t="str">
        <f>IF('P_løpende (2)'!K278=0," ",'P_løpende (2)'!K278)</f>
        <v xml:space="preserve"> </v>
      </c>
      <c r="L266" s="70" t="str">
        <f>IF('P_løpende (2)'!L278=0," ",'P_løpende (2)'!L278)</f>
        <v xml:space="preserve"> </v>
      </c>
      <c r="N266" s="70" t="str">
        <f>IF('P_løpende (2)'!N278=0," ",'P_løpende (2)'!N278)</f>
        <v xml:space="preserve"> </v>
      </c>
      <c r="O266" s="70" t="str">
        <f>IF('P_løpende (2)'!O278=0," ",'P_løpende (2)'!O278)</f>
        <v xml:space="preserve"> </v>
      </c>
    </row>
    <row r="267" spans="2:15" x14ac:dyDescent="0.2">
      <c r="B267" s="21" t="str">
        <f>IF('P_løpende (2)'!B279=0," ",'P_løpende (2)'!B279)</f>
        <v xml:space="preserve"> </v>
      </c>
      <c r="C267" s="70" t="str">
        <f>IF('P_løpende (2)'!C279=0," ",'P_løpende (2)'!C279)</f>
        <v xml:space="preserve"> </v>
      </c>
      <c r="D267" s="24" t="str">
        <f>IF('P_løpende (2)'!D269=0," ",'P_løpende (2)'!D269)</f>
        <v xml:space="preserve"> </v>
      </c>
      <c r="E267" s="21" t="str">
        <f>IF('P_løpende (2)'!E279=0," ",'P_løpende (2)'!E279)</f>
        <v xml:space="preserve"> </v>
      </c>
      <c r="F267" s="70" t="str">
        <f>IF('P_løpende (2)'!F279=0," ",'P_løpende (2)'!F279)</f>
        <v xml:space="preserve"> </v>
      </c>
      <c r="H267" s="70" t="str">
        <f>IF('P_løpende (2)'!H279=0," ",'P_løpende (2)'!H279)</f>
        <v xml:space="preserve"> </v>
      </c>
      <c r="I267" s="70" t="str">
        <f>IF('P_løpende (2)'!I279=0," ",'P_løpende (2)'!I279)</f>
        <v xml:space="preserve"> </v>
      </c>
      <c r="K267" s="70" t="str">
        <f>IF('P_løpende (2)'!K279=0," ",'P_løpende (2)'!K279)</f>
        <v xml:space="preserve"> </v>
      </c>
      <c r="L267" s="70" t="str">
        <f>IF('P_løpende (2)'!L279=0," ",'P_løpende (2)'!L279)</f>
        <v xml:space="preserve"> </v>
      </c>
      <c r="N267" s="70" t="str">
        <f>IF('P_løpende (2)'!N279=0," ",'P_løpende (2)'!N279)</f>
        <v xml:space="preserve"> </v>
      </c>
      <c r="O267" s="70" t="str">
        <f>IF('P_løpende (2)'!O279=0," ",'P_løpende (2)'!O279)</f>
        <v xml:space="preserve"> </v>
      </c>
    </row>
    <row r="268" spans="2:15" x14ac:dyDescent="0.2">
      <c r="B268" s="21" t="str">
        <f>IF('P_løpende (2)'!B280=0," ",'P_løpende (2)'!B280)</f>
        <v xml:space="preserve"> </v>
      </c>
      <c r="C268" s="70" t="str">
        <f>IF('P_løpende (2)'!C280=0," ",'P_løpende (2)'!C280)</f>
        <v xml:space="preserve"> </v>
      </c>
      <c r="D268" s="24" t="str">
        <f>IF('P_løpende (2)'!D270=0," ",'P_løpende (2)'!D270)</f>
        <v xml:space="preserve"> </v>
      </c>
      <c r="E268" s="21" t="str">
        <f>IF('P_løpende (2)'!E280=0," ",'P_løpende (2)'!E280)</f>
        <v xml:space="preserve"> </v>
      </c>
      <c r="F268" s="70" t="str">
        <f>IF('P_løpende (2)'!F280=0," ",'P_løpende (2)'!F280)</f>
        <v xml:space="preserve"> </v>
      </c>
      <c r="H268" s="70" t="str">
        <f>IF('P_løpende (2)'!H280=0," ",'P_løpende (2)'!H280)</f>
        <v xml:space="preserve"> </v>
      </c>
      <c r="I268" s="70" t="str">
        <f>IF('P_løpende (2)'!I280=0," ",'P_løpende (2)'!I280)</f>
        <v xml:space="preserve"> </v>
      </c>
      <c r="K268" s="70" t="str">
        <f>IF('P_løpende (2)'!K280=0," ",'P_løpende (2)'!K280)</f>
        <v xml:space="preserve"> </v>
      </c>
      <c r="L268" s="70" t="str">
        <f>IF('P_løpende (2)'!L280=0," ",'P_løpende (2)'!L280)</f>
        <v xml:space="preserve"> </v>
      </c>
      <c r="N268" s="70" t="str">
        <f>IF('P_løpende (2)'!N280=0," ",'P_løpende (2)'!N280)</f>
        <v xml:space="preserve"> </v>
      </c>
      <c r="O268" s="70" t="str">
        <f>IF('P_løpende (2)'!O280=0," ",'P_løpende (2)'!O280)</f>
        <v xml:space="preserve"> </v>
      </c>
    </row>
    <row r="269" spans="2:15" x14ac:dyDescent="0.2">
      <c r="B269" s="21" t="str">
        <f>IF('P_løpende (2)'!B281=0," ",'P_løpende (2)'!B281)</f>
        <v xml:space="preserve"> </v>
      </c>
      <c r="C269" s="70" t="str">
        <f>IF('P_løpende (2)'!C281=0," ",'P_løpende (2)'!C281)</f>
        <v xml:space="preserve"> </v>
      </c>
      <c r="D269" s="24" t="str">
        <f>IF('P_løpende (2)'!D271=0," ",'P_løpende (2)'!D271)</f>
        <v xml:space="preserve"> </v>
      </c>
      <c r="E269" s="21" t="str">
        <f>IF('P_løpende (2)'!E281=0," ",'P_løpende (2)'!E281)</f>
        <v xml:space="preserve"> </v>
      </c>
      <c r="F269" s="70" t="str">
        <f>IF('P_løpende (2)'!F281=0," ",'P_løpende (2)'!F281)</f>
        <v xml:space="preserve"> </v>
      </c>
      <c r="H269" s="70" t="str">
        <f>IF('P_løpende (2)'!H281=0," ",'P_løpende (2)'!H281)</f>
        <v xml:space="preserve"> </v>
      </c>
      <c r="I269" s="70" t="str">
        <f>IF('P_løpende (2)'!I281=0," ",'P_løpende (2)'!I281)</f>
        <v xml:space="preserve"> </v>
      </c>
      <c r="K269" s="70" t="str">
        <f>IF('P_løpende (2)'!K281=0," ",'P_løpende (2)'!K281)</f>
        <v xml:space="preserve"> </v>
      </c>
      <c r="L269" s="70" t="str">
        <f>IF('P_løpende (2)'!L281=0," ",'P_løpende (2)'!L281)</f>
        <v xml:space="preserve"> </v>
      </c>
      <c r="N269" s="70" t="str">
        <f>IF('P_løpende (2)'!N281=0," ",'P_løpende (2)'!N281)</f>
        <v xml:space="preserve"> </v>
      </c>
      <c r="O269" s="70" t="str">
        <f>IF('P_løpende (2)'!O281=0," ",'P_løpende (2)'!O281)</f>
        <v xml:space="preserve"> </v>
      </c>
    </row>
    <row r="270" spans="2:15" x14ac:dyDescent="0.2">
      <c r="B270" s="21" t="str">
        <f>IF('P_løpende (2)'!B282=0," ",'P_løpende (2)'!B282)</f>
        <v xml:space="preserve"> </v>
      </c>
      <c r="C270" s="70" t="str">
        <f>IF('P_løpende (2)'!C282=0," ",'P_løpende (2)'!C282)</f>
        <v xml:space="preserve"> </v>
      </c>
      <c r="D270" s="24" t="str">
        <f>IF('P_løpende (2)'!D272=0," ",'P_løpende (2)'!D272)</f>
        <v xml:space="preserve"> </v>
      </c>
      <c r="E270" s="21" t="str">
        <f>IF('P_løpende (2)'!E282=0," ",'P_løpende (2)'!E282)</f>
        <v xml:space="preserve"> </v>
      </c>
      <c r="F270" s="70" t="str">
        <f>IF('P_løpende (2)'!F282=0," ",'P_løpende (2)'!F282)</f>
        <v xml:space="preserve"> </v>
      </c>
      <c r="H270" s="70" t="str">
        <f>IF('P_løpende (2)'!H282=0," ",'P_løpende (2)'!H282)</f>
        <v xml:space="preserve"> </v>
      </c>
      <c r="I270" s="70" t="str">
        <f>IF('P_løpende (2)'!I282=0," ",'P_løpende (2)'!I282)</f>
        <v xml:space="preserve"> </v>
      </c>
      <c r="K270" s="70" t="str">
        <f>IF('P_løpende (2)'!K282=0," ",'P_løpende (2)'!K282)</f>
        <v xml:space="preserve"> </v>
      </c>
      <c r="L270" s="70" t="str">
        <f>IF('P_løpende (2)'!L282=0," ",'P_løpende (2)'!L282)</f>
        <v xml:space="preserve"> </v>
      </c>
      <c r="N270" s="70" t="str">
        <f>IF('P_løpende (2)'!N282=0," ",'P_løpende (2)'!N282)</f>
        <v xml:space="preserve"> </v>
      </c>
      <c r="O270" s="70" t="str">
        <f>IF('P_løpende (2)'!O282=0," ",'P_løpende (2)'!O282)</f>
        <v xml:space="preserve"> </v>
      </c>
    </row>
    <row r="271" spans="2:15" x14ac:dyDescent="0.2">
      <c r="B271" s="21" t="str">
        <f>IF('P_løpende (2)'!B283=0," ",'P_løpende (2)'!B283)</f>
        <v xml:space="preserve"> </v>
      </c>
      <c r="C271" s="70" t="str">
        <f>IF('P_løpende (2)'!C283=0," ",'P_løpende (2)'!C283)</f>
        <v xml:space="preserve"> </v>
      </c>
      <c r="D271" s="24" t="str">
        <f>IF('P_løpende (2)'!D273=0," ",'P_løpende (2)'!D273)</f>
        <v xml:space="preserve"> </v>
      </c>
      <c r="E271" s="21" t="str">
        <f>IF('P_løpende (2)'!E283=0," ",'P_løpende (2)'!E283)</f>
        <v xml:space="preserve"> </v>
      </c>
      <c r="F271" s="70" t="str">
        <f>IF('P_løpende (2)'!F283=0," ",'P_løpende (2)'!F283)</f>
        <v xml:space="preserve"> </v>
      </c>
      <c r="H271" s="70" t="str">
        <f>IF('P_løpende (2)'!H283=0," ",'P_løpende (2)'!H283)</f>
        <v xml:space="preserve"> </v>
      </c>
      <c r="I271" s="70" t="str">
        <f>IF('P_løpende (2)'!I283=0," ",'P_løpende (2)'!I283)</f>
        <v xml:space="preserve"> </v>
      </c>
      <c r="K271" s="70" t="str">
        <f>IF('P_løpende (2)'!K283=0," ",'P_løpende (2)'!K283)</f>
        <v xml:space="preserve"> </v>
      </c>
      <c r="L271" s="70" t="str">
        <f>IF('P_løpende (2)'!L283=0," ",'P_løpende (2)'!L283)</f>
        <v xml:space="preserve"> </v>
      </c>
      <c r="N271" s="70" t="str">
        <f>IF('P_løpende (2)'!N283=0," ",'P_løpende (2)'!N283)</f>
        <v xml:space="preserve"> </v>
      </c>
      <c r="O271" s="70" t="str">
        <f>IF('P_løpende (2)'!O283=0," ",'P_løpende (2)'!O283)</f>
        <v xml:space="preserve"> </v>
      </c>
    </row>
    <row r="272" spans="2:15" x14ac:dyDescent="0.2">
      <c r="B272" s="21" t="str">
        <f>IF('P_løpende (2)'!B284=0," ",'P_løpende (2)'!B284)</f>
        <v xml:space="preserve"> </v>
      </c>
      <c r="C272" s="70" t="str">
        <f>IF('P_løpende (2)'!C284=0," ",'P_løpende (2)'!C284)</f>
        <v xml:space="preserve"> </v>
      </c>
      <c r="D272" s="24" t="str">
        <f>IF('P_løpende (2)'!D274=0," ",'P_løpende (2)'!D274)</f>
        <v xml:space="preserve"> </v>
      </c>
      <c r="E272" s="21" t="str">
        <f>IF('P_løpende (2)'!E284=0," ",'P_løpende (2)'!E284)</f>
        <v xml:space="preserve"> </v>
      </c>
      <c r="F272" s="70" t="str">
        <f>IF('P_løpende (2)'!F284=0," ",'P_løpende (2)'!F284)</f>
        <v xml:space="preserve"> </v>
      </c>
      <c r="H272" s="70" t="str">
        <f>IF('P_løpende (2)'!H284=0," ",'P_løpende (2)'!H284)</f>
        <v xml:space="preserve"> </v>
      </c>
      <c r="I272" s="70" t="str">
        <f>IF('P_løpende (2)'!I284=0," ",'P_løpende (2)'!I284)</f>
        <v xml:space="preserve"> </v>
      </c>
      <c r="K272" s="70" t="str">
        <f>IF('P_løpende (2)'!K284=0," ",'P_løpende (2)'!K284)</f>
        <v xml:space="preserve"> </v>
      </c>
      <c r="L272" s="70" t="str">
        <f>IF('P_løpende (2)'!L284=0," ",'P_løpende (2)'!L284)</f>
        <v xml:space="preserve"> </v>
      </c>
      <c r="N272" s="70" t="str">
        <f>IF('P_løpende (2)'!N284=0," ",'P_løpende (2)'!N284)</f>
        <v xml:space="preserve"> </v>
      </c>
      <c r="O272" s="70" t="str">
        <f>IF('P_løpende (2)'!O284=0," ",'P_løpende (2)'!O284)</f>
        <v xml:space="preserve"> </v>
      </c>
    </row>
    <row r="273" spans="2:15" x14ac:dyDescent="0.2">
      <c r="B273" s="21" t="str">
        <f>IF('P_løpende (2)'!B285=0," ",'P_løpende (2)'!B285)</f>
        <v xml:space="preserve"> </v>
      </c>
      <c r="C273" s="70" t="str">
        <f>IF('P_løpende (2)'!C285=0," ",'P_løpende (2)'!C285)</f>
        <v xml:space="preserve"> </v>
      </c>
      <c r="D273" s="24" t="str">
        <f>IF('P_løpende (2)'!D275=0," ",'P_løpende (2)'!D275)</f>
        <v xml:space="preserve"> </v>
      </c>
      <c r="E273" s="21" t="str">
        <f>IF('P_løpende (2)'!E285=0," ",'P_løpende (2)'!E285)</f>
        <v xml:space="preserve"> </v>
      </c>
      <c r="F273" s="70" t="str">
        <f>IF('P_løpende (2)'!F285=0," ",'P_løpende (2)'!F285)</f>
        <v xml:space="preserve"> </v>
      </c>
      <c r="H273" s="70" t="str">
        <f>IF('P_løpende (2)'!H285=0," ",'P_løpende (2)'!H285)</f>
        <v xml:space="preserve"> </v>
      </c>
      <c r="I273" s="70" t="str">
        <f>IF('P_løpende (2)'!I285=0," ",'P_løpende (2)'!I285)</f>
        <v xml:space="preserve"> </v>
      </c>
      <c r="K273" s="70" t="str">
        <f>IF('P_løpende (2)'!K285=0," ",'P_løpende (2)'!K285)</f>
        <v xml:space="preserve"> </v>
      </c>
      <c r="L273" s="70" t="str">
        <f>IF('P_løpende (2)'!L285=0," ",'P_løpende (2)'!L285)</f>
        <v xml:space="preserve"> </v>
      </c>
      <c r="N273" s="70" t="str">
        <f>IF('P_løpende (2)'!N285=0," ",'P_løpende (2)'!N285)</f>
        <v xml:space="preserve"> </v>
      </c>
      <c r="O273" s="70" t="str">
        <f>IF('P_løpende (2)'!O285=0," ",'P_løpende (2)'!O285)</f>
        <v xml:space="preserve"> </v>
      </c>
    </row>
    <row r="274" spans="2:15" x14ac:dyDescent="0.2">
      <c r="B274" s="21" t="str">
        <f>IF('P_løpende (2)'!B286=0," ",'P_løpende (2)'!B286)</f>
        <v xml:space="preserve"> </v>
      </c>
      <c r="C274" s="70" t="str">
        <f>IF('P_løpende (2)'!C286=0," ",'P_løpende (2)'!C286)</f>
        <v xml:space="preserve"> </v>
      </c>
      <c r="D274" s="24" t="str">
        <f>IF('P_løpende (2)'!D276=0," ",'P_løpende (2)'!D276)</f>
        <v xml:space="preserve"> </v>
      </c>
      <c r="E274" s="21" t="str">
        <f>IF('P_løpende (2)'!E286=0," ",'P_løpende (2)'!E286)</f>
        <v xml:space="preserve"> </v>
      </c>
      <c r="F274" s="70" t="str">
        <f>IF('P_løpende (2)'!F286=0," ",'P_løpende (2)'!F286)</f>
        <v xml:space="preserve"> </v>
      </c>
      <c r="H274" s="70" t="str">
        <f>IF('P_løpende (2)'!H286=0," ",'P_løpende (2)'!H286)</f>
        <v xml:space="preserve"> </v>
      </c>
      <c r="I274" s="70" t="str">
        <f>IF('P_løpende (2)'!I286=0," ",'P_løpende (2)'!I286)</f>
        <v xml:space="preserve"> </v>
      </c>
      <c r="K274" s="70" t="str">
        <f>IF('P_løpende (2)'!K286=0," ",'P_løpende (2)'!K286)</f>
        <v xml:space="preserve"> </v>
      </c>
      <c r="L274" s="70" t="str">
        <f>IF('P_løpende (2)'!L286=0," ",'P_løpende (2)'!L286)</f>
        <v xml:space="preserve"> </v>
      </c>
      <c r="N274" s="70" t="str">
        <f>IF('P_løpende (2)'!N286=0," ",'P_løpende (2)'!N286)</f>
        <v xml:space="preserve"> </v>
      </c>
      <c r="O274" s="70" t="str">
        <f>IF('P_løpende (2)'!O286=0," ",'P_løpende (2)'!O286)</f>
        <v xml:space="preserve"> </v>
      </c>
    </row>
    <row r="275" spans="2:15" x14ac:dyDescent="0.2">
      <c r="B275" s="21" t="str">
        <f>IF('P_løpende (2)'!B287=0," ",'P_løpende (2)'!B287)</f>
        <v xml:space="preserve"> </v>
      </c>
      <c r="C275" s="70" t="str">
        <f>IF('P_løpende (2)'!C287=0," ",'P_løpende (2)'!C287)</f>
        <v xml:space="preserve"> </v>
      </c>
      <c r="D275" s="24" t="str">
        <f>IF('P_løpende (2)'!D277=0," ",'P_løpende (2)'!D277)</f>
        <v xml:space="preserve"> </v>
      </c>
      <c r="E275" s="21" t="str">
        <f>IF('P_løpende (2)'!E287=0," ",'P_løpende (2)'!E287)</f>
        <v xml:space="preserve"> </v>
      </c>
      <c r="F275" s="70" t="str">
        <f>IF('P_løpende (2)'!F287=0," ",'P_løpende (2)'!F287)</f>
        <v xml:space="preserve"> </v>
      </c>
      <c r="H275" s="70" t="str">
        <f>IF('P_løpende (2)'!H287=0," ",'P_løpende (2)'!H287)</f>
        <v xml:space="preserve"> </v>
      </c>
      <c r="I275" s="70" t="str">
        <f>IF('P_løpende (2)'!I287=0," ",'P_løpende (2)'!I287)</f>
        <v xml:space="preserve"> </v>
      </c>
      <c r="K275" s="70" t="str">
        <f>IF('P_løpende (2)'!K287=0," ",'P_løpende (2)'!K287)</f>
        <v xml:space="preserve"> </v>
      </c>
      <c r="L275" s="70" t="str">
        <f>IF('P_løpende (2)'!L287=0," ",'P_løpende (2)'!L287)</f>
        <v xml:space="preserve"> </v>
      </c>
      <c r="N275" s="70" t="str">
        <f>IF('P_løpende (2)'!N287=0," ",'P_løpende (2)'!N287)</f>
        <v xml:space="preserve"> </v>
      </c>
      <c r="O275" s="70" t="str">
        <f>IF('P_løpende (2)'!O287=0," ",'P_løpende (2)'!O287)</f>
        <v xml:space="preserve"> </v>
      </c>
    </row>
    <row r="276" spans="2:15" x14ac:dyDescent="0.2">
      <c r="B276" s="21" t="str">
        <f>IF('P_løpende (2)'!B288=0," ",'P_løpende (2)'!B288)</f>
        <v xml:space="preserve"> </v>
      </c>
      <c r="C276" s="70" t="str">
        <f>IF('P_løpende (2)'!C288=0," ",'P_løpende (2)'!C288)</f>
        <v xml:space="preserve"> </v>
      </c>
      <c r="D276" s="24" t="str">
        <f>IF('P_løpende (2)'!D278=0," ",'P_løpende (2)'!D278)</f>
        <v xml:space="preserve"> </v>
      </c>
      <c r="E276" s="21" t="str">
        <f>IF('P_løpende (2)'!E288=0," ",'P_løpende (2)'!E288)</f>
        <v xml:space="preserve"> </v>
      </c>
      <c r="F276" s="70" t="str">
        <f>IF('P_løpende (2)'!F288=0," ",'P_løpende (2)'!F288)</f>
        <v xml:space="preserve"> </v>
      </c>
      <c r="H276" s="70" t="str">
        <f>IF('P_løpende (2)'!H288=0," ",'P_løpende (2)'!H288)</f>
        <v xml:space="preserve"> </v>
      </c>
      <c r="I276" s="70" t="str">
        <f>IF('P_løpende (2)'!I288=0," ",'P_løpende (2)'!I288)</f>
        <v xml:space="preserve"> </v>
      </c>
      <c r="K276" s="70" t="str">
        <f>IF('P_løpende (2)'!K288=0," ",'P_løpende (2)'!K288)</f>
        <v xml:space="preserve"> </v>
      </c>
      <c r="L276" s="70" t="str">
        <f>IF('P_løpende (2)'!L288=0," ",'P_løpende (2)'!L288)</f>
        <v xml:space="preserve"> </v>
      </c>
      <c r="N276" s="70" t="str">
        <f>IF('P_løpende (2)'!N288=0," ",'P_løpende (2)'!N288)</f>
        <v xml:space="preserve"> </v>
      </c>
      <c r="O276" s="70" t="str">
        <f>IF('P_løpende (2)'!O288=0," ",'P_løpende (2)'!O288)</f>
        <v xml:space="preserve"> </v>
      </c>
    </row>
    <row r="277" spans="2:15" x14ac:dyDescent="0.2">
      <c r="B277" s="21" t="str">
        <f>IF('P_løpende (2)'!B289=0," ",'P_løpende (2)'!B289)</f>
        <v xml:space="preserve"> </v>
      </c>
      <c r="C277" s="70" t="str">
        <f>IF('P_løpende (2)'!C289=0," ",'P_løpende (2)'!C289)</f>
        <v xml:space="preserve"> </v>
      </c>
      <c r="D277" s="24" t="str">
        <f>IF('P_løpende (2)'!D279=0," ",'P_løpende (2)'!D279)</f>
        <v xml:space="preserve"> </v>
      </c>
      <c r="E277" s="21" t="str">
        <f>IF('P_løpende (2)'!E289=0," ",'P_løpende (2)'!E289)</f>
        <v xml:space="preserve"> </v>
      </c>
      <c r="F277" s="70" t="str">
        <f>IF('P_løpende (2)'!F289=0," ",'P_løpende (2)'!F289)</f>
        <v xml:space="preserve"> </v>
      </c>
      <c r="H277" s="70" t="str">
        <f>IF('P_løpende (2)'!H289=0," ",'P_løpende (2)'!H289)</f>
        <v xml:space="preserve"> </v>
      </c>
      <c r="I277" s="70" t="str">
        <f>IF('P_løpende (2)'!I289=0," ",'P_løpende (2)'!I289)</f>
        <v xml:space="preserve"> </v>
      </c>
      <c r="K277" s="70" t="str">
        <f>IF('P_løpende (2)'!K289=0," ",'P_løpende (2)'!K289)</f>
        <v xml:space="preserve"> </v>
      </c>
      <c r="L277" s="70" t="str">
        <f>IF('P_løpende (2)'!L289=0," ",'P_løpende (2)'!L289)</f>
        <v xml:space="preserve"> </v>
      </c>
      <c r="N277" s="70" t="str">
        <f>IF('P_løpende (2)'!N289=0," ",'P_løpende (2)'!N289)</f>
        <v xml:space="preserve"> </v>
      </c>
      <c r="O277" s="70" t="str">
        <f>IF('P_løpende (2)'!O289=0," ",'P_løpende (2)'!O289)</f>
        <v xml:space="preserve"> </v>
      </c>
    </row>
    <row r="278" spans="2:15" x14ac:dyDescent="0.2">
      <c r="B278" s="21" t="str">
        <f>IF('P_løpende (2)'!B290=0," ",'P_løpende (2)'!B290)</f>
        <v xml:space="preserve"> </v>
      </c>
      <c r="C278" s="70" t="str">
        <f>IF('P_løpende (2)'!C290=0," ",'P_løpende (2)'!C290)</f>
        <v xml:space="preserve"> </v>
      </c>
      <c r="D278" s="24" t="str">
        <f>IF('P_løpende (2)'!D280=0," ",'P_løpende (2)'!D280)</f>
        <v xml:space="preserve"> </v>
      </c>
      <c r="E278" s="21" t="str">
        <f>IF('P_løpende (2)'!E290=0," ",'P_løpende (2)'!E290)</f>
        <v xml:space="preserve"> </v>
      </c>
      <c r="F278" s="70" t="str">
        <f>IF('P_løpende (2)'!F290=0," ",'P_løpende (2)'!F290)</f>
        <v xml:space="preserve"> </v>
      </c>
      <c r="H278" s="70" t="str">
        <f>IF('P_løpende (2)'!H290=0," ",'P_løpende (2)'!H290)</f>
        <v xml:space="preserve"> </v>
      </c>
      <c r="I278" s="70" t="str">
        <f>IF('P_løpende (2)'!I290=0," ",'P_løpende (2)'!I290)</f>
        <v xml:space="preserve"> </v>
      </c>
      <c r="K278" s="70" t="str">
        <f>IF('P_løpende (2)'!K290=0," ",'P_løpende (2)'!K290)</f>
        <v xml:space="preserve"> </v>
      </c>
      <c r="L278" s="70" t="str">
        <f>IF('P_løpende (2)'!L290=0," ",'P_løpende (2)'!L290)</f>
        <v xml:space="preserve"> </v>
      </c>
      <c r="N278" s="70" t="str">
        <f>IF('P_løpende (2)'!N290=0," ",'P_løpende (2)'!N290)</f>
        <v xml:space="preserve"> </v>
      </c>
      <c r="O278" s="70" t="str">
        <f>IF('P_løpende (2)'!O290=0," ",'P_løpende (2)'!O290)</f>
        <v xml:space="preserve"> </v>
      </c>
    </row>
    <row r="279" spans="2:15" x14ac:dyDescent="0.2">
      <c r="B279" s="21" t="str">
        <f>IF('P_løpende (2)'!B291=0," ",'P_løpende (2)'!B291)</f>
        <v xml:space="preserve"> </v>
      </c>
      <c r="C279" s="70" t="str">
        <f>IF('P_løpende (2)'!C291=0," ",'P_løpende (2)'!C291)</f>
        <v xml:space="preserve"> </v>
      </c>
      <c r="D279" s="24" t="str">
        <f>IF('P_løpende (2)'!D281=0," ",'P_løpende (2)'!D281)</f>
        <v xml:space="preserve"> </v>
      </c>
      <c r="E279" s="21" t="str">
        <f>IF('P_løpende (2)'!E291=0," ",'P_løpende (2)'!E291)</f>
        <v xml:space="preserve"> </v>
      </c>
      <c r="F279" s="70" t="str">
        <f>IF('P_løpende (2)'!F291=0," ",'P_løpende (2)'!F291)</f>
        <v xml:space="preserve"> </v>
      </c>
      <c r="H279" s="70" t="str">
        <f>IF('P_løpende (2)'!H291=0," ",'P_løpende (2)'!H291)</f>
        <v xml:space="preserve"> </v>
      </c>
      <c r="I279" s="70" t="str">
        <f>IF('P_løpende (2)'!I291=0," ",'P_løpende (2)'!I291)</f>
        <v xml:space="preserve"> </v>
      </c>
      <c r="K279" s="70" t="str">
        <f>IF('P_løpende (2)'!K291=0," ",'P_løpende (2)'!K291)</f>
        <v xml:space="preserve"> </v>
      </c>
      <c r="L279" s="70" t="str">
        <f>IF('P_løpende (2)'!L291=0," ",'P_løpende (2)'!L291)</f>
        <v xml:space="preserve"> </v>
      </c>
      <c r="N279" s="70" t="str">
        <f>IF('P_løpende (2)'!N291=0," ",'P_løpende (2)'!N291)</f>
        <v xml:space="preserve"> </v>
      </c>
      <c r="O279" s="70" t="str">
        <f>IF('P_løpende (2)'!O291=0," ",'P_løpende (2)'!O291)</f>
        <v xml:space="preserve"> </v>
      </c>
    </row>
    <row r="280" spans="2:15" x14ac:dyDescent="0.2">
      <c r="B280" s="21" t="str">
        <f>IF('P_løpende (2)'!B292=0," ",'P_løpende (2)'!B292)</f>
        <v xml:space="preserve"> </v>
      </c>
      <c r="C280" s="70" t="str">
        <f>IF('P_løpende (2)'!C292=0," ",'P_løpende (2)'!C292)</f>
        <v xml:space="preserve"> </v>
      </c>
      <c r="D280" s="24" t="str">
        <f>IF('P_løpende (2)'!D282=0," ",'P_løpende (2)'!D282)</f>
        <v xml:space="preserve"> </v>
      </c>
      <c r="E280" s="21" t="str">
        <f>IF('P_løpende (2)'!E292=0," ",'P_løpende (2)'!E292)</f>
        <v xml:space="preserve"> </v>
      </c>
      <c r="F280" s="70" t="str">
        <f>IF('P_løpende (2)'!F292=0," ",'P_løpende (2)'!F292)</f>
        <v xml:space="preserve"> </v>
      </c>
      <c r="H280" s="70" t="str">
        <f>IF('P_løpende (2)'!H292=0," ",'P_løpende (2)'!H292)</f>
        <v xml:space="preserve"> </v>
      </c>
      <c r="I280" s="70" t="str">
        <f>IF('P_løpende (2)'!I292=0," ",'P_løpende (2)'!I292)</f>
        <v xml:space="preserve"> </v>
      </c>
      <c r="K280" s="70" t="str">
        <f>IF('P_løpende (2)'!K292=0," ",'P_løpende (2)'!K292)</f>
        <v xml:space="preserve"> </v>
      </c>
      <c r="L280" s="70" t="str">
        <f>IF('P_løpende (2)'!L292=0," ",'P_løpende (2)'!L292)</f>
        <v xml:space="preserve"> </v>
      </c>
      <c r="N280" s="70" t="str">
        <f>IF('P_løpende (2)'!N292=0," ",'P_løpende (2)'!N292)</f>
        <v xml:space="preserve"> </v>
      </c>
      <c r="O280" s="70" t="str">
        <f>IF('P_løpende (2)'!O292=0," ",'P_løpende (2)'!O292)</f>
        <v xml:space="preserve"> </v>
      </c>
    </row>
    <row r="281" spans="2:15" x14ac:dyDescent="0.2">
      <c r="B281" s="21" t="str">
        <f>IF('P_løpende (2)'!B293=0," ",'P_løpende (2)'!B293)</f>
        <v xml:space="preserve"> </v>
      </c>
      <c r="C281" s="70" t="str">
        <f>IF('P_løpende (2)'!C293=0," ",'P_løpende (2)'!C293)</f>
        <v xml:space="preserve"> </v>
      </c>
      <c r="D281" s="24" t="str">
        <f>IF('P_løpende (2)'!D283=0," ",'P_løpende (2)'!D283)</f>
        <v xml:space="preserve"> </v>
      </c>
      <c r="E281" s="21" t="str">
        <f>IF('P_løpende (2)'!E293=0," ",'P_løpende (2)'!E293)</f>
        <v xml:space="preserve"> </v>
      </c>
      <c r="F281" s="70" t="str">
        <f>IF('P_løpende (2)'!F293=0," ",'P_løpende (2)'!F293)</f>
        <v xml:space="preserve"> </v>
      </c>
      <c r="H281" s="70" t="str">
        <f>IF('P_løpende (2)'!H293=0," ",'P_løpende (2)'!H293)</f>
        <v xml:space="preserve"> </v>
      </c>
      <c r="I281" s="70" t="str">
        <f>IF('P_løpende (2)'!I293=0," ",'P_løpende (2)'!I293)</f>
        <v xml:space="preserve"> </v>
      </c>
      <c r="K281" s="70" t="str">
        <f>IF('P_løpende (2)'!K293=0," ",'P_løpende (2)'!K293)</f>
        <v xml:space="preserve"> </v>
      </c>
      <c r="L281" s="70" t="str">
        <f>IF('P_løpende (2)'!L293=0," ",'P_løpende (2)'!L293)</f>
        <v xml:space="preserve"> </v>
      </c>
      <c r="N281" s="70" t="str">
        <f>IF('P_løpende (2)'!N293=0," ",'P_løpende (2)'!N293)</f>
        <v xml:space="preserve"> </v>
      </c>
      <c r="O281" s="70" t="str">
        <f>IF('P_løpende (2)'!O293=0," ",'P_løpende (2)'!O293)</f>
        <v xml:space="preserve"> </v>
      </c>
    </row>
    <row r="282" spans="2:15" x14ac:dyDescent="0.2">
      <c r="B282" s="21" t="str">
        <f>IF('P_løpende (2)'!B294=0," ",'P_løpende (2)'!B294)</f>
        <v xml:space="preserve"> </v>
      </c>
      <c r="C282" s="70" t="str">
        <f>IF('P_løpende (2)'!C294=0," ",'P_løpende (2)'!C294)</f>
        <v xml:space="preserve"> </v>
      </c>
      <c r="D282" s="24" t="str">
        <f>IF('P_løpende (2)'!D284=0," ",'P_løpende (2)'!D284)</f>
        <v xml:space="preserve"> </v>
      </c>
      <c r="E282" s="21" t="str">
        <f>IF('P_løpende (2)'!E294=0," ",'P_løpende (2)'!E294)</f>
        <v xml:space="preserve"> </v>
      </c>
      <c r="F282" s="70" t="str">
        <f>IF('P_løpende (2)'!F294=0," ",'P_løpende (2)'!F294)</f>
        <v xml:space="preserve"> </v>
      </c>
      <c r="H282" s="70" t="str">
        <f>IF('P_løpende (2)'!H294=0," ",'P_løpende (2)'!H294)</f>
        <v xml:space="preserve"> </v>
      </c>
      <c r="I282" s="70" t="str">
        <f>IF('P_løpende (2)'!I294=0," ",'P_løpende (2)'!I294)</f>
        <v xml:space="preserve"> </v>
      </c>
      <c r="K282" s="70" t="str">
        <f>IF('P_løpende (2)'!K294=0," ",'P_løpende (2)'!K294)</f>
        <v xml:space="preserve"> </v>
      </c>
      <c r="L282" s="70" t="str">
        <f>IF('P_løpende (2)'!L294=0," ",'P_løpende (2)'!L294)</f>
        <v xml:space="preserve"> </v>
      </c>
      <c r="N282" s="70" t="str">
        <f>IF('P_løpende (2)'!N294=0," ",'P_løpende (2)'!N294)</f>
        <v xml:space="preserve"> </v>
      </c>
      <c r="O282" s="70" t="str">
        <f>IF('P_løpende (2)'!O294=0," ",'P_løpende (2)'!O294)</f>
        <v xml:space="preserve"> </v>
      </c>
    </row>
    <row r="283" spans="2:15" x14ac:dyDescent="0.2">
      <c r="B283" s="21" t="str">
        <f>IF('P_løpende (2)'!B295=0," ",'P_løpende (2)'!B295)</f>
        <v xml:space="preserve"> </v>
      </c>
      <c r="C283" s="70" t="str">
        <f>IF('P_løpende (2)'!C295=0," ",'P_løpende (2)'!C295)</f>
        <v xml:space="preserve"> </v>
      </c>
      <c r="D283" s="24" t="str">
        <f>IF('P_løpende (2)'!D285=0," ",'P_løpende (2)'!D285)</f>
        <v xml:space="preserve"> </v>
      </c>
      <c r="E283" s="21" t="str">
        <f>IF('P_løpende (2)'!E295=0," ",'P_løpende (2)'!E295)</f>
        <v xml:space="preserve"> </v>
      </c>
      <c r="F283" s="70" t="str">
        <f>IF('P_løpende (2)'!F295=0," ",'P_løpende (2)'!F295)</f>
        <v xml:space="preserve"> </v>
      </c>
      <c r="H283" s="70" t="str">
        <f>IF('P_løpende (2)'!H295=0," ",'P_løpende (2)'!H295)</f>
        <v xml:space="preserve"> </v>
      </c>
      <c r="I283" s="70" t="str">
        <f>IF('P_løpende (2)'!I295=0," ",'P_løpende (2)'!I295)</f>
        <v xml:space="preserve"> </v>
      </c>
      <c r="K283" s="70" t="str">
        <f>IF('P_løpende (2)'!K295=0," ",'P_løpende (2)'!K295)</f>
        <v xml:space="preserve"> </v>
      </c>
      <c r="L283" s="70" t="str">
        <f>IF('P_løpende (2)'!L295=0," ",'P_løpende (2)'!L295)</f>
        <v xml:space="preserve"> </v>
      </c>
      <c r="N283" s="70" t="str">
        <f>IF('P_løpende (2)'!N295=0," ",'P_løpende (2)'!N295)</f>
        <v xml:space="preserve"> </v>
      </c>
      <c r="O283" s="70" t="str">
        <f>IF('P_løpende (2)'!O295=0," ",'P_løpende (2)'!O295)</f>
        <v xml:space="preserve"> </v>
      </c>
    </row>
    <row r="284" spans="2:15" x14ac:dyDescent="0.2">
      <c r="B284" s="21" t="str">
        <f>IF('P_løpende (2)'!B296=0," ",'P_løpende (2)'!B296)</f>
        <v xml:space="preserve"> </v>
      </c>
      <c r="C284" s="70" t="str">
        <f>IF('P_løpende (2)'!C296=0," ",'P_løpende (2)'!C296)</f>
        <v xml:space="preserve"> </v>
      </c>
      <c r="D284" s="24" t="str">
        <f>IF('P_løpende (2)'!D286=0," ",'P_løpende (2)'!D286)</f>
        <v xml:space="preserve"> </v>
      </c>
      <c r="E284" s="21" t="str">
        <f>IF('P_løpende (2)'!E296=0," ",'P_løpende (2)'!E296)</f>
        <v xml:space="preserve"> </v>
      </c>
      <c r="F284" s="70" t="str">
        <f>IF('P_løpende (2)'!F296=0," ",'P_løpende (2)'!F296)</f>
        <v xml:space="preserve"> </v>
      </c>
      <c r="H284" s="70" t="str">
        <f>IF('P_løpende (2)'!H296=0," ",'P_løpende (2)'!H296)</f>
        <v xml:space="preserve"> </v>
      </c>
      <c r="I284" s="70" t="str">
        <f>IF('P_løpende (2)'!I296=0," ",'P_løpende (2)'!I296)</f>
        <v xml:space="preserve"> </v>
      </c>
      <c r="K284" s="70" t="str">
        <f>IF('P_løpende (2)'!K296=0," ",'P_løpende (2)'!K296)</f>
        <v xml:space="preserve"> </v>
      </c>
      <c r="L284" s="70" t="str">
        <f>IF('P_løpende (2)'!L296=0," ",'P_løpende (2)'!L296)</f>
        <v xml:space="preserve"> </v>
      </c>
      <c r="N284" s="70" t="str">
        <f>IF('P_løpende (2)'!N296=0," ",'P_løpende (2)'!N296)</f>
        <v xml:space="preserve"> </v>
      </c>
      <c r="O284" s="70" t="str">
        <f>IF('P_løpende (2)'!O296=0," ",'P_løpende (2)'!O296)</f>
        <v xml:space="preserve"> </v>
      </c>
    </row>
    <row r="285" spans="2:15" x14ac:dyDescent="0.2">
      <c r="B285" s="21" t="str">
        <f>IF('P_løpende (2)'!B297=0," ",'P_løpende (2)'!B297)</f>
        <v xml:space="preserve"> </v>
      </c>
      <c r="C285" s="70" t="str">
        <f>IF('P_løpende (2)'!C297=0," ",'P_løpende (2)'!C297)</f>
        <v xml:space="preserve"> </v>
      </c>
      <c r="D285" s="24" t="str">
        <f>IF('P_løpende (2)'!D287=0," ",'P_løpende (2)'!D287)</f>
        <v xml:space="preserve"> </v>
      </c>
      <c r="E285" s="21" t="str">
        <f>IF('P_løpende (2)'!E297=0," ",'P_løpende (2)'!E297)</f>
        <v xml:space="preserve"> </v>
      </c>
      <c r="F285" s="70" t="str">
        <f>IF('P_løpende (2)'!F297=0," ",'P_løpende (2)'!F297)</f>
        <v xml:space="preserve"> </v>
      </c>
      <c r="H285" s="70" t="str">
        <f>IF('P_løpende (2)'!H297=0," ",'P_løpende (2)'!H297)</f>
        <v xml:space="preserve"> </v>
      </c>
      <c r="I285" s="70" t="str">
        <f>IF('P_løpende (2)'!I297=0," ",'P_løpende (2)'!I297)</f>
        <v xml:space="preserve"> </v>
      </c>
      <c r="K285" s="70" t="str">
        <f>IF('P_løpende (2)'!K297=0," ",'P_løpende (2)'!K297)</f>
        <v xml:space="preserve"> </v>
      </c>
      <c r="L285" s="70" t="str">
        <f>IF('P_løpende (2)'!L297=0," ",'P_løpende (2)'!L297)</f>
        <v xml:space="preserve"> </v>
      </c>
      <c r="N285" s="70" t="str">
        <f>IF('P_løpende (2)'!N297=0," ",'P_løpende (2)'!N297)</f>
        <v xml:space="preserve"> </v>
      </c>
      <c r="O285" s="70" t="str">
        <f>IF('P_løpende (2)'!O297=0," ",'P_løpende (2)'!O297)</f>
        <v xml:space="preserve"> </v>
      </c>
    </row>
    <row r="286" spans="2:15" x14ac:dyDescent="0.2">
      <c r="B286" s="21" t="str">
        <f>IF('P_løpende (2)'!B298=0," ",'P_løpende (2)'!B298)</f>
        <v xml:space="preserve"> </v>
      </c>
      <c r="C286" s="70" t="str">
        <f>IF('P_løpende (2)'!C298=0," ",'P_løpende (2)'!C298)</f>
        <v xml:space="preserve"> </v>
      </c>
      <c r="D286" s="24" t="str">
        <f>IF('P_løpende (2)'!D288=0," ",'P_løpende (2)'!D288)</f>
        <v xml:space="preserve"> </v>
      </c>
      <c r="E286" s="21" t="str">
        <f>IF('P_løpende (2)'!E298=0," ",'P_løpende (2)'!E298)</f>
        <v xml:space="preserve"> </v>
      </c>
      <c r="F286" s="70" t="str">
        <f>IF('P_løpende (2)'!F298=0," ",'P_løpende (2)'!F298)</f>
        <v xml:space="preserve"> </v>
      </c>
      <c r="H286" s="70" t="str">
        <f>IF('P_løpende (2)'!H298=0," ",'P_løpende (2)'!H298)</f>
        <v xml:space="preserve"> </v>
      </c>
      <c r="I286" s="70" t="str">
        <f>IF('P_løpende (2)'!I298=0," ",'P_løpende (2)'!I298)</f>
        <v xml:space="preserve"> </v>
      </c>
      <c r="K286" s="70" t="str">
        <f>IF('P_løpende (2)'!K298=0," ",'P_løpende (2)'!K298)</f>
        <v xml:space="preserve"> </v>
      </c>
      <c r="L286" s="70" t="str">
        <f>IF('P_løpende (2)'!L298=0," ",'P_løpende (2)'!L298)</f>
        <v xml:space="preserve"> </v>
      </c>
      <c r="N286" s="70" t="str">
        <f>IF('P_løpende (2)'!N298=0," ",'P_løpende (2)'!N298)</f>
        <v xml:space="preserve"> </v>
      </c>
      <c r="O286" s="70" t="str">
        <f>IF('P_løpende (2)'!O298=0," ",'P_løpende (2)'!O298)</f>
        <v xml:space="preserve"> </v>
      </c>
    </row>
    <row r="287" spans="2:15" x14ac:dyDescent="0.2">
      <c r="B287" s="21" t="str">
        <f>IF('P_løpende (2)'!B299=0," ",'P_løpende (2)'!B299)</f>
        <v xml:space="preserve"> </v>
      </c>
      <c r="C287" s="70" t="str">
        <f>IF('P_løpende (2)'!C299=0," ",'P_løpende (2)'!C299)</f>
        <v xml:space="preserve"> </v>
      </c>
      <c r="D287" s="24" t="str">
        <f>IF('P_løpende (2)'!D289=0," ",'P_løpende (2)'!D289)</f>
        <v xml:space="preserve"> </v>
      </c>
      <c r="E287" s="21" t="str">
        <f>IF('P_løpende (2)'!E299=0," ",'P_løpende (2)'!E299)</f>
        <v xml:space="preserve"> </v>
      </c>
      <c r="F287" s="70" t="str">
        <f>IF('P_løpende (2)'!F299=0," ",'P_løpende (2)'!F299)</f>
        <v xml:space="preserve"> </v>
      </c>
      <c r="H287" s="70" t="str">
        <f>IF('P_løpende (2)'!H299=0," ",'P_løpende (2)'!H299)</f>
        <v xml:space="preserve"> </v>
      </c>
      <c r="I287" s="70" t="str">
        <f>IF('P_løpende (2)'!I299=0," ",'P_løpende (2)'!I299)</f>
        <v xml:space="preserve"> </v>
      </c>
      <c r="K287" s="70" t="str">
        <f>IF('P_løpende (2)'!K299=0," ",'P_løpende (2)'!K299)</f>
        <v xml:space="preserve"> </v>
      </c>
      <c r="L287" s="70" t="str">
        <f>IF('P_løpende (2)'!L299=0," ",'P_løpende (2)'!L299)</f>
        <v xml:space="preserve"> </v>
      </c>
      <c r="N287" s="70" t="str">
        <f>IF('P_løpende (2)'!N299=0," ",'P_løpende (2)'!N299)</f>
        <v xml:space="preserve"> </v>
      </c>
      <c r="O287" s="70" t="str">
        <f>IF('P_løpende (2)'!O299=0," ",'P_løpende (2)'!O299)</f>
        <v xml:space="preserve"> </v>
      </c>
    </row>
    <row r="288" spans="2:15" x14ac:dyDescent="0.2">
      <c r="B288" s="21" t="str">
        <f>IF('P_løpende (2)'!B300=0," ",'P_løpende (2)'!B300)</f>
        <v xml:space="preserve"> </v>
      </c>
      <c r="C288" s="70" t="str">
        <f>IF('P_løpende (2)'!C300=0," ",'P_løpende (2)'!C300)</f>
        <v xml:space="preserve"> </v>
      </c>
      <c r="D288" s="24" t="str">
        <f>IF('P_løpende (2)'!D290=0," ",'P_løpende (2)'!D290)</f>
        <v xml:space="preserve"> </v>
      </c>
      <c r="E288" s="21" t="str">
        <f>IF('P_løpende (2)'!E300=0," ",'P_løpende (2)'!E300)</f>
        <v xml:space="preserve"> </v>
      </c>
      <c r="F288" s="70" t="str">
        <f>IF('P_løpende (2)'!F300=0," ",'P_løpende (2)'!F300)</f>
        <v xml:space="preserve"> </v>
      </c>
      <c r="H288" s="70" t="str">
        <f>IF('P_løpende (2)'!H300=0," ",'P_løpende (2)'!H300)</f>
        <v xml:space="preserve"> </v>
      </c>
      <c r="I288" s="70" t="str">
        <f>IF('P_løpende (2)'!I300=0," ",'P_løpende (2)'!I300)</f>
        <v xml:space="preserve"> </v>
      </c>
      <c r="K288" s="70" t="str">
        <f>IF('P_løpende (2)'!K300=0," ",'P_løpende (2)'!K300)</f>
        <v xml:space="preserve"> </v>
      </c>
      <c r="L288" s="70" t="str">
        <f>IF('P_løpende (2)'!L300=0," ",'P_løpende (2)'!L300)</f>
        <v xml:space="preserve"> </v>
      </c>
      <c r="N288" s="70" t="str">
        <f>IF('P_løpende (2)'!N300=0," ",'P_løpende (2)'!N300)</f>
        <v xml:space="preserve"> </v>
      </c>
      <c r="O288" s="70" t="str">
        <f>IF('P_løpende (2)'!O300=0," ",'P_løpende (2)'!O300)</f>
        <v xml:space="preserve"> </v>
      </c>
    </row>
    <row r="289" spans="2:15" x14ac:dyDescent="0.2">
      <c r="B289" s="21" t="str">
        <f>IF('P_løpende (2)'!B301=0," ",'P_løpende (2)'!B301)</f>
        <v xml:space="preserve"> </v>
      </c>
      <c r="C289" s="70" t="str">
        <f>IF('P_løpende (2)'!C301=0," ",'P_løpende (2)'!C301)</f>
        <v xml:space="preserve"> </v>
      </c>
      <c r="D289" s="24" t="str">
        <f>IF('P_løpende (2)'!D291=0," ",'P_løpende (2)'!D291)</f>
        <v xml:space="preserve"> </v>
      </c>
      <c r="E289" s="21" t="str">
        <f>IF('P_løpende (2)'!E301=0," ",'P_løpende (2)'!E301)</f>
        <v xml:space="preserve"> </v>
      </c>
      <c r="F289" s="70" t="str">
        <f>IF('P_løpende (2)'!F301=0," ",'P_løpende (2)'!F301)</f>
        <v xml:space="preserve"> </v>
      </c>
      <c r="H289" s="70" t="str">
        <f>IF('P_løpende (2)'!H301=0," ",'P_løpende (2)'!H301)</f>
        <v xml:space="preserve"> </v>
      </c>
      <c r="I289" s="70" t="str">
        <f>IF('P_løpende (2)'!I301=0," ",'P_løpende (2)'!I301)</f>
        <v xml:space="preserve"> </v>
      </c>
      <c r="K289" s="70" t="str">
        <f>IF('P_løpende (2)'!K301=0," ",'P_løpende (2)'!K301)</f>
        <v xml:space="preserve"> </v>
      </c>
      <c r="L289" s="70" t="str">
        <f>IF('P_løpende (2)'!L301=0," ",'P_løpende (2)'!L301)</f>
        <v xml:space="preserve"> </v>
      </c>
      <c r="N289" s="70" t="str">
        <f>IF('P_løpende (2)'!N301=0," ",'P_løpende (2)'!N301)</f>
        <v xml:space="preserve"> </v>
      </c>
      <c r="O289" s="70" t="str">
        <f>IF('P_løpende (2)'!O301=0," ",'P_løpende (2)'!O301)</f>
        <v xml:space="preserve"> </v>
      </c>
    </row>
    <row r="290" spans="2:15" x14ac:dyDescent="0.2">
      <c r="B290" s="21" t="str">
        <f>IF('P_løpende (2)'!B302=0," ",'P_løpende (2)'!B302)</f>
        <v xml:space="preserve"> </v>
      </c>
      <c r="C290" s="70" t="str">
        <f>IF('P_løpende (2)'!C302=0," ",'P_løpende (2)'!C302)</f>
        <v xml:space="preserve"> </v>
      </c>
      <c r="D290" s="24" t="str">
        <f>IF('P_løpende (2)'!D292=0," ",'P_løpende (2)'!D292)</f>
        <v xml:space="preserve"> </v>
      </c>
      <c r="E290" s="21" t="str">
        <f>IF('P_løpende (2)'!E302=0," ",'P_løpende (2)'!E302)</f>
        <v xml:space="preserve"> </v>
      </c>
      <c r="F290" s="70" t="str">
        <f>IF('P_løpende (2)'!F302=0," ",'P_løpende (2)'!F302)</f>
        <v xml:space="preserve"> </v>
      </c>
      <c r="H290" s="70" t="str">
        <f>IF('P_løpende (2)'!H302=0," ",'P_løpende (2)'!H302)</f>
        <v xml:space="preserve"> </v>
      </c>
      <c r="I290" s="70" t="str">
        <f>IF('P_løpende (2)'!I302=0," ",'P_løpende (2)'!I302)</f>
        <v xml:space="preserve"> </v>
      </c>
      <c r="K290" s="70" t="str">
        <f>IF('P_løpende (2)'!K302=0," ",'P_løpende (2)'!K302)</f>
        <v xml:space="preserve"> </v>
      </c>
      <c r="L290" s="70" t="str">
        <f>IF('P_løpende (2)'!L302=0," ",'P_løpende (2)'!L302)</f>
        <v xml:space="preserve"> </v>
      </c>
      <c r="N290" s="70" t="str">
        <f>IF('P_løpende (2)'!N302=0," ",'P_løpende (2)'!N302)</f>
        <v xml:space="preserve"> </v>
      </c>
      <c r="O290" s="70" t="str">
        <f>IF('P_løpende (2)'!O302=0," ",'P_løpende (2)'!O302)</f>
        <v xml:space="preserve"> </v>
      </c>
    </row>
    <row r="291" spans="2:15" x14ac:dyDescent="0.2">
      <c r="B291" s="21" t="str">
        <f>IF('P_løpende (2)'!B303=0," ",'P_løpende (2)'!B303)</f>
        <v xml:space="preserve"> </v>
      </c>
      <c r="C291" s="70" t="str">
        <f>IF('P_løpende (2)'!C303=0," ",'P_løpende (2)'!C303)</f>
        <v xml:space="preserve"> </v>
      </c>
      <c r="D291" s="24" t="str">
        <f>IF('P_løpende (2)'!D293=0," ",'P_løpende (2)'!D293)</f>
        <v xml:space="preserve"> </v>
      </c>
      <c r="E291" s="21" t="str">
        <f>IF('P_løpende (2)'!E303=0," ",'P_løpende (2)'!E303)</f>
        <v xml:space="preserve"> </v>
      </c>
      <c r="F291" s="70" t="str">
        <f>IF('P_løpende (2)'!F303=0," ",'P_løpende (2)'!F303)</f>
        <v xml:space="preserve"> </v>
      </c>
      <c r="H291" s="70" t="str">
        <f>IF('P_løpende (2)'!H303=0," ",'P_løpende (2)'!H303)</f>
        <v xml:space="preserve"> </v>
      </c>
      <c r="I291" s="70" t="str">
        <f>IF('P_løpende (2)'!I303=0," ",'P_løpende (2)'!I303)</f>
        <v xml:space="preserve"> </v>
      </c>
      <c r="K291" s="70" t="str">
        <f>IF('P_løpende (2)'!K303=0," ",'P_løpende (2)'!K303)</f>
        <v xml:space="preserve"> </v>
      </c>
      <c r="L291" s="70" t="str">
        <f>IF('P_løpende (2)'!L303=0," ",'P_løpende (2)'!L303)</f>
        <v xml:space="preserve"> </v>
      </c>
      <c r="N291" s="70" t="str">
        <f>IF('P_løpende (2)'!N303=0," ",'P_løpende (2)'!N303)</f>
        <v xml:space="preserve"> </v>
      </c>
      <c r="O291" s="70" t="str">
        <f>IF('P_løpende (2)'!O303=0," ",'P_løpende (2)'!O303)</f>
        <v xml:space="preserve"> </v>
      </c>
    </row>
    <row r="292" spans="2:15" x14ac:dyDescent="0.2">
      <c r="B292" s="21" t="str">
        <f>IF('P_løpende (2)'!B304=0," ",'P_løpende (2)'!B304)</f>
        <v xml:space="preserve"> </v>
      </c>
      <c r="C292" s="70" t="str">
        <f>IF('P_løpende (2)'!C304=0," ",'P_løpende (2)'!C304)</f>
        <v xml:space="preserve"> </v>
      </c>
      <c r="D292" s="24" t="str">
        <f>IF('P_løpende (2)'!D294=0," ",'P_løpende (2)'!D294)</f>
        <v xml:space="preserve"> </v>
      </c>
      <c r="E292" s="21" t="str">
        <f>IF('P_løpende (2)'!E304=0," ",'P_løpende (2)'!E304)</f>
        <v xml:space="preserve"> </v>
      </c>
      <c r="F292" s="70" t="str">
        <f>IF('P_løpende (2)'!F304=0," ",'P_løpende (2)'!F304)</f>
        <v xml:space="preserve"> </v>
      </c>
      <c r="H292" s="70" t="str">
        <f>IF('P_løpende (2)'!H304=0," ",'P_løpende (2)'!H304)</f>
        <v xml:space="preserve"> </v>
      </c>
      <c r="I292" s="70" t="str">
        <f>IF('P_løpende (2)'!I304=0," ",'P_løpende (2)'!I304)</f>
        <v xml:space="preserve"> </v>
      </c>
      <c r="K292" s="70" t="str">
        <f>IF('P_løpende (2)'!K304=0," ",'P_løpende (2)'!K304)</f>
        <v xml:space="preserve"> </v>
      </c>
      <c r="L292" s="70" t="str">
        <f>IF('P_løpende (2)'!L304=0," ",'P_løpende (2)'!L304)</f>
        <v xml:space="preserve"> </v>
      </c>
      <c r="N292" s="70" t="str">
        <f>IF('P_løpende (2)'!N304=0," ",'P_løpende (2)'!N304)</f>
        <v xml:space="preserve"> </v>
      </c>
      <c r="O292" s="70" t="str">
        <f>IF('P_løpende (2)'!O304=0," ",'P_løpende (2)'!O304)</f>
        <v xml:space="preserve"> </v>
      </c>
    </row>
    <row r="293" spans="2:15" x14ac:dyDescent="0.2">
      <c r="B293" s="21" t="str">
        <f>IF('P_løpende (2)'!B305=0," ",'P_løpende (2)'!B305)</f>
        <v xml:space="preserve"> </v>
      </c>
      <c r="C293" s="70" t="str">
        <f>IF('P_løpende (2)'!C305=0," ",'P_løpende (2)'!C305)</f>
        <v xml:space="preserve"> </v>
      </c>
      <c r="D293" s="24" t="str">
        <f>IF('P_løpende (2)'!D295=0," ",'P_løpende (2)'!D295)</f>
        <v xml:space="preserve"> </v>
      </c>
      <c r="E293" s="21" t="str">
        <f>IF('P_løpende (2)'!E305=0," ",'P_løpende (2)'!E305)</f>
        <v xml:space="preserve"> </v>
      </c>
      <c r="F293" s="70" t="str">
        <f>IF('P_løpende (2)'!F305=0," ",'P_løpende (2)'!F305)</f>
        <v xml:space="preserve"> </v>
      </c>
      <c r="H293" s="70" t="str">
        <f>IF('P_løpende (2)'!H305=0," ",'P_løpende (2)'!H305)</f>
        <v xml:space="preserve"> </v>
      </c>
      <c r="I293" s="70" t="str">
        <f>IF('P_løpende (2)'!I305=0," ",'P_løpende (2)'!I305)</f>
        <v xml:space="preserve"> </v>
      </c>
      <c r="K293" s="70" t="str">
        <f>IF('P_løpende (2)'!K305=0," ",'P_løpende (2)'!K305)</f>
        <v xml:space="preserve"> </v>
      </c>
      <c r="L293" s="70" t="str">
        <f>IF('P_løpende (2)'!L305=0," ",'P_løpende (2)'!L305)</f>
        <v xml:space="preserve"> </v>
      </c>
      <c r="N293" s="70" t="str">
        <f>IF('P_løpende (2)'!N305=0," ",'P_løpende (2)'!N305)</f>
        <v xml:space="preserve"> </v>
      </c>
      <c r="O293" s="70" t="str">
        <f>IF('P_løpende (2)'!O305=0," ",'P_løpende (2)'!O305)</f>
        <v xml:space="preserve"> </v>
      </c>
    </row>
    <row r="294" spans="2:15" x14ac:dyDescent="0.2">
      <c r="B294" s="21" t="str">
        <f>IF('P_løpende (2)'!B306=0," ",'P_løpende (2)'!B306)</f>
        <v xml:space="preserve"> </v>
      </c>
      <c r="C294" s="70" t="str">
        <f>IF('P_løpende (2)'!C306=0," ",'P_løpende (2)'!C306)</f>
        <v xml:space="preserve"> </v>
      </c>
      <c r="D294" s="24" t="str">
        <f>IF('P_løpende (2)'!D296=0," ",'P_løpende (2)'!D296)</f>
        <v xml:space="preserve"> </v>
      </c>
      <c r="E294" s="21" t="str">
        <f>IF('P_løpende (2)'!E306=0," ",'P_løpende (2)'!E306)</f>
        <v xml:space="preserve"> </v>
      </c>
      <c r="F294" s="70" t="str">
        <f>IF('P_løpende (2)'!F306=0," ",'P_løpende (2)'!F306)</f>
        <v xml:space="preserve"> </v>
      </c>
      <c r="H294" s="70" t="str">
        <f>IF('P_løpende (2)'!H306=0," ",'P_løpende (2)'!H306)</f>
        <v xml:space="preserve"> </v>
      </c>
      <c r="I294" s="70" t="str">
        <f>IF('P_løpende (2)'!I306=0," ",'P_løpende (2)'!I306)</f>
        <v xml:space="preserve"> </v>
      </c>
      <c r="K294" s="70" t="str">
        <f>IF('P_løpende (2)'!K306=0," ",'P_løpende (2)'!K306)</f>
        <v xml:space="preserve"> </v>
      </c>
      <c r="L294" s="70" t="str">
        <f>IF('P_løpende (2)'!L306=0," ",'P_løpende (2)'!L306)</f>
        <v xml:space="preserve"> </v>
      </c>
      <c r="N294" s="70" t="str">
        <f>IF('P_løpende (2)'!N306=0," ",'P_løpende (2)'!N306)</f>
        <v xml:space="preserve"> </v>
      </c>
      <c r="O294" s="70" t="str">
        <f>IF('P_løpende (2)'!O306=0," ",'P_løpende (2)'!O306)</f>
        <v xml:space="preserve"> </v>
      </c>
    </row>
    <row r="295" spans="2:15" x14ac:dyDescent="0.2">
      <c r="B295" s="21" t="str">
        <f>IF('P_løpende (2)'!B307=0," ",'P_løpende (2)'!B307)</f>
        <v xml:space="preserve"> </v>
      </c>
      <c r="C295" s="70" t="str">
        <f>IF('P_løpende (2)'!C307=0," ",'P_løpende (2)'!C307)</f>
        <v xml:space="preserve"> </v>
      </c>
      <c r="D295" s="24" t="str">
        <f>IF('P_løpende (2)'!D297=0," ",'P_løpende (2)'!D297)</f>
        <v xml:space="preserve"> </v>
      </c>
      <c r="E295" s="21" t="str">
        <f>IF('P_løpende (2)'!E307=0," ",'P_løpende (2)'!E307)</f>
        <v xml:space="preserve"> </v>
      </c>
      <c r="F295" s="70" t="str">
        <f>IF('P_løpende (2)'!F307=0," ",'P_løpende (2)'!F307)</f>
        <v xml:space="preserve"> </v>
      </c>
      <c r="H295" s="70" t="str">
        <f>IF('P_løpende (2)'!H307=0," ",'P_løpende (2)'!H307)</f>
        <v xml:space="preserve"> </v>
      </c>
      <c r="I295" s="70" t="str">
        <f>IF('P_løpende (2)'!I307=0," ",'P_løpende (2)'!I307)</f>
        <v xml:space="preserve"> </v>
      </c>
      <c r="K295" s="70" t="str">
        <f>IF('P_løpende (2)'!K307=0," ",'P_løpende (2)'!K307)</f>
        <v xml:space="preserve"> </v>
      </c>
      <c r="L295" s="70" t="str">
        <f>IF('P_løpende (2)'!L307=0," ",'P_løpende (2)'!L307)</f>
        <v xml:space="preserve"> </v>
      </c>
      <c r="N295" s="70" t="str">
        <f>IF('P_løpende (2)'!N307=0," ",'P_løpende (2)'!N307)</f>
        <v xml:space="preserve"> </v>
      </c>
      <c r="O295" s="70" t="str">
        <f>IF('P_løpende (2)'!O307=0," ",'P_løpende (2)'!O307)</f>
        <v xml:space="preserve"> </v>
      </c>
    </row>
    <row r="296" spans="2:15" x14ac:dyDescent="0.2">
      <c r="B296" s="21" t="str">
        <f>IF('P_løpende (2)'!B308=0," ",'P_løpende (2)'!B308)</f>
        <v xml:space="preserve"> </v>
      </c>
      <c r="C296" s="70" t="str">
        <f>IF('P_løpende (2)'!C308=0," ",'P_løpende (2)'!C308)</f>
        <v xml:space="preserve"> </v>
      </c>
      <c r="D296" s="24" t="str">
        <f>IF('P_løpende (2)'!D298=0," ",'P_løpende (2)'!D298)</f>
        <v xml:space="preserve"> </v>
      </c>
      <c r="E296" s="21" t="str">
        <f>IF('P_løpende (2)'!E308=0," ",'P_løpende (2)'!E308)</f>
        <v xml:space="preserve"> </v>
      </c>
      <c r="F296" s="70" t="str">
        <f>IF('P_løpende (2)'!F308=0," ",'P_løpende (2)'!F308)</f>
        <v xml:space="preserve"> </v>
      </c>
      <c r="H296" s="70" t="str">
        <f>IF('P_løpende (2)'!H308=0," ",'P_løpende (2)'!H308)</f>
        <v xml:space="preserve"> </v>
      </c>
      <c r="I296" s="70" t="str">
        <f>IF('P_løpende (2)'!I308=0," ",'P_løpende (2)'!I308)</f>
        <v xml:space="preserve"> </v>
      </c>
      <c r="K296" s="70" t="str">
        <f>IF('P_løpende (2)'!K308=0," ",'P_løpende (2)'!K308)</f>
        <v xml:space="preserve"> </v>
      </c>
      <c r="L296" s="70" t="str">
        <f>IF('P_løpende (2)'!L308=0," ",'P_løpende (2)'!L308)</f>
        <v xml:space="preserve"> </v>
      </c>
      <c r="N296" s="70" t="str">
        <f>IF('P_løpende (2)'!N308=0," ",'P_løpende (2)'!N308)</f>
        <v xml:space="preserve"> </v>
      </c>
      <c r="O296" s="70" t="str">
        <f>IF('P_løpende (2)'!O308=0," ",'P_løpende (2)'!O308)</f>
        <v xml:space="preserve"> </v>
      </c>
    </row>
    <row r="297" spans="2:15" x14ac:dyDescent="0.2">
      <c r="B297" s="21" t="str">
        <f>IF('P_løpende (2)'!B309=0," ",'P_løpende (2)'!B309)</f>
        <v xml:space="preserve"> </v>
      </c>
      <c r="C297" s="70" t="str">
        <f>IF('P_løpende (2)'!C309=0," ",'P_løpende (2)'!C309)</f>
        <v xml:space="preserve"> </v>
      </c>
      <c r="D297" s="24" t="str">
        <f>IF('P_løpende (2)'!D299=0," ",'P_løpende (2)'!D299)</f>
        <v xml:space="preserve"> </v>
      </c>
      <c r="E297" s="21" t="str">
        <f>IF('P_løpende (2)'!E309=0," ",'P_løpende (2)'!E309)</f>
        <v xml:space="preserve"> </v>
      </c>
      <c r="F297" s="70" t="str">
        <f>IF('P_løpende (2)'!F309=0," ",'P_løpende (2)'!F309)</f>
        <v xml:space="preserve"> </v>
      </c>
      <c r="H297" s="70" t="str">
        <f>IF('P_løpende (2)'!H309=0," ",'P_løpende (2)'!H309)</f>
        <v xml:space="preserve"> </v>
      </c>
      <c r="I297" s="70" t="str">
        <f>IF('P_løpende (2)'!I309=0," ",'P_løpende (2)'!I309)</f>
        <v xml:space="preserve"> </v>
      </c>
      <c r="K297" s="70" t="str">
        <f>IF('P_løpende (2)'!K309=0," ",'P_løpende (2)'!K309)</f>
        <v xml:space="preserve"> </v>
      </c>
      <c r="L297" s="70" t="str">
        <f>IF('P_løpende (2)'!L309=0," ",'P_løpende (2)'!L309)</f>
        <v xml:space="preserve"> </v>
      </c>
      <c r="N297" s="70" t="str">
        <f>IF('P_løpende (2)'!N309=0," ",'P_løpende (2)'!N309)</f>
        <v xml:space="preserve"> </v>
      </c>
      <c r="O297" s="70" t="str">
        <f>IF('P_løpende (2)'!O309=0," ",'P_løpende (2)'!O309)</f>
        <v xml:space="preserve"> </v>
      </c>
    </row>
    <row r="298" spans="2:15" x14ac:dyDescent="0.2">
      <c r="B298" s="21" t="str">
        <f>IF('P_løpende (2)'!B310=0," ",'P_løpende (2)'!B310)</f>
        <v xml:space="preserve"> </v>
      </c>
      <c r="C298" s="70" t="str">
        <f>IF('P_løpende (2)'!C310=0," ",'P_løpende (2)'!C310)</f>
        <v xml:space="preserve"> </v>
      </c>
      <c r="D298" s="24" t="str">
        <f>IF('P_løpende (2)'!D300=0," ",'P_løpende (2)'!D300)</f>
        <v xml:space="preserve"> </v>
      </c>
      <c r="E298" s="21" t="str">
        <f>IF('P_løpende (2)'!E310=0," ",'P_løpende (2)'!E310)</f>
        <v xml:space="preserve"> </v>
      </c>
      <c r="F298" s="70" t="str">
        <f>IF('P_løpende (2)'!F310=0," ",'P_løpende (2)'!F310)</f>
        <v xml:space="preserve"> </v>
      </c>
      <c r="H298" s="70" t="str">
        <f>IF('P_løpende (2)'!H310=0," ",'P_løpende (2)'!H310)</f>
        <v xml:space="preserve"> </v>
      </c>
      <c r="I298" s="70" t="str">
        <f>IF('P_løpende (2)'!I310=0," ",'P_løpende (2)'!I310)</f>
        <v xml:space="preserve"> </v>
      </c>
      <c r="K298" s="70" t="str">
        <f>IF('P_løpende (2)'!K310=0," ",'P_løpende (2)'!K310)</f>
        <v xml:space="preserve"> </v>
      </c>
      <c r="L298" s="70" t="str">
        <f>IF('P_løpende (2)'!L310=0," ",'P_løpende (2)'!L310)</f>
        <v xml:space="preserve"> </v>
      </c>
      <c r="N298" s="70" t="str">
        <f>IF('P_løpende (2)'!N310=0," ",'P_løpende (2)'!N310)</f>
        <v xml:space="preserve"> </v>
      </c>
      <c r="O298" s="70" t="str">
        <f>IF('P_løpende (2)'!O310=0," ",'P_løpende (2)'!O310)</f>
        <v xml:space="preserve"> </v>
      </c>
    </row>
    <row r="299" spans="2:15" x14ac:dyDescent="0.2">
      <c r="B299" s="21" t="str">
        <f>IF('P_løpende (2)'!B311=0," ",'P_løpende (2)'!B311)</f>
        <v xml:space="preserve"> </v>
      </c>
      <c r="C299" s="70" t="str">
        <f>IF('P_løpende (2)'!C311=0," ",'P_løpende (2)'!C311)</f>
        <v xml:space="preserve"> </v>
      </c>
      <c r="D299" s="24" t="str">
        <f>IF('P_løpende (2)'!D301=0," ",'P_løpende (2)'!D301)</f>
        <v xml:space="preserve"> </v>
      </c>
      <c r="E299" s="21" t="str">
        <f>IF('P_løpende (2)'!E311=0," ",'P_løpende (2)'!E311)</f>
        <v xml:space="preserve"> </v>
      </c>
      <c r="F299" s="70" t="str">
        <f>IF('P_løpende (2)'!F311=0," ",'P_løpende (2)'!F311)</f>
        <v xml:space="preserve"> </v>
      </c>
      <c r="H299" s="70" t="str">
        <f>IF('P_løpende (2)'!H311=0," ",'P_løpende (2)'!H311)</f>
        <v xml:space="preserve"> </v>
      </c>
      <c r="I299" s="70" t="str">
        <f>IF('P_løpende (2)'!I311=0," ",'P_løpende (2)'!I311)</f>
        <v xml:space="preserve"> </v>
      </c>
      <c r="K299" s="70" t="str">
        <f>IF('P_løpende (2)'!K311=0," ",'P_løpende (2)'!K311)</f>
        <v xml:space="preserve"> </v>
      </c>
      <c r="L299" s="70" t="str">
        <f>IF('P_løpende (2)'!L311=0," ",'P_løpende (2)'!L311)</f>
        <v xml:space="preserve"> </v>
      </c>
      <c r="N299" s="70" t="str">
        <f>IF('P_løpende (2)'!N311=0," ",'P_løpende (2)'!N311)</f>
        <v xml:space="preserve"> </v>
      </c>
      <c r="O299" s="70" t="str">
        <f>IF('P_løpende (2)'!O311=0," ",'P_løpende (2)'!O311)</f>
        <v xml:space="preserve"> </v>
      </c>
    </row>
    <row r="300" spans="2:15" x14ac:dyDescent="0.2">
      <c r="B300" s="21" t="str">
        <f>IF('P_løpende (2)'!B312=0," ",'P_løpende (2)'!B312)</f>
        <v xml:space="preserve"> </v>
      </c>
      <c r="C300" s="70" t="str">
        <f>IF('P_løpende (2)'!C312=0," ",'P_løpende (2)'!C312)</f>
        <v xml:space="preserve"> </v>
      </c>
      <c r="D300" s="24" t="str">
        <f>IF('P_løpende (2)'!D302=0," ",'P_løpende (2)'!D302)</f>
        <v xml:space="preserve"> </v>
      </c>
      <c r="E300" s="21" t="str">
        <f>IF('P_løpende (2)'!E312=0," ",'P_løpende (2)'!E312)</f>
        <v xml:space="preserve"> </v>
      </c>
      <c r="F300" s="70" t="str">
        <f>IF('P_løpende (2)'!F312=0," ",'P_løpende (2)'!F312)</f>
        <v xml:space="preserve"> </v>
      </c>
      <c r="H300" s="70" t="str">
        <f>IF('P_løpende (2)'!H312=0," ",'P_løpende (2)'!H312)</f>
        <v xml:space="preserve"> </v>
      </c>
      <c r="I300" s="70" t="str">
        <f>IF('P_løpende (2)'!I312=0," ",'P_løpende (2)'!I312)</f>
        <v xml:space="preserve"> </v>
      </c>
      <c r="K300" s="70" t="str">
        <f>IF('P_løpende (2)'!K312=0," ",'P_løpende (2)'!K312)</f>
        <v xml:space="preserve"> </v>
      </c>
      <c r="L300" s="70" t="str">
        <f>IF('P_løpende (2)'!L312=0," ",'P_løpende (2)'!L312)</f>
        <v xml:space="preserve"> </v>
      </c>
      <c r="N300" s="70" t="str">
        <f>IF('P_løpende (2)'!N312=0," ",'P_løpende (2)'!N312)</f>
        <v xml:space="preserve"> </v>
      </c>
      <c r="O300" s="70" t="str">
        <f>IF('P_løpende (2)'!O312=0," ",'P_løpende (2)'!O312)</f>
        <v xml:space="preserve"> </v>
      </c>
    </row>
    <row r="301" spans="2:15" x14ac:dyDescent="0.2">
      <c r="B301" s="21" t="str">
        <f>IF('P_løpende (2)'!B313=0," ",'P_løpende (2)'!B313)</f>
        <v xml:space="preserve"> </v>
      </c>
      <c r="C301" s="70" t="str">
        <f>IF('P_løpende (2)'!C313=0," ",'P_løpende (2)'!C313)</f>
        <v xml:space="preserve"> </v>
      </c>
      <c r="D301" s="24" t="str">
        <f>IF('P_løpende (2)'!D303=0," ",'P_løpende (2)'!D303)</f>
        <v xml:space="preserve"> </v>
      </c>
      <c r="E301" s="21" t="str">
        <f>IF('P_løpende (2)'!E313=0," ",'P_løpende (2)'!E313)</f>
        <v xml:space="preserve"> </v>
      </c>
      <c r="F301" s="70" t="str">
        <f>IF('P_løpende (2)'!F313=0," ",'P_løpende (2)'!F313)</f>
        <v xml:space="preserve"> </v>
      </c>
      <c r="H301" s="70" t="str">
        <f>IF('P_løpende (2)'!H313=0," ",'P_løpende (2)'!H313)</f>
        <v xml:space="preserve"> </v>
      </c>
      <c r="I301" s="70" t="str">
        <f>IF('P_løpende (2)'!I313=0," ",'P_løpende (2)'!I313)</f>
        <v xml:space="preserve"> </v>
      </c>
      <c r="K301" s="70" t="str">
        <f>IF('P_løpende (2)'!K313=0," ",'P_løpende (2)'!K313)</f>
        <v xml:space="preserve"> </v>
      </c>
      <c r="L301" s="70" t="str">
        <f>IF('P_løpende (2)'!L313=0," ",'P_løpende (2)'!L313)</f>
        <v xml:space="preserve"> </v>
      </c>
      <c r="N301" s="70" t="str">
        <f>IF('P_løpende (2)'!N313=0," ",'P_løpende (2)'!N313)</f>
        <v xml:space="preserve"> </v>
      </c>
      <c r="O301" s="70" t="str">
        <f>IF('P_løpende (2)'!O313=0," ",'P_løpende (2)'!O313)</f>
        <v xml:space="preserve"> </v>
      </c>
    </row>
    <row r="302" spans="2:15" x14ac:dyDescent="0.2">
      <c r="B302" s="21" t="str">
        <f>IF('P_løpende (2)'!B314=0," ",'P_løpende (2)'!B314)</f>
        <v xml:space="preserve"> </v>
      </c>
      <c r="C302" s="70" t="str">
        <f>IF('P_løpende (2)'!C314=0," ",'P_løpende (2)'!C314)</f>
        <v xml:space="preserve"> </v>
      </c>
      <c r="D302" s="24" t="str">
        <f>IF('P_løpende (2)'!D304=0," ",'P_løpende (2)'!D304)</f>
        <v xml:space="preserve"> </v>
      </c>
      <c r="E302" s="21" t="str">
        <f>IF('P_løpende (2)'!E314=0," ",'P_løpende (2)'!E314)</f>
        <v xml:space="preserve"> </v>
      </c>
      <c r="F302" s="70" t="str">
        <f>IF('P_løpende (2)'!F314=0," ",'P_løpende (2)'!F314)</f>
        <v xml:space="preserve"> </v>
      </c>
      <c r="H302" s="70" t="str">
        <f>IF('P_løpende (2)'!H314=0," ",'P_løpende (2)'!H314)</f>
        <v xml:space="preserve"> </v>
      </c>
      <c r="I302" s="70" t="str">
        <f>IF('P_løpende (2)'!I314=0," ",'P_løpende (2)'!I314)</f>
        <v xml:space="preserve"> </v>
      </c>
      <c r="K302" s="70" t="str">
        <f>IF('P_løpende (2)'!K314=0," ",'P_løpende (2)'!K314)</f>
        <v xml:space="preserve"> </v>
      </c>
      <c r="L302" s="70" t="str">
        <f>IF('P_løpende (2)'!L314=0," ",'P_løpende (2)'!L314)</f>
        <v xml:space="preserve"> </v>
      </c>
      <c r="N302" s="70" t="str">
        <f>IF('P_løpende (2)'!N314=0," ",'P_løpende (2)'!N314)</f>
        <v xml:space="preserve"> </v>
      </c>
      <c r="O302" s="70" t="str">
        <f>IF('P_løpende (2)'!O314=0," ",'P_løpende (2)'!O314)</f>
        <v xml:space="preserve"> </v>
      </c>
    </row>
    <row r="303" spans="2:15" x14ac:dyDescent="0.2">
      <c r="B303" s="21" t="str">
        <f>IF('P_løpende (2)'!B315=0," ",'P_løpende (2)'!B315)</f>
        <v xml:space="preserve"> </v>
      </c>
      <c r="C303" s="70" t="str">
        <f>IF('P_løpende (2)'!C315=0," ",'P_løpende (2)'!C315)</f>
        <v xml:space="preserve"> </v>
      </c>
      <c r="D303" s="24" t="str">
        <f>IF('P_løpende (2)'!D305=0," ",'P_løpende (2)'!D305)</f>
        <v xml:space="preserve"> </v>
      </c>
      <c r="E303" s="21" t="str">
        <f>IF('P_løpende (2)'!E315=0," ",'P_løpende (2)'!E315)</f>
        <v xml:space="preserve"> </v>
      </c>
      <c r="F303" s="70" t="str">
        <f>IF('P_løpende (2)'!F315=0," ",'P_løpende (2)'!F315)</f>
        <v xml:space="preserve"> </v>
      </c>
      <c r="H303" s="70" t="str">
        <f>IF('P_løpende (2)'!H315=0," ",'P_løpende (2)'!H315)</f>
        <v xml:space="preserve"> </v>
      </c>
      <c r="I303" s="70" t="str">
        <f>IF('P_løpende (2)'!I315=0," ",'P_løpende (2)'!I315)</f>
        <v xml:space="preserve"> </v>
      </c>
      <c r="K303" s="70" t="str">
        <f>IF('P_løpende (2)'!K315=0," ",'P_løpende (2)'!K315)</f>
        <v xml:space="preserve"> </v>
      </c>
      <c r="L303" s="70" t="str">
        <f>IF('P_løpende (2)'!L315=0," ",'P_løpende (2)'!L315)</f>
        <v xml:space="preserve"> </v>
      </c>
      <c r="N303" s="70" t="str">
        <f>IF('P_løpende (2)'!N315=0," ",'P_løpende (2)'!N315)</f>
        <v xml:space="preserve"> </v>
      </c>
      <c r="O303" s="70" t="str">
        <f>IF('P_løpende (2)'!O315=0," ",'P_løpende (2)'!O315)</f>
        <v xml:space="preserve"> </v>
      </c>
    </row>
    <row r="304" spans="2:15" x14ac:dyDescent="0.2">
      <c r="B304" s="21" t="str">
        <f>IF('P_løpende (2)'!B316=0," ",'P_løpende (2)'!B316)</f>
        <v xml:space="preserve"> </v>
      </c>
      <c r="C304" s="70" t="str">
        <f>IF('P_løpende (2)'!C316=0," ",'P_løpende (2)'!C316)</f>
        <v xml:space="preserve"> </v>
      </c>
      <c r="D304" s="24" t="str">
        <f>IF('P_løpende (2)'!D306=0," ",'P_løpende (2)'!D306)</f>
        <v xml:space="preserve"> </v>
      </c>
      <c r="E304" s="21" t="str">
        <f>IF('P_løpende (2)'!E316=0," ",'P_løpende (2)'!E316)</f>
        <v xml:space="preserve"> </v>
      </c>
      <c r="F304" s="70" t="str">
        <f>IF('P_løpende (2)'!F316=0," ",'P_løpende (2)'!F316)</f>
        <v xml:space="preserve"> </v>
      </c>
      <c r="H304" s="70" t="str">
        <f>IF('P_løpende (2)'!H316=0," ",'P_løpende (2)'!H316)</f>
        <v xml:space="preserve"> </v>
      </c>
      <c r="I304" s="70" t="str">
        <f>IF('P_løpende (2)'!I316=0," ",'P_løpende (2)'!I316)</f>
        <v xml:space="preserve"> </v>
      </c>
      <c r="K304" s="70" t="str">
        <f>IF('P_løpende (2)'!K316=0," ",'P_løpende (2)'!K316)</f>
        <v xml:space="preserve"> </v>
      </c>
      <c r="L304" s="70" t="str">
        <f>IF('P_løpende (2)'!L316=0," ",'P_løpende (2)'!L316)</f>
        <v xml:space="preserve"> </v>
      </c>
      <c r="N304" s="70" t="str">
        <f>IF('P_løpende (2)'!N316=0," ",'P_løpende (2)'!N316)</f>
        <v xml:space="preserve"> </v>
      </c>
      <c r="O304" s="70" t="str">
        <f>IF('P_løpende (2)'!O316=0," ",'P_løpende (2)'!O316)</f>
        <v xml:space="preserve"> </v>
      </c>
    </row>
    <row r="305" spans="2:15" x14ac:dyDescent="0.2">
      <c r="B305" s="21" t="str">
        <f>IF('P_løpende (2)'!B317=0," ",'P_løpende (2)'!B317)</f>
        <v xml:space="preserve"> </v>
      </c>
      <c r="C305" s="70" t="str">
        <f>IF('P_løpende (2)'!C317=0," ",'P_løpende (2)'!C317)</f>
        <v xml:space="preserve"> </v>
      </c>
      <c r="D305" s="24" t="str">
        <f>IF('P_løpende (2)'!D307=0," ",'P_løpende (2)'!D307)</f>
        <v xml:space="preserve"> </v>
      </c>
      <c r="E305" s="21" t="str">
        <f>IF('P_løpende (2)'!E317=0," ",'P_løpende (2)'!E317)</f>
        <v xml:space="preserve"> </v>
      </c>
      <c r="F305" s="70" t="str">
        <f>IF('P_løpende (2)'!F317=0," ",'P_løpende (2)'!F317)</f>
        <v xml:space="preserve"> </v>
      </c>
      <c r="H305" s="70" t="str">
        <f>IF('P_løpende (2)'!H317=0," ",'P_løpende (2)'!H317)</f>
        <v xml:space="preserve"> </v>
      </c>
      <c r="I305" s="70" t="str">
        <f>IF('P_løpende (2)'!I317=0," ",'P_løpende (2)'!I317)</f>
        <v xml:space="preserve"> </v>
      </c>
      <c r="K305" s="70" t="str">
        <f>IF('P_løpende (2)'!K317=0," ",'P_løpende (2)'!K317)</f>
        <v xml:space="preserve"> </v>
      </c>
      <c r="L305" s="70" t="str">
        <f>IF('P_løpende (2)'!L317=0," ",'P_løpende (2)'!L317)</f>
        <v xml:space="preserve"> </v>
      </c>
      <c r="N305" s="70" t="str">
        <f>IF('P_løpende (2)'!N317=0," ",'P_løpende (2)'!N317)</f>
        <v xml:space="preserve"> </v>
      </c>
      <c r="O305" s="70" t="str">
        <f>IF('P_løpende (2)'!O317=0," ",'P_løpende (2)'!O317)</f>
        <v xml:space="preserve"> </v>
      </c>
    </row>
    <row r="306" spans="2:15" x14ac:dyDescent="0.2">
      <c r="B306" s="21" t="str">
        <f>IF('P_løpende (2)'!B318=0," ",'P_løpende (2)'!B318)</f>
        <v xml:space="preserve"> </v>
      </c>
      <c r="C306" s="70" t="str">
        <f>IF('P_løpende (2)'!C318=0," ",'P_løpende (2)'!C318)</f>
        <v xml:space="preserve"> </v>
      </c>
      <c r="D306" s="24" t="str">
        <f>IF('P_løpende (2)'!D308=0," ",'P_løpende (2)'!D308)</f>
        <v xml:space="preserve"> </v>
      </c>
      <c r="E306" s="21" t="str">
        <f>IF('P_løpende (2)'!E318=0," ",'P_løpende (2)'!E318)</f>
        <v xml:space="preserve"> </v>
      </c>
      <c r="F306" s="70" t="str">
        <f>IF('P_løpende (2)'!F318=0," ",'P_løpende (2)'!F318)</f>
        <v xml:space="preserve"> </v>
      </c>
      <c r="H306" s="70" t="str">
        <f>IF('P_løpende (2)'!H318=0," ",'P_løpende (2)'!H318)</f>
        <v xml:space="preserve"> </v>
      </c>
      <c r="I306" s="70" t="str">
        <f>IF('P_løpende (2)'!I318=0," ",'P_løpende (2)'!I318)</f>
        <v xml:space="preserve"> </v>
      </c>
      <c r="K306" s="70" t="str">
        <f>IF('P_løpende (2)'!K318=0," ",'P_løpende (2)'!K318)</f>
        <v xml:space="preserve"> </v>
      </c>
      <c r="L306" s="70" t="str">
        <f>IF('P_løpende (2)'!L318=0," ",'P_løpende (2)'!L318)</f>
        <v xml:space="preserve"> </v>
      </c>
      <c r="N306" s="70" t="str">
        <f>IF('P_løpende (2)'!N318=0," ",'P_løpende (2)'!N318)</f>
        <v xml:space="preserve"> </v>
      </c>
      <c r="O306" s="70" t="str">
        <f>IF('P_løpende (2)'!O318=0," ",'P_løpende (2)'!O318)</f>
        <v xml:space="preserve"> </v>
      </c>
    </row>
    <row r="307" spans="2:15" x14ac:dyDescent="0.2">
      <c r="B307" s="21" t="str">
        <f>IF('P_løpende (2)'!B319=0," ",'P_løpende (2)'!B319)</f>
        <v xml:space="preserve"> </v>
      </c>
      <c r="C307" s="70" t="str">
        <f>IF('P_løpende (2)'!C319=0," ",'P_løpende (2)'!C319)</f>
        <v xml:space="preserve"> </v>
      </c>
      <c r="D307" s="24" t="str">
        <f>IF('P_løpende (2)'!D309=0," ",'P_løpende (2)'!D309)</f>
        <v xml:space="preserve"> </v>
      </c>
      <c r="E307" s="21" t="str">
        <f>IF('P_løpende (2)'!E319=0," ",'P_løpende (2)'!E319)</f>
        <v xml:space="preserve"> </v>
      </c>
      <c r="F307" s="70" t="str">
        <f>IF('P_løpende (2)'!F319=0," ",'P_løpende (2)'!F319)</f>
        <v xml:space="preserve"> </v>
      </c>
      <c r="H307" s="70" t="str">
        <f>IF('P_løpende (2)'!H319=0," ",'P_løpende (2)'!H319)</f>
        <v xml:space="preserve"> </v>
      </c>
      <c r="I307" s="70" t="str">
        <f>IF('P_løpende (2)'!I319=0," ",'P_løpende (2)'!I319)</f>
        <v xml:space="preserve"> </v>
      </c>
      <c r="K307" s="70" t="str">
        <f>IF('P_løpende (2)'!K319=0," ",'P_løpende (2)'!K319)</f>
        <v xml:space="preserve"> </v>
      </c>
      <c r="L307" s="70" t="str">
        <f>IF('P_løpende (2)'!L319=0," ",'P_løpende (2)'!L319)</f>
        <v xml:space="preserve"> </v>
      </c>
      <c r="N307" s="70" t="str">
        <f>IF('P_løpende (2)'!N319=0," ",'P_løpende (2)'!N319)</f>
        <v xml:space="preserve"> </v>
      </c>
      <c r="O307" s="70" t="str">
        <f>IF('P_løpende (2)'!O319=0," ",'P_løpende (2)'!O319)</f>
        <v xml:space="preserve"> </v>
      </c>
    </row>
    <row r="308" spans="2:15" x14ac:dyDescent="0.2">
      <c r="B308" s="21" t="str">
        <f>IF('P_løpende (2)'!B320=0," ",'P_løpende (2)'!B320)</f>
        <v xml:space="preserve"> </v>
      </c>
      <c r="C308" s="70" t="str">
        <f>IF('P_løpende (2)'!C320=0," ",'P_løpende (2)'!C320)</f>
        <v xml:space="preserve"> </v>
      </c>
      <c r="D308" s="24" t="str">
        <f>IF('P_løpende (2)'!D310=0," ",'P_løpende (2)'!D310)</f>
        <v xml:space="preserve"> </v>
      </c>
      <c r="E308" s="21" t="str">
        <f>IF('P_løpende (2)'!E320=0," ",'P_løpende (2)'!E320)</f>
        <v xml:space="preserve"> </v>
      </c>
      <c r="F308" s="70" t="str">
        <f>IF('P_løpende (2)'!F320=0," ",'P_løpende (2)'!F320)</f>
        <v xml:space="preserve"> </v>
      </c>
      <c r="H308" s="70" t="str">
        <f>IF('P_løpende (2)'!H320=0," ",'P_løpende (2)'!H320)</f>
        <v xml:space="preserve"> </v>
      </c>
      <c r="I308" s="70" t="str">
        <f>IF('P_løpende (2)'!I320=0," ",'P_løpende (2)'!I320)</f>
        <v xml:space="preserve"> </v>
      </c>
      <c r="K308" s="70" t="str">
        <f>IF('P_løpende (2)'!K320=0," ",'P_løpende (2)'!K320)</f>
        <v xml:space="preserve"> </v>
      </c>
      <c r="L308" s="70" t="str">
        <f>IF('P_løpende (2)'!L320=0," ",'P_løpende (2)'!L320)</f>
        <v xml:space="preserve"> </v>
      </c>
      <c r="N308" s="70" t="str">
        <f>IF('P_løpende (2)'!N320=0," ",'P_løpende (2)'!N320)</f>
        <v xml:space="preserve"> </v>
      </c>
      <c r="O308" s="70" t="str">
        <f>IF('P_løpende (2)'!O320=0," ",'P_løpende (2)'!O320)</f>
        <v xml:space="preserve"> </v>
      </c>
    </row>
    <row r="309" spans="2:15" x14ac:dyDescent="0.2">
      <c r="B309" s="21" t="str">
        <f>IF('P_løpende (2)'!B321=0," ",'P_løpende (2)'!B321)</f>
        <v xml:space="preserve"> </v>
      </c>
      <c r="C309" s="70" t="str">
        <f>IF('P_løpende (2)'!C321=0," ",'P_løpende (2)'!C321)</f>
        <v xml:space="preserve"> </v>
      </c>
      <c r="D309" s="24" t="str">
        <f>IF('P_løpende (2)'!D311=0," ",'P_løpende (2)'!D311)</f>
        <v xml:space="preserve"> </v>
      </c>
      <c r="E309" s="21" t="str">
        <f>IF('P_løpende (2)'!E321=0," ",'P_løpende (2)'!E321)</f>
        <v xml:space="preserve"> </v>
      </c>
      <c r="F309" s="70" t="str">
        <f>IF('P_løpende (2)'!F321=0," ",'P_løpende (2)'!F321)</f>
        <v xml:space="preserve"> </v>
      </c>
      <c r="H309" s="70" t="str">
        <f>IF('P_løpende (2)'!H321=0," ",'P_løpende (2)'!H321)</f>
        <v xml:space="preserve"> </v>
      </c>
      <c r="I309" s="70" t="str">
        <f>IF('P_løpende (2)'!I321=0," ",'P_løpende (2)'!I321)</f>
        <v xml:space="preserve"> </v>
      </c>
      <c r="K309" s="70" t="str">
        <f>IF('P_løpende (2)'!K321=0," ",'P_løpende (2)'!K321)</f>
        <v xml:space="preserve"> </v>
      </c>
      <c r="L309" s="70" t="str">
        <f>IF('P_løpende (2)'!L321=0," ",'P_løpende (2)'!L321)</f>
        <v xml:space="preserve"> </v>
      </c>
      <c r="N309" s="70" t="str">
        <f>IF('P_løpende (2)'!N321=0," ",'P_løpende (2)'!N321)</f>
        <v xml:space="preserve"> </v>
      </c>
      <c r="O309" s="70" t="str">
        <f>IF('P_løpende (2)'!O321=0," ",'P_løpende (2)'!O321)</f>
        <v xml:space="preserve"> </v>
      </c>
    </row>
    <row r="310" spans="2:15" x14ac:dyDescent="0.2">
      <c r="B310" s="21" t="str">
        <f>IF('P_løpende (2)'!B322=0," ",'P_løpende (2)'!B322)</f>
        <v xml:space="preserve"> </v>
      </c>
      <c r="C310" s="70" t="str">
        <f>IF('P_løpende (2)'!C322=0," ",'P_løpende (2)'!C322)</f>
        <v xml:space="preserve"> </v>
      </c>
      <c r="D310" s="24" t="str">
        <f>IF('P_løpende (2)'!D312=0," ",'P_løpende (2)'!D312)</f>
        <v xml:space="preserve"> </v>
      </c>
      <c r="E310" s="21" t="str">
        <f>IF('P_løpende (2)'!E322=0," ",'P_løpende (2)'!E322)</f>
        <v xml:space="preserve"> </v>
      </c>
      <c r="F310" s="70" t="str">
        <f>IF('P_løpende (2)'!F322=0," ",'P_løpende (2)'!F322)</f>
        <v xml:space="preserve"> </v>
      </c>
      <c r="H310" s="70" t="str">
        <f>IF('P_løpende (2)'!H322=0," ",'P_løpende (2)'!H322)</f>
        <v xml:space="preserve"> </v>
      </c>
      <c r="I310" s="70" t="str">
        <f>IF('P_løpende (2)'!I322=0," ",'P_løpende (2)'!I322)</f>
        <v xml:space="preserve"> </v>
      </c>
      <c r="K310" s="70" t="str">
        <f>IF('P_løpende (2)'!K322=0," ",'P_løpende (2)'!K322)</f>
        <v xml:space="preserve"> </v>
      </c>
      <c r="L310" s="70" t="str">
        <f>IF('P_løpende (2)'!L322=0," ",'P_løpende (2)'!L322)</f>
        <v xml:space="preserve"> </v>
      </c>
      <c r="N310" s="70" t="str">
        <f>IF('P_løpende (2)'!N322=0," ",'P_løpende (2)'!N322)</f>
        <v xml:space="preserve"> </v>
      </c>
      <c r="O310" s="70" t="str">
        <f>IF('P_løpende (2)'!O322=0," ",'P_løpende (2)'!O322)</f>
        <v xml:space="preserve"> </v>
      </c>
    </row>
    <row r="311" spans="2:15" x14ac:dyDescent="0.2">
      <c r="B311" s="21" t="str">
        <f>IF('P_løpende (2)'!B323=0," ",'P_løpende (2)'!B323)</f>
        <v xml:space="preserve"> </v>
      </c>
      <c r="C311" s="70" t="str">
        <f>IF('P_løpende (2)'!C323=0," ",'P_løpende (2)'!C323)</f>
        <v xml:space="preserve"> </v>
      </c>
      <c r="D311" s="24" t="str">
        <f>IF('P_løpende (2)'!D313=0," ",'P_løpende (2)'!D313)</f>
        <v xml:space="preserve"> </v>
      </c>
      <c r="E311" s="21" t="str">
        <f>IF('P_løpende (2)'!E323=0," ",'P_løpende (2)'!E323)</f>
        <v xml:space="preserve"> </v>
      </c>
      <c r="F311" s="70" t="str">
        <f>IF('P_løpende (2)'!F323=0," ",'P_løpende (2)'!F323)</f>
        <v xml:space="preserve"> </v>
      </c>
      <c r="H311" s="70" t="str">
        <f>IF('P_løpende (2)'!H323=0," ",'P_løpende (2)'!H323)</f>
        <v xml:space="preserve"> </v>
      </c>
      <c r="I311" s="70" t="str">
        <f>IF('P_løpende (2)'!I323=0," ",'P_løpende (2)'!I323)</f>
        <v xml:space="preserve"> </v>
      </c>
      <c r="K311" s="70" t="str">
        <f>IF('P_løpende (2)'!K323=0," ",'P_løpende (2)'!K323)</f>
        <v xml:space="preserve"> </v>
      </c>
      <c r="L311" s="70" t="str">
        <f>IF('P_løpende (2)'!L323=0," ",'P_løpende (2)'!L323)</f>
        <v xml:space="preserve"> </v>
      </c>
      <c r="N311" s="70" t="str">
        <f>IF('P_løpende (2)'!N323=0," ",'P_løpende (2)'!N323)</f>
        <v xml:space="preserve"> </v>
      </c>
      <c r="O311" s="70" t="str">
        <f>IF('P_løpende (2)'!O323=0," ",'P_løpende (2)'!O323)</f>
        <v xml:space="preserve"> </v>
      </c>
    </row>
    <row r="312" spans="2:15" x14ac:dyDescent="0.2">
      <c r="B312" s="21" t="str">
        <f>IF('P_løpende (2)'!B324=0," ",'P_løpende (2)'!B324)</f>
        <v xml:space="preserve"> </v>
      </c>
      <c r="C312" s="70" t="str">
        <f>IF('P_løpende (2)'!C324=0," ",'P_løpende (2)'!C324)</f>
        <v xml:space="preserve"> </v>
      </c>
      <c r="D312" s="24" t="str">
        <f>IF('P_løpende (2)'!D314=0," ",'P_løpende (2)'!D314)</f>
        <v xml:space="preserve"> </v>
      </c>
      <c r="E312" s="21" t="str">
        <f>IF('P_løpende (2)'!E324=0," ",'P_løpende (2)'!E324)</f>
        <v xml:space="preserve"> </v>
      </c>
      <c r="F312" s="70" t="str">
        <f>IF('P_løpende (2)'!F324=0," ",'P_løpende (2)'!F324)</f>
        <v xml:space="preserve"> </v>
      </c>
      <c r="H312" s="70" t="str">
        <f>IF('P_løpende (2)'!H324=0," ",'P_løpende (2)'!H324)</f>
        <v xml:space="preserve"> </v>
      </c>
      <c r="I312" s="70" t="str">
        <f>IF('P_løpende (2)'!I324=0," ",'P_løpende (2)'!I324)</f>
        <v xml:space="preserve"> </v>
      </c>
      <c r="K312" s="70" t="str">
        <f>IF('P_løpende (2)'!K324=0," ",'P_løpende (2)'!K324)</f>
        <v xml:space="preserve"> </v>
      </c>
      <c r="L312" s="70" t="str">
        <f>IF('P_løpende (2)'!L324=0," ",'P_løpende (2)'!L324)</f>
        <v xml:space="preserve"> </v>
      </c>
      <c r="N312" s="70" t="str">
        <f>IF('P_løpende (2)'!N324=0," ",'P_løpende (2)'!N324)</f>
        <v xml:space="preserve"> </v>
      </c>
      <c r="O312" s="70" t="str">
        <f>IF('P_løpende (2)'!O324=0," ",'P_løpende (2)'!O324)</f>
        <v xml:space="preserve"> </v>
      </c>
    </row>
    <row r="313" spans="2:15" x14ac:dyDescent="0.2">
      <c r="B313" s="21" t="str">
        <f>IF('P_løpende (2)'!B325=0," ",'P_løpende (2)'!B325)</f>
        <v xml:space="preserve"> </v>
      </c>
      <c r="C313" s="70" t="str">
        <f>IF('P_løpende (2)'!C325=0," ",'P_løpende (2)'!C325)</f>
        <v xml:space="preserve"> </v>
      </c>
      <c r="D313" s="24" t="str">
        <f>IF('P_løpende (2)'!D315=0," ",'P_løpende (2)'!D315)</f>
        <v xml:space="preserve"> </v>
      </c>
      <c r="E313" s="21" t="str">
        <f>IF('P_løpende (2)'!E325=0," ",'P_løpende (2)'!E325)</f>
        <v xml:space="preserve"> </v>
      </c>
      <c r="F313" s="70" t="str">
        <f>IF('P_løpende (2)'!F325=0," ",'P_løpende (2)'!F325)</f>
        <v xml:space="preserve"> </v>
      </c>
      <c r="H313" s="70" t="str">
        <f>IF('P_løpende (2)'!H325=0," ",'P_løpende (2)'!H325)</f>
        <v xml:space="preserve"> </v>
      </c>
      <c r="I313" s="70" t="str">
        <f>IF('P_løpende (2)'!I325=0," ",'P_løpende (2)'!I325)</f>
        <v xml:space="preserve"> </v>
      </c>
      <c r="K313" s="70" t="str">
        <f>IF('P_løpende (2)'!K325=0," ",'P_løpende (2)'!K325)</f>
        <v xml:space="preserve"> </v>
      </c>
      <c r="L313" s="70" t="str">
        <f>IF('P_løpende (2)'!L325=0," ",'P_løpende (2)'!L325)</f>
        <v xml:space="preserve"> </v>
      </c>
      <c r="N313" s="70" t="str">
        <f>IF('P_løpende (2)'!N325=0," ",'P_løpende (2)'!N325)</f>
        <v xml:space="preserve"> </v>
      </c>
      <c r="O313" s="70" t="str">
        <f>IF('P_løpende (2)'!O325=0," ",'P_løpende (2)'!O325)</f>
        <v xml:space="preserve"> </v>
      </c>
    </row>
    <row r="314" spans="2:15" x14ac:dyDescent="0.2">
      <c r="B314" s="21" t="str">
        <f>IF('P_løpende (2)'!B326=0," ",'P_løpende (2)'!B326)</f>
        <v xml:space="preserve"> </v>
      </c>
      <c r="C314" s="70" t="str">
        <f>IF('P_løpende (2)'!C326=0," ",'P_løpende (2)'!C326)</f>
        <v xml:space="preserve"> </v>
      </c>
      <c r="D314" s="24" t="str">
        <f>IF('P_løpende (2)'!D316=0," ",'P_løpende (2)'!D316)</f>
        <v xml:space="preserve"> </v>
      </c>
      <c r="E314" s="21" t="str">
        <f>IF('P_løpende (2)'!E326=0," ",'P_løpende (2)'!E326)</f>
        <v xml:space="preserve"> </v>
      </c>
      <c r="F314" s="70" t="str">
        <f>IF('P_løpende (2)'!F326=0," ",'P_løpende (2)'!F326)</f>
        <v xml:space="preserve"> </v>
      </c>
      <c r="H314" s="70" t="str">
        <f>IF('P_løpende (2)'!H326=0," ",'P_løpende (2)'!H326)</f>
        <v xml:space="preserve"> </v>
      </c>
      <c r="I314" s="70" t="str">
        <f>IF('P_løpende (2)'!I326=0," ",'P_løpende (2)'!I326)</f>
        <v xml:space="preserve"> </v>
      </c>
      <c r="K314" s="70" t="str">
        <f>IF('P_løpende (2)'!K326=0," ",'P_løpende (2)'!K326)</f>
        <v xml:space="preserve"> </v>
      </c>
      <c r="L314" s="70" t="str">
        <f>IF('P_løpende (2)'!L326=0," ",'P_løpende (2)'!L326)</f>
        <v xml:space="preserve"> </v>
      </c>
      <c r="N314" s="70" t="str">
        <f>IF('P_løpende (2)'!N326=0," ",'P_løpende (2)'!N326)</f>
        <v xml:space="preserve"> </v>
      </c>
      <c r="O314" s="70" t="str">
        <f>IF('P_løpende (2)'!O326=0," ",'P_løpende (2)'!O326)</f>
        <v xml:space="preserve"> </v>
      </c>
    </row>
    <row r="315" spans="2:15" x14ac:dyDescent="0.2">
      <c r="B315" s="21" t="str">
        <f>IF('P_løpende (2)'!B327=0," ",'P_løpende (2)'!B327)</f>
        <v xml:space="preserve"> </v>
      </c>
      <c r="C315" s="70" t="str">
        <f>IF('P_løpende (2)'!C327=0," ",'P_løpende (2)'!C327)</f>
        <v xml:space="preserve"> </v>
      </c>
      <c r="D315" s="24" t="str">
        <f>IF('P_løpende (2)'!D317=0," ",'P_løpende (2)'!D317)</f>
        <v xml:space="preserve"> </v>
      </c>
      <c r="E315" s="21" t="str">
        <f>IF('P_løpende (2)'!E327=0," ",'P_løpende (2)'!E327)</f>
        <v xml:space="preserve"> </v>
      </c>
      <c r="F315" s="70" t="str">
        <f>IF('P_løpende (2)'!F327=0," ",'P_løpende (2)'!F327)</f>
        <v xml:space="preserve"> </v>
      </c>
      <c r="H315" s="70" t="str">
        <f>IF('P_løpende (2)'!H327=0," ",'P_løpende (2)'!H327)</f>
        <v xml:space="preserve"> </v>
      </c>
      <c r="I315" s="70" t="str">
        <f>IF('P_løpende (2)'!I327=0," ",'P_løpende (2)'!I327)</f>
        <v xml:space="preserve"> </v>
      </c>
      <c r="K315" s="70" t="str">
        <f>IF('P_løpende (2)'!K327=0," ",'P_løpende (2)'!K327)</f>
        <v xml:space="preserve"> </v>
      </c>
      <c r="L315" s="70" t="str">
        <f>IF('P_løpende (2)'!L327=0," ",'P_løpende (2)'!L327)</f>
        <v xml:space="preserve"> </v>
      </c>
      <c r="N315" s="70" t="str">
        <f>IF('P_løpende (2)'!N327=0," ",'P_løpende (2)'!N327)</f>
        <v xml:space="preserve"> </v>
      </c>
      <c r="O315" s="70" t="str">
        <f>IF('P_løpende (2)'!O327=0," ",'P_løpende (2)'!O327)</f>
        <v xml:space="preserve"> </v>
      </c>
    </row>
    <row r="316" spans="2:15" x14ac:dyDescent="0.2">
      <c r="B316" s="21" t="str">
        <f>IF('P_løpende (2)'!B328=0," ",'P_løpende (2)'!B328)</f>
        <v xml:space="preserve"> </v>
      </c>
      <c r="C316" s="70" t="str">
        <f>IF('P_løpende (2)'!C328=0," ",'P_løpende (2)'!C328)</f>
        <v xml:space="preserve"> </v>
      </c>
      <c r="D316" s="24" t="str">
        <f>IF('P_løpende (2)'!D318=0," ",'P_løpende (2)'!D318)</f>
        <v xml:space="preserve"> </v>
      </c>
      <c r="E316" s="21" t="str">
        <f>IF('P_løpende (2)'!E328=0," ",'P_løpende (2)'!E328)</f>
        <v xml:space="preserve"> </v>
      </c>
      <c r="F316" s="70" t="str">
        <f>IF('P_løpende (2)'!F328=0," ",'P_løpende (2)'!F328)</f>
        <v xml:space="preserve"> </v>
      </c>
      <c r="H316" s="70" t="str">
        <f>IF('P_løpende (2)'!H328=0," ",'P_løpende (2)'!H328)</f>
        <v xml:space="preserve"> </v>
      </c>
      <c r="I316" s="70" t="str">
        <f>IF('P_løpende (2)'!I328=0," ",'P_løpende (2)'!I328)</f>
        <v xml:space="preserve"> </v>
      </c>
      <c r="K316" s="70" t="str">
        <f>IF('P_løpende (2)'!K328=0," ",'P_løpende (2)'!K328)</f>
        <v xml:space="preserve"> </v>
      </c>
      <c r="L316" s="70" t="str">
        <f>IF('P_løpende (2)'!L328=0," ",'P_løpende (2)'!L328)</f>
        <v xml:space="preserve"> </v>
      </c>
      <c r="N316" s="70" t="str">
        <f>IF('P_løpende (2)'!N328=0," ",'P_løpende (2)'!N328)</f>
        <v xml:space="preserve"> </v>
      </c>
      <c r="O316" s="70" t="str">
        <f>IF('P_løpende (2)'!O328=0," ",'P_løpende (2)'!O328)</f>
        <v xml:space="preserve"> </v>
      </c>
    </row>
    <row r="317" spans="2:15" x14ac:dyDescent="0.2">
      <c r="B317" s="21" t="str">
        <f>IF('P_løpende (2)'!B329=0," ",'P_løpende (2)'!B329)</f>
        <v xml:space="preserve"> </v>
      </c>
      <c r="C317" s="70" t="str">
        <f>IF('P_løpende (2)'!C329=0," ",'P_løpende (2)'!C329)</f>
        <v xml:space="preserve"> </v>
      </c>
      <c r="D317" s="24" t="str">
        <f>IF('P_løpende (2)'!D319=0," ",'P_løpende (2)'!D319)</f>
        <v xml:space="preserve"> </v>
      </c>
      <c r="E317" s="21" t="str">
        <f>IF('P_løpende (2)'!E329=0," ",'P_løpende (2)'!E329)</f>
        <v xml:space="preserve"> </v>
      </c>
      <c r="F317" s="70" t="str">
        <f>IF('P_løpende (2)'!F329=0," ",'P_løpende (2)'!F329)</f>
        <v xml:space="preserve"> </v>
      </c>
      <c r="H317" s="70" t="str">
        <f>IF('P_løpende (2)'!H329=0," ",'P_løpende (2)'!H329)</f>
        <v xml:space="preserve"> </v>
      </c>
      <c r="I317" s="70" t="str">
        <f>IF('P_løpende (2)'!I329=0," ",'P_løpende (2)'!I329)</f>
        <v xml:space="preserve"> </v>
      </c>
      <c r="K317" s="70" t="str">
        <f>IF('P_løpende (2)'!K329=0," ",'P_løpende (2)'!K329)</f>
        <v xml:space="preserve"> </v>
      </c>
      <c r="L317" s="70" t="str">
        <f>IF('P_løpende (2)'!L329=0," ",'P_løpende (2)'!L329)</f>
        <v xml:space="preserve"> </v>
      </c>
      <c r="N317" s="70" t="str">
        <f>IF('P_løpende (2)'!N329=0," ",'P_løpende (2)'!N329)</f>
        <v xml:space="preserve"> </v>
      </c>
      <c r="O317" s="70" t="str">
        <f>IF('P_løpende (2)'!O329=0," ",'P_løpende (2)'!O329)</f>
        <v xml:space="preserve"> </v>
      </c>
    </row>
    <row r="318" spans="2:15" x14ac:dyDescent="0.2">
      <c r="B318" s="21" t="str">
        <f>IF('P_løpende (2)'!B330=0," ",'P_løpende (2)'!B330)</f>
        <v xml:space="preserve"> </v>
      </c>
      <c r="C318" s="70" t="str">
        <f>IF('P_løpende (2)'!C330=0," ",'P_løpende (2)'!C330)</f>
        <v xml:space="preserve"> </v>
      </c>
      <c r="D318" s="24" t="str">
        <f>IF('P_løpende (2)'!D320=0," ",'P_løpende (2)'!D320)</f>
        <v xml:space="preserve"> </v>
      </c>
      <c r="E318" s="21" t="str">
        <f>IF('P_løpende (2)'!E330=0," ",'P_løpende (2)'!E330)</f>
        <v xml:space="preserve"> </v>
      </c>
      <c r="F318" s="70" t="str">
        <f>IF('P_løpende (2)'!F330=0," ",'P_løpende (2)'!F330)</f>
        <v xml:space="preserve"> </v>
      </c>
      <c r="H318" s="70" t="str">
        <f>IF('P_løpende (2)'!H330=0," ",'P_løpende (2)'!H330)</f>
        <v xml:space="preserve"> </v>
      </c>
      <c r="I318" s="70" t="str">
        <f>IF('P_løpende (2)'!I330=0," ",'P_løpende (2)'!I330)</f>
        <v xml:space="preserve"> </v>
      </c>
      <c r="K318" s="70" t="str">
        <f>IF('P_løpende (2)'!K330=0," ",'P_løpende (2)'!K330)</f>
        <v xml:space="preserve"> </v>
      </c>
      <c r="L318" s="70" t="str">
        <f>IF('P_løpende (2)'!L330=0," ",'P_løpende (2)'!L330)</f>
        <v xml:space="preserve"> </v>
      </c>
      <c r="N318" s="70" t="str">
        <f>IF('P_løpende (2)'!N330=0," ",'P_løpende (2)'!N330)</f>
        <v xml:space="preserve"> </v>
      </c>
      <c r="O318" s="70" t="str">
        <f>IF('P_løpende (2)'!O330=0," ",'P_løpende (2)'!O330)</f>
        <v xml:space="preserve"> </v>
      </c>
    </row>
    <row r="319" spans="2:15" x14ac:dyDescent="0.2">
      <c r="B319" s="21" t="str">
        <f>IF('P_løpende (2)'!B331=0," ",'P_løpende (2)'!B331)</f>
        <v xml:space="preserve"> </v>
      </c>
      <c r="C319" s="70" t="str">
        <f>IF('P_løpende (2)'!C331=0," ",'P_løpende (2)'!C331)</f>
        <v xml:space="preserve"> </v>
      </c>
      <c r="D319" s="24" t="str">
        <f>IF('P_løpende (2)'!D321=0," ",'P_løpende (2)'!D321)</f>
        <v xml:space="preserve"> </v>
      </c>
      <c r="E319" s="21" t="str">
        <f>IF('P_løpende (2)'!E331=0," ",'P_løpende (2)'!E331)</f>
        <v xml:space="preserve"> </v>
      </c>
      <c r="F319" s="70" t="str">
        <f>IF('P_løpende (2)'!F331=0," ",'P_løpende (2)'!F331)</f>
        <v xml:space="preserve"> </v>
      </c>
      <c r="H319" s="70" t="str">
        <f>IF('P_løpende (2)'!H331=0," ",'P_løpende (2)'!H331)</f>
        <v xml:space="preserve"> </v>
      </c>
      <c r="I319" s="70" t="str">
        <f>IF('P_løpende (2)'!I331=0," ",'P_løpende (2)'!I331)</f>
        <v xml:space="preserve"> </v>
      </c>
      <c r="K319" s="70" t="str">
        <f>IF('P_løpende (2)'!K331=0," ",'P_løpende (2)'!K331)</f>
        <v xml:space="preserve"> </v>
      </c>
      <c r="L319" s="70" t="str">
        <f>IF('P_løpende (2)'!L331=0," ",'P_løpende (2)'!L331)</f>
        <v xml:space="preserve"> </v>
      </c>
      <c r="N319" s="70" t="str">
        <f>IF('P_løpende (2)'!N331=0," ",'P_løpende (2)'!N331)</f>
        <v xml:space="preserve"> </v>
      </c>
      <c r="O319" s="70" t="str">
        <f>IF('P_løpende (2)'!O331=0," ",'P_løpende (2)'!O331)</f>
        <v xml:space="preserve"> </v>
      </c>
    </row>
    <row r="320" spans="2:15" x14ac:dyDescent="0.2">
      <c r="B320" s="21" t="str">
        <f>IF('P_løpende (2)'!B332=0," ",'P_løpende (2)'!B332)</f>
        <v xml:space="preserve"> </v>
      </c>
      <c r="C320" s="70" t="str">
        <f>IF('P_løpende (2)'!C332=0," ",'P_løpende (2)'!C332)</f>
        <v xml:space="preserve"> </v>
      </c>
      <c r="D320" s="24" t="str">
        <f>IF('P_løpende (2)'!D322=0," ",'P_løpende (2)'!D322)</f>
        <v xml:space="preserve"> </v>
      </c>
      <c r="E320" s="21" t="str">
        <f>IF('P_løpende (2)'!E332=0," ",'P_løpende (2)'!E332)</f>
        <v xml:space="preserve"> </v>
      </c>
      <c r="F320" s="70" t="str">
        <f>IF('P_løpende (2)'!F332=0," ",'P_løpende (2)'!F332)</f>
        <v xml:space="preserve"> </v>
      </c>
      <c r="H320" s="70" t="str">
        <f>IF('P_løpende (2)'!H332=0," ",'P_løpende (2)'!H332)</f>
        <v xml:space="preserve"> </v>
      </c>
      <c r="I320" s="70" t="str">
        <f>IF('P_løpende (2)'!I332=0," ",'P_løpende (2)'!I332)</f>
        <v xml:space="preserve"> </v>
      </c>
      <c r="K320" s="70" t="str">
        <f>IF('P_løpende (2)'!K332=0," ",'P_løpende (2)'!K332)</f>
        <v xml:space="preserve"> </v>
      </c>
      <c r="L320" s="70" t="str">
        <f>IF('P_løpende (2)'!L332=0," ",'P_løpende (2)'!L332)</f>
        <v xml:space="preserve"> </v>
      </c>
      <c r="N320" s="70" t="str">
        <f>IF('P_løpende (2)'!N332=0," ",'P_løpende (2)'!N332)</f>
        <v xml:space="preserve"> </v>
      </c>
      <c r="O320" s="70" t="str">
        <f>IF('P_løpende (2)'!O332=0," ",'P_løpende (2)'!O332)</f>
        <v xml:space="preserve"> </v>
      </c>
    </row>
    <row r="321" spans="2:15" x14ac:dyDescent="0.2">
      <c r="B321" s="21" t="str">
        <f>IF('P_løpende (2)'!B333=0," ",'P_løpende (2)'!B333)</f>
        <v xml:space="preserve"> </v>
      </c>
      <c r="C321" s="70" t="str">
        <f>IF('P_løpende (2)'!C333=0," ",'P_løpende (2)'!C333)</f>
        <v xml:space="preserve"> </v>
      </c>
      <c r="D321" s="24" t="str">
        <f>IF('P_løpende (2)'!D323=0," ",'P_løpende (2)'!D323)</f>
        <v xml:space="preserve"> </v>
      </c>
      <c r="E321" s="21" t="str">
        <f>IF('P_løpende (2)'!E333=0," ",'P_løpende (2)'!E333)</f>
        <v xml:space="preserve"> </v>
      </c>
      <c r="F321" s="70" t="str">
        <f>IF('P_løpende (2)'!F333=0," ",'P_løpende (2)'!F333)</f>
        <v xml:space="preserve"> </v>
      </c>
      <c r="H321" s="70" t="str">
        <f>IF('P_løpende (2)'!H333=0," ",'P_løpende (2)'!H333)</f>
        <v xml:space="preserve"> </v>
      </c>
      <c r="I321" s="70" t="str">
        <f>IF('P_løpende (2)'!I333=0," ",'P_løpende (2)'!I333)</f>
        <v xml:space="preserve"> </v>
      </c>
      <c r="K321" s="70" t="str">
        <f>IF('P_løpende (2)'!K333=0," ",'P_løpende (2)'!K333)</f>
        <v xml:space="preserve"> </v>
      </c>
      <c r="L321" s="70" t="str">
        <f>IF('P_løpende (2)'!L333=0," ",'P_løpende (2)'!L333)</f>
        <v xml:space="preserve"> </v>
      </c>
      <c r="N321" s="70" t="str">
        <f>IF('P_løpende (2)'!N333=0," ",'P_løpende (2)'!N333)</f>
        <v xml:space="preserve"> </v>
      </c>
      <c r="O321" s="70" t="str">
        <f>IF('P_løpende (2)'!O333=0," ",'P_løpende (2)'!O333)</f>
        <v xml:space="preserve"> </v>
      </c>
    </row>
    <row r="322" spans="2:15" x14ac:dyDescent="0.2">
      <c r="B322" s="21" t="str">
        <f>IF('P_løpende (2)'!B334=0," ",'P_løpende (2)'!B334)</f>
        <v xml:space="preserve"> </v>
      </c>
      <c r="C322" s="70" t="str">
        <f>IF('P_løpende (2)'!C334=0," ",'P_løpende (2)'!C334)</f>
        <v xml:space="preserve"> </v>
      </c>
      <c r="D322" s="24" t="str">
        <f>IF('P_løpende (2)'!D324=0," ",'P_løpende (2)'!D324)</f>
        <v xml:space="preserve"> </v>
      </c>
      <c r="E322" s="21" t="str">
        <f>IF('P_løpende (2)'!E334=0," ",'P_løpende (2)'!E334)</f>
        <v xml:space="preserve"> </v>
      </c>
      <c r="F322" s="70" t="str">
        <f>IF('P_løpende (2)'!F334=0," ",'P_løpende (2)'!F334)</f>
        <v xml:space="preserve"> </v>
      </c>
      <c r="H322" s="70" t="str">
        <f>IF('P_løpende (2)'!H334=0," ",'P_løpende (2)'!H334)</f>
        <v xml:space="preserve"> </v>
      </c>
      <c r="I322" s="70" t="str">
        <f>IF('P_løpende (2)'!I334=0," ",'P_løpende (2)'!I334)</f>
        <v xml:space="preserve"> </v>
      </c>
      <c r="K322" s="70" t="str">
        <f>IF('P_løpende (2)'!K334=0," ",'P_løpende (2)'!K334)</f>
        <v xml:space="preserve"> </v>
      </c>
      <c r="L322" s="70" t="str">
        <f>IF('P_løpende (2)'!L334=0," ",'P_løpende (2)'!L334)</f>
        <v xml:space="preserve"> </v>
      </c>
      <c r="N322" s="70" t="str">
        <f>IF('P_løpende (2)'!N334=0," ",'P_løpende (2)'!N334)</f>
        <v xml:space="preserve"> </v>
      </c>
      <c r="O322" s="70" t="str">
        <f>IF('P_løpende (2)'!O334=0," ",'P_løpende (2)'!O334)</f>
        <v xml:space="preserve"> </v>
      </c>
    </row>
    <row r="323" spans="2:15" x14ac:dyDescent="0.2">
      <c r="B323" s="21" t="str">
        <f>IF('P_løpende (2)'!B335=0," ",'P_løpende (2)'!B335)</f>
        <v xml:space="preserve"> </v>
      </c>
      <c r="C323" s="70" t="str">
        <f>IF('P_løpende (2)'!C335=0," ",'P_løpende (2)'!C335)</f>
        <v xml:space="preserve"> </v>
      </c>
      <c r="D323" s="24" t="str">
        <f>IF('P_løpende (2)'!D325=0," ",'P_løpende (2)'!D325)</f>
        <v xml:space="preserve"> </v>
      </c>
      <c r="E323" s="21" t="str">
        <f>IF('P_løpende (2)'!E335=0," ",'P_løpende (2)'!E335)</f>
        <v xml:space="preserve"> </v>
      </c>
      <c r="F323" s="70" t="str">
        <f>IF('P_løpende (2)'!F335=0," ",'P_løpende (2)'!F335)</f>
        <v xml:space="preserve"> </v>
      </c>
      <c r="H323" s="70" t="str">
        <f>IF('P_løpende (2)'!H335=0," ",'P_løpende (2)'!H335)</f>
        <v xml:space="preserve"> </v>
      </c>
      <c r="I323" s="70" t="str">
        <f>IF('P_løpende (2)'!I335=0," ",'P_løpende (2)'!I335)</f>
        <v xml:space="preserve"> </v>
      </c>
      <c r="K323" s="70" t="str">
        <f>IF('P_løpende (2)'!K335=0," ",'P_løpende (2)'!K335)</f>
        <v xml:space="preserve"> </v>
      </c>
      <c r="L323" s="70" t="str">
        <f>IF('P_løpende (2)'!L335=0," ",'P_løpende (2)'!L335)</f>
        <v xml:space="preserve"> </v>
      </c>
      <c r="N323" s="70" t="str">
        <f>IF('P_løpende (2)'!N335=0," ",'P_løpende (2)'!N335)</f>
        <v xml:space="preserve"> </v>
      </c>
      <c r="O323" s="70" t="str">
        <f>IF('P_løpende (2)'!O335=0," ",'P_løpende (2)'!O335)</f>
        <v xml:space="preserve"> </v>
      </c>
    </row>
    <row r="324" spans="2:15" x14ac:dyDescent="0.2">
      <c r="B324" s="21" t="str">
        <f>IF('P_løpende (2)'!B336=0," ",'P_løpende (2)'!B336)</f>
        <v xml:space="preserve"> </v>
      </c>
      <c r="C324" s="70" t="str">
        <f>IF('P_løpende (2)'!C336=0," ",'P_løpende (2)'!C336)</f>
        <v xml:space="preserve"> </v>
      </c>
      <c r="D324" s="24" t="str">
        <f>IF('P_løpende (2)'!D326=0," ",'P_løpende (2)'!D326)</f>
        <v xml:space="preserve"> </v>
      </c>
      <c r="E324" s="21" t="str">
        <f>IF('P_løpende (2)'!E336=0," ",'P_løpende (2)'!E336)</f>
        <v xml:space="preserve"> </v>
      </c>
      <c r="F324" s="70" t="str">
        <f>IF('P_løpende (2)'!F336=0," ",'P_løpende (2)'!F336)</f>
        <v xml:space="preserve"> </v>
      </c>
      <c r="H324" s="70" t="str">
        <f>IF('P_løpende (2)'!H336=0," ",'P_løpende (2)'!H336)</f>
        <v xml:space="preserve"> </v>
      </c>
      <c r="I324" s="70" t="str">
        <f>IF('P_løpende (2)'!I336=0," ",'P_løpende (2)'!I336)</f>
        <v xml:space="preserve"> </v>
      </c>
      <c r="K324" s="70" t="str">
        <f>IF('P_løpende (2)'!K336=0," ",'P_løpende (2)'!K336)</f>
        <v xml:space="preserve"> </v>
      </c>
      <c r="L324" s="70" t="str">
        <f>IF('P_løpende (2)'!L336=0," ",'P_løpende (2)'!L336)</f>
        <v xml:space="preserve"> </v>
      </c>
      <c r="N324" s="70" t="str">
        <f>IF('P_løpende (2)'!N336=0," ",'P_løpende (2)'!N336)</f>
        <v xml:space="preserve"> </v>
      </c>
      <c r="O324" s="70" t="str">
        <f>IF('P_løpende (2)'!O336=0," ",'P_løpende (2)'!O336)</f>
        <v xml:space="preserve"> </v>
      </c>
    </row>
    <row r="325" spans="2:15" x14ac:dyDescent="0.2">
      <c r="B325" s="21" t="str">
        <f>IF('P_løpende (2)'!B337=0," ",'P_løpende (2)'!B337)</f>
        <v xml:space="preserve"> </v>
      </c>
      <c r="C325" s="70" t="str">
        <f>IF('P_løpende (2)'!C337=0," ",'P_løpende (2)'!C337)</f>
        <v xml:space="preserve"> </v>
      </c>
      <c r="D325" s="24" t="str">
        <f>IF('P_løpende (2)'!D327=0," ",'P_løpende (2)'!D327)</f>
        <v xml:space="preserve"> </v>
      </c>
      <c r="E325" s="21" t="str">
        <f>IF('P_løpende (2)'!E337=0," ",'P_løpende (2)'!E337)</f>
        <v xml:space="preserve"> </v>
      </c>
      <c r="F325" s="70" t="str">
        <f>IF('P_løpende (2)'!F337=0," ",'P_løpende (2)'!F337)</f>
        <v xml:space="preserve"> </v>
      </c>
      <c r="H325" s="70" t="str">
        <f>IF('P_løpende (2)'!H337=0," ",'P_løpende (2)'!H337)</f>
        <v xml:space="preserve"> </v>
      </c>
      <c r="I325" s="70" t="str">
        <f>IF('P_løpende (2)'!I337=0," ",'P_løpende (2)'!I337)</f>
        <v xml:space="preserve"> </v>
      </c>
      <c r="K325" s="70" t="str">
        <f>IF('P_løpende (2)'!K337=0," ",'P_løpende (2)'!K337)</f>
        <v xml:space="preserve"> </v>
      </c>
      <c r="L325" s="70" t="str">
        <f>IF('P_løpende (2)'!L337=0," ",'P_løpende (2)'!L337)</f>
        <v xml:space="preserve"> </v>
      </c>
      <c r="N325" s="70" t="str">
        <f>IF('P_løpende (2)'!N337=0," ",'P_løpende (2)'!N337)</f>
        <v xml:space="preserve"> </v>
      </c>
      <c r="O325" s="70" t="str">
        <f>IF('P_løpende (2)'!O337=0," ",'P_løpende (2)'!O337)</f>
        <v xml:space="preserve"> </v>
      </c>
    </row>
    <row r="326" spans="2:15" x14ac:dyDescent="0.2">
      <c r="B326" s="21" t="str">
        <f>IF('P_løpende (2)'!B338=0," ",'P_løpende (2)'!B338)</f>
        <v xml:space="preserve"> </v>
      </c>
      <c r="C326" s="70" t="str">
        <f>IF('P_løpende (2)'!C338=0," ",'P_løpende (2)'!C338)</f>
        <v xml:space="preserve"> </v>
      </c>
      <c r="D326" s="24" t="str">
        <f>IF('P_løpende (2)'!D328=0," ",'P_løpende (2)'!D328)</f>
        <v xml:space="preserve"> </v>
      </c>
      <c r="E326" s="21" t="str">
        <f>IF('P_løpende (2)'!E338=0," ",'P_løpende (2)'!E338)</f>
        <v xml:space="preserve"> </v>
      </c>
      <c r="F326" s="70" t="str">
        <f>IF('P_løpende (2)'!F338=0," ",'P_løpende (2)'!F338)</f>
        <v xml:space="preserve"> </v>
      </c>
      <c r="H326" s="70" t="str">
        <f>IF('P_løpende (2)'!H338=0," ",'P_løpende (2)'!H338)</f>
        <v xml:space="preserve"> </v>
      </c>
      <c r="I326" s="70" t="str">
        <f>IF('P_løpende (2)'!I338=0," ",'P_løpende (2)'!I338)</f>
        <v xml:space="preserve"> </v>
      </c>
      <c r="K326" s="70" t="str">
        <f>IF('P_løpende (2)'!K338=0," ",'P_løpende (2)'!K338)</f>
        <v xml:space="preserve"> </v>
      </c>
      <c r="L326" s="70" t="str">
        <f>IF('P_løpende (2)'!L338=0," ",'P_løpende (2)'!L338)</f>
        <v xml:space="preserve"> </v>
      </c>
      <c r="N326" s="70" t="str">
        <f>IF('P_løpende (2)'!N338=0," ",'P_løpende (2)'!N338)</f>
        <v xml:space="preserve"> </v>
      </c>
      <c r="O326" s="70" t="str">
        <f>IF('P_løpende (2)'!O338=0," ",'P_løpende (2)'!O338)</f>
        <v xml:space="preserve"> </v>
      </c>
    </row>
    <row r="327" spans="2:15" x14ac:dyDescent="0.2">
      <c r="B327" s="21" t="str">
        <f>IF('P_løpende (2)'!B339=0," ",'P_løpende (2)'!B339)</f>
        <v xml:space="preserve"> </v>
      </c>
      <c r="C327" s="70" t="str">
        <f>IF('P_løpende (2)'!C339=0," ",'P_løpende (2)'!C339)</f>
        <v xml:space="preserve"> </v>
      </c>
      <c r="D327" s="24" t="str">
        <f>IF('P_løpende (2)'!D329=0," ",'P_løpende (2)'!D329)</f>
        <v xml:space="preserve"> </v>
      </c>
      <c r="E327" s="21" t="str">
        <f>IF('P_løpende (2)'!E339=0," ",'P_løpende (2)'!E339)</f>
        <v xml:space="preserve"> </v>
      </c>
      <c r="F327" s="70" t="str">
        <f>IF('P_løpende (2)'!F339=0," ",'P_løpende (2)'!F339)</f>
        <v xml:space="preserve"> </v>
      </c>
      <c r="H327" s="70" t="str">
        <f>IF('P_løpende (2)'!H339=0," ",'P_løpende (2)'!H339)</f>
        <v xml:space="preserve"> </v>
      </c>
      <c r="I327" s="70" t="str">
        <f>IF('P_løpende (2)'!I339=0," ",'P_løpende (2)'!I339)</f>
        <v xml:space="preserve"> </v>
      </c>
      <c r="K327" s="70" t="str">
        <f>IF('P_løpende (2)'!K339=0," ",'P_løpende (2)'!K339)</f>
        <v xml:space="preserve"> </v>
      </c>
      <c r="L327" s="70" t="str">
        <f>IF('P_løpende (2)'!L339=0," ",'P_løpende (2)'!L339)</f>
        <v xml:space="preserve"> </v>
      </c>
      <c r="N327" s="70" t="str">
        <f>IF('P_løpende (2)'!N339=0," ",'P_løpende (2)'!N339)</f>
        <v xml:space="preserve"> </v>
      </c>
      <c r="O327" s="70" t="str">
        <f>IF('P_løpende (2)'!O339=0," ",'P_løpende (2)'!O339)</f>
        <v xml:space="preserve"> </v>
      </c>
    </row>
    <row r="328" spans="2:15" x14ac:dyDescent="0.2">
      <c r="B328" s="21" t="str">
        <f>IF('P_løpende (2)'!B340=0," ",'P_løpende (2)'!B340)</f>
        <v xml:space="preserve"> </v>
      </c>
      <c r="C328" s="70" t="str">
        <f>IF('P_løpende (2)'!C340=0," ",'P_løpende (2)'!C340)</f>
        <v xml:space="preserve"> </v>
      </c>
      <c r="D328" s="24" t="str">
        <f>IF('P_løpende (2)'!D330=0," ",'P_løpende (2)'!D330)</f>
        <v xml:space="preserve"> </v>
      </c>
      <c r="E328" s="21" t="str">
        <f>IF('P_løpende (2)'!E340=0," ",'P_løpende (2)'!E340)</f>
        <v xml:space="preserve"> </v>
      </c>
      <c r="F328" s="70" t="str">
        <f>IF('P_løpende (2)'!F340=0," ",'P_løpende (2)'!F340)</f>
        <v xml:space="preserve"> </v>
      </c>
      <c r="H328" s="70" t="str">
        <f>IF('P_løpende (2)'!H340=0," ",'P_løpende (2)'!H340)</f>
        <v xml:space="preserve"> </v>
      </c>
      <c r="I328" s="70" t="str">
        <f>IF('P_løpende (2)'!I340=0," ",'P_løpende (2)'!I340)</f>
        <v xml:space="preserve"> </v>
      </c>
      <c r="K328" s="70" t="str">
        <f>IF('P_løpende (2)'!K340=0," ",'P_løpende (2)'!K340)</f>
        <v xml:space="preserve"> </v>
      </c>
      <c r="L328" s="70" t="str">
        <f>IF('P_løpende (2)'!L340=0," ",'P_løpende (2)'!L340)</f>
        <v xml:space="preserve"> </v>
      </c>
      <c r="N328" s="70" t="str">
        <f>IF('P_løpende (2)'!N340=0," ",'P_løpende (2)'!N340)</f>
        <v xml:space="preserve"> </v>
      </c>
      <c r="O328" s="70" t="str">
        <f>IF('P_løpende (2)'!O340=0," ",'P_løpende (2)'!O340)</f>
        <v xml:space="preserve"> </v>
      </c>
    </row>
    <row r="329" spans="2:15" x14ac:dyDescent="0.2">
      <c r="B329" s="21" t="str">
        <f>IF('P_løpende (2)'!B341=0," ",'P_løpende (2)'!B341)</f>
        <v xml:space="preserve"> </v>
      </c>
      <c r="C329" s="70" t="str">
        <f>IF('P_løpende (2)'!C341=0," ",'P_løpende (2)'!C341)</f>
        <v xml:space="preserve"> </v>
      </c>
      <c r="D329" s="24" t="str">
        <f>IF('P_løpende (2)'!D331=0," ",'P_løpende (2)'!D331)</f>
        <v xml:space="preserve"> </v>
      </c>
      <c r="E329" s="21" t="str">
        <f>IF('P_løpende (2)'!E341=0," ",'P_løpende (2)'!E341)</f>
        <v xml:space="preserve"> </v>
      </c>
      <c r="F329" s="70" t="str">
        <f>IF('P_løpende (2)'!F341=0," ",'P_løpende (2)'!F341)</f>
        <v xml:space="preserve"> </v>
      </c>
      <c r="H329" s="70" t="str">
        <f>IF('P_løpende (2)'!H341=0," ",'P_løpende (2)'!H341)</f>
        <v xml:space="preserve"> </v>
      </c>
      <c r="I329" s="70" t="str">
        <f>IF('P_løpende (2)'!I341=0," ",'P_løpende (2)'!I341)</f>
        <v xml:space="preserve"> </v>
      </c>
      <c r="K329" s="70" t="str">
        <f>IF('P_løpende (2)'!K341=0," ",'P_løpende (2)'!K341)</f>
        <v xml:space="preserve"> </v>
      </c>
      <c r="L329" s="70" t="str">
        <f>IF('P_løpende (2)'!L341=0," ",'P_løpende (2)'!L341)</f>
        <v xml:space="preserve"> </v>
      </c>
      <c r="N329" s="70" t="str">
        <f>IF('P_løpende (2)'!N341=0," ",'P_løpende (2)'!N341)</f>
        <v xml:space="preserve"> </v>
      </c>
      <c r="O329" s="70" t="str">
        <f>IF('P_løpende (2)'!O341=0," ",'P_løpende (2)'!O341)</f>
        <v xml:space="preserve"> </v>
      </c>
    </row>
    <row r="330" spans="2:15" x14ac:dyDescent="0.2">
      <c r="B330" s="21" t="str">
        <f>IF('P_løpende (2)'!B342=0," ",'P_løpende (2)'!B342)</f>
        <v xml:space="preserve"> </v>
      </c>
      <c r="C330" s="70" t="str">
        <f>IF('P_løpende (2)'!C342=0," ",'P_løpende (2)'!C342)</f>
        <v xml:space="preserve"> </v>
      </c>
      <c r="D330" s="24" t="str">
        <f>IF('P_løpende (2)'!D332=0," ",'P_løpende (2)'!D332)</f>
        <v xml:space="preserve"> </v>
      </c>
      <c r="E330" s="21" t="str">
        <f>IF('P_løpende (2)'!E342=0," ",'P_løpende (2)'!E342)</f>
        <v xml:space="preserve"> </v>
      </c>
      <c r="F330" s="70" t="str">
        <f>IF('P_løpende (2)'!F342=0," ",'P_løpende (2)'!F342)</f>
        <v xml:space="preserve"> </v>
      </c>
      <c r="H330" s="70" t="str">
        <f>IF('P_løpende (2)'!H342=0," ",'P_løpende (2)'!H342)</f>
        <v xml:space="preserve"> </v>
      </c>
      <c r="I330" s="70" t="str">
        <f>IF('P_løpende (2)'!I342=0," ",'P_løpende (2)'!I342)</f>
        <v xml:space="preserve"> </v>
      </c>
      <c r="K330" s="70" t="str">
        <f>IF('P_løpende (2)'!K342=0," ",'P_løpende (2)'!K342)</f>
        <v xml:space="preserve"> </v>
      </c>
      <c r="L330" s="70" t="str">
        <f>IF('P_løpende (2)'!L342=0," ",'P_løpende (2)'!L342)</f>
        <v xml:space="preserve"> </v>
      </c>
      <c r="N330" s="70" t="str">
        <f>IF('P_løpende (2)'!N342=0," ",'P_løpende (2)'!N342)</f>
        <v xml:space="preserve"> </v>
      </c>
      <c r="O330" s="70" t="str">
        <f>IF('P_løpende (2)'!O342=0," ",'P_løpende (2)'!O342)</f>
        <v xml:space="preserve"> </v>
      </c>
    </row>
    <row r="331" spans="2:15" x14ac:dyDescent="0.2">
      <c r="B331" s="21" t="str">
        <f>IF('P_løpende (2)'!B343=0," ",'P_løpende (2)'!B343)</f>
        <v xml:space="preserve"> </v>
      </c>
      <c r="C331" s="70" t="str">
        <f>IF('P_løpende (2)'!C343=0," ",'P_løpende (2)'!C343)</f>
        <v xml:space="preserve"> </v>
      </c>
      <c r="D331" s="24" t="str">
        <f>IF('P_løpende (2)'!D333=0," ",'P_løpende (2)'!D333)</f>
        <v xml:space="preserve"> </v>
      </c>
      <c r="E331" s="21" t="str">
        <f>IF('P_løpende (2)'!E343=0," ",'P_løpende (2)'!E343)</f>
        <v xml:space="preserve"> </v>
      </c>
      <c r="F331" s="70" t="str">
        <f>IF('P_løpende (2)'!F343=0," ",'P_løpende (2)'!F343)</f>
        <v xml:space="preserve"> </v>
      </c>
      <c r="H331" s="70" t="str">
        <f>IF('P_løpende (2)'!H343=0," ",'P_løpende (2)'!H343)</f>
        <v xml:space="preserve"> </v>
      </c>
      <c r="I331" s="70" t="str">
        <f>IF('P_løpende (2)'!I343=0," ",'P_løpende (2)'!I343)</f>
        <v xml:space="preserve"> </v>
      </c>
      <c r="K331" s="70" t="str">
        <f>IF('P_løpende (2)'!K343=0," ",'P_løpende (2)'!K343)</f>
        <v xml:space="preserve"> </v>
      </c>
      <c r="L331" s="70" t="str">
        <f>IF('P_løpende (2)'!L343=0," ",'P_løpende (2)'!L343)</f>
        <v xml:space="preserve"> </v>
      </c>
      <c r="N331" s="70" t="str">
        <f>IF('P_løpende (2)'!N343=0," ",'P_løpende (2)'!N343)</f>
        <v xml:space="preserve"> </v>
      </c>
      <c r="O331" s="70" t="str">
        <f>IF('P_løpende (2)'!O343=0," ",'P_løpende (2)'!O343)</f>
        <v xml:space="preserve"> </v>
      </c>
    </row>
    <row r="332" spans="2:15" x14ac:dyDescent="0.2">
      <c r="B332" s="21" t="str">
        <f>IF('P_løpende (2)'!B344=0," ",'P_løpende (2)'!B344)</f>
        <v xml:space="preserve"> </v>
      </c>
      <c r="C332" s="70" t="str">
        <f>IF('P_løpende (2)'!C344=0," ",'P_løpende (2)'!C344)</f>
        <v xml:space="preserve"> </v>
      </c>
      <c r="D332" s="24" t="str">
        <f>IF('P_løpende (2)'!D334=0," ",'P_løpende (2)'!D334)</f>
        <v xml:space="preserve"> </v>
      </c>
      <c r="E332" s="21" t="str">
        <f>IF('P_løpende (2)'!E344=0," ",'P_løpende (2)'!E344)</f>
        <v xml:space="preserve"> </v>
      </c>
      <c r="F332" s="70" t="str">
        <f>IF('P_løpende (2)'!F344=0," ",'P_løpende (2)'!F344)</f>
        <v xml:space="preserve"> </v>
      </c>
      <c r="H332" s="70" t="str">
        <f>IF('P_løpende (2)'!H344=0," ",'P_løpende (2)'!H344)</f>
        <v xml:space="preserve"> </v>
      </c>
      <c r="I332" s="70" t="str">
        <f>IF('P_løpende (2)'!I344=0," ",'P_løpende (2)'!I344)</f>
        <v xml:space="preserve"> </v>
      </c>
      <c r="K332" s="70" t="str">
        <f>IF('P_løpende (2)'!K344=0," ",'P_løpende (2)'!K344)</f>
        <v xml:space="preserve"> </v>
      </c>
      <c r="L332" s="70" t="str">
        <f>IF('P_løpende (2)'!L344=0," ",'P_løpende (2)'!L344)</f>
        <v xml:space="preserve"> </v>
      </c>
      <c r="N332" s="70" t="str">
        <f>IF('P_løpende (2)'!N344=0," ",'P_løpende (2)'!N344)</f>
        <v xml:space="preserve"> </v>
      </c>
      <c r="O332" s="70" t="str">
        <f>IF('P_løpende (2)'!O344=0," ",'P_løpende (2)'!O344)</f>
        <v xml:space="preserve"> </v>
      </c>
    </row>
    <row r="333" spans="2:15" x14ac:dyDescent="0.2">
      <c r="B333" s="21" t="str">
        <f>IF('P_løpende (2)'!B345=0," ",'P_løpende (2)'!B345)</f>
        <v xml:space="preserve"> </v>
      </c>
      <c r="C333" s="70" t="str">
        <f>IF('P_løpende (2)'!C345=0," ",'P_løpende (2)'!C345)</f>
        <v xml:space="preserve"> </v>
      </c>
      <c r="D333" s="24" t="str">
        <f>IF('P_løpende (2)'!D335=0," ",'P_løpende (2)'!D335)</f>
        <v xml:space="preserve"> </v>
      </c>
      <c r="E333" s="21" t="str">
        <f>IF('P_løpende (2)'!E345=0," ",'P_løpende (2)'!E345)</f>
        <v xml:space="preserve"> </v>
      </c>
      <c r="F333" s="70" t="str">
        <f>IF('P_løpende (2)'!F345=0," ",'P_løpende (2)'!F345)</f>
        <v xml:space="preserve"> </v>
      </c>
      <c r="H333" s="70" t="str">
        <f>IF('P_løpende (2)'!H345=0," ",'P_løpende (2)'!H345)</f>
        <v xml:space="preserve"> </v>
      </c>
      <c r="I333" s="70" t="str">
        <f>IF('P_løpende (2)'!I345=0," ",'P_løpende (2)'!I345)</f>
        <v xml:space="preserve"> </v>
      </c>
      <c r="K333" s="70" t="str">
        <f>IF('P_løpende (2)'!K345=0," ",'P_løpende (2)'!K345)</f>
        <v xml:space="preserve"> </v>
      </c>
      <c r="L333" s="70" t="str">
        <f>IF('P_løpende (2)'!L345=0," ",'P_løpende (2)'!L345)</f>
        <v xml:space="preserve"> </v>
      </c>
      <c r="N333" s="70" t="str">
        <f>IF('P_løpende (2)'!N345=0," ",'P_løpende (2)'!N345)</f>
        <v xml:space="preserve"> </v>
      </c>
      <c r="O333" s="70" t="str">
        <f>IF('P_løpende (2)'!O345=0," ",'P_løpende (2)'!O345)</f>
        <v xml:space="preserve"> </v>
      </c>
    </row>
    <row r="334" spans="2:15" x14ac:dyDescent="0.2">
      <c r="B334" s="21" t="str">
        <f>IF('P_løpende (2)'!B346=0," ",'P_løpende (2)'!B346)</f>
        <v xml:space="preserve"> </v>
      </c>
      <c r="C334" s="70" t="str">
        <f>IF('P_løpende (2)'!C346=0," ",'P_løpende (2)'!C346)</f>
        <v xml:space="preserve"> </v>
      </c>
      <c r="D334" s="24" t="str">
        <f>IF('P_løpende (2)'!D336=0," ",'P_løpende (2)'!D336)</f>
        <v xml:space="preserve"> </v>
      </c>
      <c r="E334" s="21" t="str">
        <f>IF('P_løpende (2)'!E346=0," ",'P_løpende (2)'!E346)</f>
        <v xml:space="preserve"> </v>
      </c>
      <c r="F334" s="70" t="str">
        <f>IF('P_løpende (2)'!F346=0," ",'P_løpende (2)'!F346)</f>
        <v xml:space="preserve"> </v>
      </c>
      <c r="H334" s="70" t="str">
        <f>IF('P_løpende (2)'!H346=0," ",'P_løpende (2)'!H346)</f>
        <v xml:space="preserve"> </v>
      </c>
      <c r="I334" s="70" t="str">
        <f>IF('P_løpende (2)'!I346=0," ",'P_løpende (2)'!I346)</f>
        <v xml:space="preserve"> </v>
      </c>
      <c r="K334" s="70" t="str">
        <f>IF('P_løpende (2)'!K346=0," ",'P_løpende (2)'!K346)</f>
        <v xml:space="preserve"> </v>
      </c>
      <c r="L334" s="70" t="str">
        <f>IF('P_løpende (2)'!L346=0," ",'P_løpende (2)'!L346)</f>
        <v xml:space="preserve"> </v>
      </c>
      <c r="N334" s="70" t="str">
        <f>IF('P_løpende (2)'!N346=0," ",'P_løpende (2)'!N346)</f>
        <v xml:space="preserve"> </v>
      </c>
      <c r="O334" s="70" t="str">
        <f>IF('P_løpende (2)'!O346=0," ",'P_løpende (2)'!O346)</f>
        <v xml:space="preserve"> </v>
      </c>
    </row>
    <row r="335" spans="2:15" x14ac:dyDescent="0.2">
      <c r="B335" s="21" t="str">
        <f>IF('P_løpende (2)'!B347=0," ",'P_løpende (2)'!B347)</f>
        <v xml:space="preserve"> </v>
      </c>
      <c r="C335" s="70" t="str">
        <f>IF('P_løpende (2)'!C347=0," ",'P_løpende (2)'!C347)</f>
        <v xml:space="preserve"> </v>
      </c>
      <c r="D335" s="24" t="str">
        <f>IF('P_løpende (2)'!D337=0," ",'P_løpende (2)'!D337)</f>
        <v xml:space="preserve"> </v>
      </c>
      <c r="E335" s="21" t="str">
        <f>IF('P_løpende (2)'!E347=0," ",'P_løpende (2)'!E347)</f>
        <v xml:space="preserve"> </v>
      </c>
      <c r="F335" s="70" t="str">
        <f>IF('P_løpende (2)'!F347=0," ",'P_løpende (2)'!F347)</f>
        <v xml:space="preserve"> </v>
      </c>
      <c r="H335" s="70" t="str">
        <f>IF('P_løpende (2)'!H347=0," ",'P_løpende (2)'!H347)</f>
        <v xml:space="preserve"> </v>
      </c>
      <c r="I335" s="70" t="str">
        <f>IF('P_løpende (2)'!I347=0," ",'P_løpende (2)'!I347)</f>
        <v xml:space="preserve"> </v>
      </c>
      <c r="K335" s="70" t="str">
        <f>IF('P_løpende (2)'!K347=0," ",'P_løpende (2)'!K347)</f>
        <v xml:space="preserve"> </v>
      </c>
      <c r="L335" s="70" t="str">
        <f>IF('P_løpende (2)'!L347=0," ",'P_løpende (2)'!L347)</f>
        <v xml:space="preserve"> </v>
      </c>
      <c r="N335" s="70" t="str">
        <f>IF('P_løpende (2)'!N347=0," ",'P_løpende (2)'!N347)</f>
        <v xml:space="preserve"> </v>
      </c>
      <c r="O335" s="70" t="str">
        <f>IF('P_løpende (2)'!O347=0," ",'P_løpende (2)'!O347)</f>
        <v xml:space="preserve"> </v>
      </c>
    </row>
    <row r="336" spans="2:15" x14ac:dyDescent="0.2">
      <c r="B336" s="21" t="str">
        <f>IF('P_løpende (2)'!B348=0," ",'P_løpende (2)'!B348)</f>
        <v xml:space="preserve"> </v>
      </c>
      <c r="C336" s="70" t="str">
        <f>IF('P_løpende (2)'!C348=0," ",'P_løpende (2)'!C348)</f>
        <v xml:space="preserve"> </v>
      </c>
      <c r="D336" s="24" t="str">
        <f>IF('P_løpende (2)'!D338=0," ",'P_løpende (2)'!D338)</f>
        <v xml:space="preserve"> </v>
      </c>
      <c r="E336" s="21" t="str">
        <f>IF('P_løpende (2)'!E348=0," ",'P_løpende (2)'!E348)</f>
        <v xml:space="preserve"> </v>
      </c>
      <c r="F336" s="70" t="str">
        <f>IF('P_løpende (2)'!F348=0," ",'P_løpende (2)'!F348)</f>
        <v xml:space="preserve"> </v>
      </c>
      <c r="H336" s="70" t="str">
        <f>IF('P_løpende (2)'!H348=0," ",'P_løpende (2)'!H348)</f>
        <v xml:space="preserve"> </v>
      </c>
      <c r="I336" s="70" t="str">
        <f>IF('P_løpende (2)'!I348=0," ",'P_løpende (2)'!I348)</f>
        <v xml:space="preserve"> </v>
      </c>
      <c r="K336" s="70" t="str">
        <f>IF('P_løpende (2)'!K348=0," ",'P_løpende (2)'!K348)</f>
        <v xml:space="preserve"> </v>
      </c>
      <c r="L336" s="70" t="str">
        <f>IF('P_løpende (2)'!L348=0," ",'P_løpende (2)'!L348)</f>
        <v xml:space="preserve"> </v>
      </c>
      <c r="N336" s="70" t="str">
        <f>IF('P_løpende (2)'!N348=0," ",'P_løpende (2)'!N348)</f>
        <v xml:space="preserve"> </v>
      </c>
      <c r="O336" s="70" t="str">
        <f>IF('P_løpende (2)'!O348=0," ",'P_løpende (2)'!O348)</f>
        <v xml:space="preserve"> </v>
      </c>
    </row>
    <row r="337" spans="2:15" x14ac:dyDescent="0.2">
      <c r="B337" s="21" t="str">
        <f>IF('P_løpende (2)'!B349=0," ",'P_løpende (2)'!B349)</f>
        <v xml:space="preserve"> </v>
      </c>
      <c r="C337" s="70" t="str">
        <f>IF('P_løpende (2)'!C349=0," ",'P_løpende (2)'!C349)</f>
        <v xml:space="preserve"> </v>
      </c>
      <c r="D337" s="24" t="str">
        <f>IF('P_løpende (2)'!D339=0," ",'P_løpende (2)'!D339)</f>
        <v xml:space="preserve"> </v>
      </c>
      <c r="E337" s="21" t="str">
        <f>IF('P_løpende (2)'!E349=0," ",'P_løpende (2)'!E349)</f>
        <v xml:space="preserve"> </v>
      </c>
      <c r="F337" s="70" t="str">
        <f>IF('P_løpende (2)'!F349=0," ",'P_løpende (2)'!F349)</f>
        <v xml:space="preserve"> </v>
      </c>
      <c r="H337" s="70" t="str">
        <f>IF('P_løpende (2)'!H349=0," ",'P_løpende (2)'!H349)</f>
        <v xml:space="preserve"> </v>
      </c>
      <c r="I337" s="70" t="str">
        <f>IF('P_løpende (2)'!I349=0," ",'P_løpende (2)'!I349)</f>
        <v xml:space="preserve"> </v>
      </c>
      <c r="K337" s="70" t="str">
        <f>IF('P_løpende (2)'!K349=0," ",'P_løpende (2)'!K349)</f>
        <v xml:space="preserve"> </v>
      </c>
      <c r="L337" s="70" t="str">
        <f>IF('P_løpende (2)'!L349=0," ",'P_løpende (2)'!L349)</f>
        <v xml:space="preserve"> </v>
      </c>
      <c r="N337" s="70" t="str">
        <f>IF('P_løpende (2)'!N349=0," ",'P_løpende (2)'!N349)</f>
        <v xml:space="preserve"> </v>
      </c>
      <c r="O337" s="70" t="str">
        <f>IF('P_løpende (2)'!O349=0," ",'P_løpende (2)'!O349)</f>
        <v xml:space="preserve"> </v>
      </c>
    </row>
    <row r="338" spans="2:15" x14ac:dyDescent="0.2">
      <c r="B338" s="21" t="str">
        <f>IF('P_løpende (2)'!B350=0," ",'P_løpende (2)'!B350)</f>
        <v xml:space="preserve"> </v>
      </c>
      <c r="C338" s="70" t="str">
        <f>IF('P_løpende (2)'!C350=0," ",'P_løpende (2)'!C350)</f>
        <v xml:space="preserve"> </v>
      </c>
      <c r="D338" s="24" t="str">
        <f>IF('P_løpende (2)'!D340=0," ",'P_løpende (2)'!D340)</f>
        <v xml:space="preserve"> </v>
      </c>
      <c r="E338" s="21" t="str">
        <f>IF('P_løpende (2)'!E350=0," ",'P_løpende (2)'!E350)</f>
        <v xml:space="preserve"> </v>
      </c>
      <c r="F338" s="70" t="str">
        <f>IF('P_løpende (2)'!F350=0," ",'P_løpende (2)'!F350)</f>
        <v xml:space="preserve"> </v>
      </c>
      <c r="H338" s="70" t="str">
        <f>IF('P_løpende (2)'!H350=0," ",'P_løpende (2)'!H350)</f>
        <v xml:space="preserve"> </v>
      </c>
      <c r="I338" s="70" t="str">
        <f>IF('P_løpende (2)'!I350=0," ",'P_løpende (2)'!I350)</f>
        <v xml:space="preserve"> </v>
      </c>
      <c r="K338" s="70" t="str">
        <f>IF('P_løpende (2)'!K350=0," ",'P_løpende (2)'!K350)</f>
        <v xml:space="preserve"> </v>
      </c>
      <c r="L338" s="70" t="str">
        <f>IF('P_løpende (2)'!L350=0," ",'P_løpende (2)'!L350)</f>
        <v xml:space="preserve"> </v>
      </c>
      <c r="N338" s="70" t="str">
        <f>IF('P_løpende (2)'!N350=0," ",'P_løpende (2)'!N350)</f>
        <v xml:space="preserve"> </v>
      </c>
      <c r="O338" s="70" t="str">
        <f>IF('P_løpende (2)'!O350=0," ",'P_løpende (2)'!O350)</f>
        <v xml:space="preserve"> </v>
      </c>
    </row>
    <row r="339" spans="2:15" x14ac:dyDescent="0.2">
      <c r="B339" s="21" t="str">
        <f>IF('P_løpende (2)'!B351=0," ",'P_løpende (2)'!B351)</f>
        <v xml:space="preserve"> </v>
      </c>
      <c r="C339" s="70" t="str">
        <f>IF('P_løpende (2)'!C351=0," ",'P_løpende (2)'!C351)</f>
        <v xml:space="preserve"> </v>
      </c>
      <c r="D339" s="24" t="str">
        <f>IF('P_løpende (2)'!D341=0," ",'P_løpende (2)'!D341)</f>
        <v xml:space="preserve"> </v>
      </c>
      <c r="E339" s="21" t="str">
        <f>IF('P_løpende (2)'!E351=0," ",'P_løpende (2)'!E351)</f>
        <v xml:space="preserve"> </v>
      </c>
      <c r="F339" s="70" t="str">
        <f>IF('P_løpende (2)'!F351=0," ",'P_løpende (2)'!F351)</f>
        <v xml:space="preserve"> </v>
      </c>
      <c r="H339" s="70" t="str">
        <f>IF('P_løpende (2)'!H351=0," ",'P_løpende (2)'!H351)</f>
        <v xml:space="preserve"> </v>
      </c>
      <c r="I339" s="70" t="str">
        <f>IF('P_løpende (2)'!I351=0," ",'P_løpende (2)'!I351)</f>
        <v xml:space="preserve"> </v>
      </c>
      <c r="K339" s="70" t="str">
        <f>IF('P_løpende (2)'!K351=0," ",'P_løpende (2)'!K351)</f>
        <v xml:space="preserve"> </v>
      </c>
      <c r="L339" s="70" t="str">
        <f>IF('P_løpende (2)'!L351=0," ",'P_løpende (2)'!L351)</f>
        <v xml:space="preserve"> </v>
      </c>
      <c r="N339" s="70" t="str">
        <f>IF('P_løpende (2)'!N351=0," ",'P_løpende (2)'!N351)</f>
        <v xml:space="preserve"> </v>
      </c>
      <c r="O339" s="70" t="str">
        <f>IF('P_løpende (2)'!O351=0," ",'P_løpende (2)'!O351)</f>
        <v xml:space="preserve"> </v>
      </c>
    </row>
    <row r="340" spans="2:15" x14ac:dyDescent="0.2">
      <c r="B340" s="21" t="str">
        <f>IF('P_løpende (2)'!B352=0," ",'P_løpende (2)'!B352)</f>
        <v xml:space="preserve"> </v>
      </c>
      <c r="C340" s="70" t="str">
        <f>IF('P_løpende (2)'!C352=0," ",'P_løpende (2)'!C352)</f>
        <v xml:space="preserve"> </v>
      </c>
      <c r="D340" s="24" t="str">
        <f>IF('P_løpende (2)'!D342=0," ",'P_løpende (2)'!D342)</f>
        <v xml:space="preserve"> </v>
      </c>
      <c r="E340" s="21" t="str">
        <f>IF('P_løpende (2)'!E352=0," ",'P_løpende (2)'!E352)</f>
        <v xml:space="preserve"> </v>
      </c>
      <c r="F340" s="70" t="str">
        <f>IF('P_løpende (2)'!F352=0," ",'P_løpende (2)'!F352)</f>
        <v xml:space="preserve"> </v>
      </c>
      <c r="H340" s="70" t="str">
        <f>IF('P_løpende (2)'!H352=0," ",'P_løpende (2)'!H352)</f>
        <v xml:space="preserve"> </v>
      </c>
      <c r="I340" s="70" t="str">
        <f>IF('P_løpende (2)'!I352=0," ",'P_løpende (2)'!I352)</f>
        <v xml:space="preserve"> </v>
      </c>
      <c r="K340" s="70" t="str">
        <f>IF('P_løpende (2)'!K352=0," ",'P_løpende (2)'!K352)</f>
        <v xml:space="preserve"> </v>
      </c>
      <c r="L340" s="70" t="str">
        <f>IF('P_løpende (2)'!L352=0," ",'P_løpende (2)'!L352)</f>
        <v xml:space="preserve"> </v>
      </c>
      <c r="N340" s="70" t="str">
        <f>IF('P_løpende (2)'!N352=0," ",'P_løpende (2)'!N352)</f>
        <v xml:space="preserve"> </v>
      </c>
      <c r="O340" s="70" t="str">
        <f>IF('P_løpende (2)'!O352=0," ",'P_løpende (2)'!O352)</f>
        <v xml:space="preserve"> </v>
      </c>
    </row>
    <row r="341" spans="2:15" x14ac:dyDescent="0.2">
      <c r="B341" s="21" t="str">
        <f>IF('P_løpende (2)'!B353=0," ",'P_løpende (2)'!B353)</f>
        <v xml:space="preserve"> </v>
      </c>
      <c r="C341" s="70" t="str">
        <f>IF('P_løpende (2)'!C353=0," ",'P_løpende (2)'!C353)</f>
        <v xml:space="preserve"> </v>
      </c>
      <c r="D341" s="24" t="str">
        <f>IF('P_løpende (2)'!D343=0," ",'P_løpende (2)'!D343)</f>
        <v xml:space="preserve"> </v>
      </c>
      <c r="E341" s="21" t="str">
        <f>IF('P_løpende (2)'!E353=0," ",'P_løpende (2)'!E353)</f>
        <v xml:space="preserve"> </v>
      </c>
      <c r="F341" s="70" t="str">
        <f>IF('P_løpende (2)'!F353=0," ",'P_løpende (2)'!F353)</f>
        <v xml:space="preserve"> </v>
      </c>
      <c r="H341" s="70" t="str">
        <f>IF('P_løpende (2)'!H353=0," ",'P_løpende (2)'!H353)</f>
        <v xml:space="preserve"> </v>
      </c>
      <c r="I341" s="70" t="str">
        <f>IF('P_løpende (2)'!I353=0," ",'P_løpende (2)'!I353)</f>
        <v xml:space="preserve"> </v>
      </c>
      <c r="K341" s="70" t="str">
        <f>IF('P_løpende (2)'!K353=0," ",'P_løpende (2)'!K353)</f>
        <v xml:space="preserve"> </v>
      </c>
      <c r="L341" s="70" t="str">
        <f>IF('P_løpende (2)'!L353=0," ",'P_løpende (2)'!L353)</f>
        <v xml:space="preserve"> </v>
      </c>
      <c r="N341" s="70" t="str">
        <f>IF('P_løpende (2)'!N353=0," ",'P_løpende (2)'!N353)</f>
        <v xml:space="preserve"> </v>
      </c>
      <c r="O341" s="70" t="str">
        <f>IF('P_løpende (2)'!O353=0," ",'P_løpende (2)'!O353)</f>
        <v xml:space="preserve"> </v>
      </c>
    </row>
    <row r="342" spans="2:15" x14ac:dyDescent="0.2">
      <c r="B342" s="21" t="str">
        <f>IF('P_løpende (2)'!B354=0," ",'P_løpende (2)'!B354)</f>
        <v xml:space="preserve"> </v>
      </c>
      <c r="C342" s="70" t="str">
        <f>IF('P_løpende (2)'!C354=0," ",'P_løpende (2)'!C354)</f>
        <v xml:space="preserve"> </v>
      </c>
      <c r="D342" s="24" t="str">
        <f>IF('P_løpende (2)'!D344=0," ",'P_løpende (2)'!D344)</f>
        <v xml:space="preserve"> </v>
      </c>
      <c r="E342" s="21" t="str">
        <f>IF('P_løpende (2)'!E354=0," ",'P_løpende (2)'!E354)</f>
        <v xml:space="preserve"> </v>
      </c>
      <c r="F342" s="70" t="str">
        <f>IF('P_løpende (2)'!F354=0," ",'P_løpende (2)'!F354)</f>
        <v xml:space="preserve"> </v>
      </c>
      <c r="H342" s="70" t="str">
        <f>IF('P_løpende (2)'!H354=0," ",'P_løpende (2)'!H354)</f>
        <v xml:space="preserve"> </v>
      </c>
      <c r="I342" s="70" t="str">
        <f>IF('P_løpende (2)'!I354=0," ",'P_løpende (2)'!I354)</f>
        <v xml:space="preserve"> </v>
      </c>
      <c r="K342" s="70" t="str">
        <f>IF('P_løpende (2)'!K354=0," ",'P_løpende (2)'!K354)</f>
        <v xml:space="preserve"> </v>
      </c>
      <c r="L342" s="70" t="str">
        <f>IF('P_løpende (2)'!L354=0," ",'P_løpende (2)'!L354)</f>
        <v xml:space="preserve"> </v>
      </c>
      <c r="N342" s="70" t="str">
        <f>IF('P_løpende (2)'!N354=0," ",'P_løpende (2)'!N354)</f>
        <v xml:space="preserve"> </v>
      </c>
      <c r="O342" s="70" t="str">
        <f>IF('P_løpende (2)'!O354=0," ",'P_løpende (2)'!O354)</f>
        <v xml:space="preserve"> </v>
      </c>
    </row>
    <row r="343" spans="2:15" x14ac:dyDescent="0.2">
      <c r="B343" s="21" t="str">
        <f>IF('P_løpende (2)'!B355=0," ",'P_løpende (2)'!B355)</f>
        <v xml:space="preserve"> </v>
      </c>
      <c r="C343" s="70" t="str">
        <f>IF('P_løpende (2)'!C355=0," ",'P_løpende (2)'!C355)</f>
        <v xml:space="preserve"> </v>
      </c>
      <c r="D343" s="24" t="str">
        <f>IF('P_løpende (2)'!D345=0," ",'P_løpende (2)'!D345)</f>
        <v xml:space="preserve"> </v>
      </c>
      <c r="E343" s="21" t="str">
        <f>IF('P_løpende (2)'!E355=0," ",'P_løpende (2)'!E355)</f>
        <v xml:space="preserve"> </v>
      </c>
      <c r="F343" s="70" t="str">
        <f>IF('P_løpende (2)'!F355=0," ",'P_løpende (2)'!F355)</f>
        <v xml:space="preserve"> </v>
      </c>
      <c r="H343" s="70" t="str">
        <f>IF('P_løpende (2)'!H355=0," ",'P_løpende (2)'!H355)</f>
        <v xml:space="preserve"> </v>
      </c>
      <c r="I343" s="70" t="str">
        <f>IF('P_løpende (2)'!I355=0," ",'P_løpende (2)'!I355)</f>
        <v xml:space="preserve"> </v>
      </c>
      <c r="K343" s="70" t="str">
        <f>IF('P_løpende (2)'!K355=0," ",'P_løpende (2)'!K355)</f>
        <v xml:space="preserve"> </v>
      </c>
      <c r="L343" s="70" t="str">
        <f>IF('P_løpende (2)'!L355=0," ",'P_løpende (2)'!L355)</f>
        <v xml:space="preserve"> </v>
      </c>
      <c r="N343" s="70" t="str">
        <f>IF('P_løpende (2)'!N355=0," ",'P_løpende (2)'!N355)</f>
        <v xml:space="preserve"> </v>
      </c>
      <c r="O343" s="70" t="str">
        <f>IF('P_løpende (2)'!O355=0," ",'P_løpende (2)'!O355)</f>
        <v xml:space="preserve"> </v>
      </c>
    </row>
    <row r="344" spans="2:15" x14ac:dyDescent="0.2">
      <c r="B344" s="21" t="str">
        <f>IF('P_løpende (2)'!B356=0," ",'P_løpende (2)'!B356)</f>
        <v xml:space="preserve"> </v>
      </c>
      <c r="C344" s="70" t="str">
        <f>IF('P_løpende (2)'!C356=0," ",'P_løpende (2)'!C356)</f>
        <v xml:space="preserve"> </v>
      </c>
      <c r="D344" s="24" t="str">
        <f>IF('P_løpende (2)'!D346=0," ",'P_løpende (2)'!D346)</f>
        <v xml:space="preserve"> </v>
      </c>
      <c r="E344" s="21" t="str">
        <f>IF('P_løpende (2)'!E356=0," ",'P_løpende (2)'!E356)</f>
        <v xml:space="preserve"> </v>
      </c>
      <c r="F344" s="70" t="str">
        <f>IF('P_løpende (2)'!F356=0," ",'P_løpende (2)'!F356)</f>
        <v xml:space="preserve"> </v>
      </c>
      <c r="H344" s="70" t="str">
        <f>IF('P_løpende (2)'!H356=0," ",'P_løpende (2)'!H356)</f>
        <v xml:space="preserve"> </v>
      </c>
      <c r="I344" s="70" t="str">
        <f>IF('P_løpende (2)'!I356=0," ",'P_løpende (2)'!I356)</f>
        <v xml:space="preserve"> </v>
      </c>
      <c r="K344" s="70" t="str">
        <f>IF('P_løpende (2)'!K356=0," ",'P_løpende (2)'!K356)</f>
        <v xml:space="preserve"> </v>
      </c>
      <c r="L344" s="70" t="str">
        <f>IF('P_løpende (2)'!L356=0," ",'P_løpende (2)'!L356)</f>
        <v xml:space="preserve"> </v>
      </c>
      <c r="N344" s="70" t="str">
        <f>IF('P_løpende (2)'!N356=0," ",'P_løpende (2)'!N356)</f>
        <v xml:space="preserve"> </v>
      </c>
      <c r="O344" s="70" t="str">
        <f>IF('P_løpende (2)'!O356=0," ",'P_løpende (2)'!O356)</f>
        <v xml:space="preserve"> </v>
      </c>
    </row>
    <row r="345" spans="2:15" x14ac:dyDescent="0.2">
      <c r="B345" s="21" t="str">
        <f>IF('P_løpende (2)'!B357=0," ",'P_løpende (2)'!B357)</f>
        <v xml:space="preserve"> </v>
      </c>
      <c r="C345" s="70" t="str">
        <f>IF('P_løpende (2)'!C357=0," ",'P_løpende (2)'!C357)</f>
        <v xml:space="preserve"> </v>
      </c>
      <c r="D345" s="24" t="str">
        <f>IF('P_løpende (2)'!D347=0," ",'P_løpende (2)'!D347)</f>
        <v xml:space="preserve"> </v>
      </c>
      <c r="E345" s="21" t="str">
        <f>IF('P_løpende (2)'!E357=0," ",'P_løpende (2)'!E357)</f>
        <v xml:space="preserve"> </v>
      </c>
      <c r="F345" s="70" t="str">
        <f>IF('P_løpende (2)'!F357=0," ",'P_løpende (2)'!F357)</f>
        <v xml:space="preserve"> </v>
      </c>
      <c r="H345" s="70" t="str">
        <f>IF('P_løpende (2)'!H357=0," ",'P_løpende (2)'!H357)</f>
        <v xml:space="preserve"> </v>
      </c>
      <c r="I345" s="70" t="str">
        <f>IF('P_løpende (2)'!I357=0," ",'P_løpende (2)'!I357)</f>
        <v xml:space="preserve"> </v>
      </c>
      <c r="K345" s="70" t="str">
        <f>IF('P_løpende (2)'!K357=0," ",'P_løpende (2)'!K357)</f>
        <v xml:space="preserve"> </v>
      </c>
      <c r="L345" s="70" t="str">
        <f>IF('P_løpende (2)'!L357=0," ",'P_løpende (2)'!L357)</f>
        <v xml:space="preserve"> </v>
      </c>
      <c r="N345" s="70" t="str">
        <f>IF('P_løpende (2)'!N357=0," ",'P_løpende (2)'!N357)</f>
        <v xml:space="preserve"> </v>
      </c>
      <c r="O345" s="70" t="str">
        <f>IF('P_løpende (2)'!O357=0," ",'P_løpende (2)'!O357)</f>
        <v xml:space="preserve"> </v>
      </c>
    </row>
    <row r="346" spans="2:15" x14ac:dyDescent="0.2">
      <c r="B346" s="21" t="str">
        <f>IF('P_løpende (2)'!B358=0," ",'P_løpende (2)'!B358)</f>
        <v xml:space="preserve"> </v>
      </c>
      <c r="C346" s="70" t="str">
        <f>IF('P_løpende (2)'!C358=0," ",'P_løpende (2)'!C358)</f>
        <v xml:space="preserve"> </v>
      </c>
      <c r="D346" s="24" t="str">
        <f>IF('P_løpende (2)'!D348=0," ",'P_løpende (2)'!D348)</f>
        <v xml:space="preserve"> </v>
      </c>
      <c r="E346" s="21" t="str">
        <f>IF('P_løpende (2)'!E358=0," ",'P_løpende (2)'!E358)</f>
        <v xml:space="preserve"> </v>
      </c>
      <c r="F346" s="70" t="str">
        <f>IF('P_løpende (2)'!F358=0," ",'P_løpende (2)'!F358)</f>
        <v xml:space="preserve"> </v>
      </c>
      <c r="H346" s="70" t="str">
        <f>IF('P_løpende (2)'!H358=0," ",'P_løpende (2)'!H358)</f>
        <v xml:space="preserve"> </v>
      </c>
      <c r="I346" s="70" t="str">
        <f>IF('P_løpende (2)'!I358=0," ",'P_løpende (2)'!I358)</f>
        <v xml:space="preserve"> </v>
      </c>
      <c r="K346" s="70" t="str">
        <f>IF('P_løpende (2)'!K358=0," ",'P_løpende (2)'!K358)</f>
        <v xml:space="preserve"> </v>
      </c>
      <c r="L346" s="70" t="str">
        <f>IF('P_løpende (2)'!L358=0," ",'P_løpende (2)'!L358)</f>
        <v xml:space="preserve"> </v>
      </c>
      <c r="N346" s="70" t="str">
        <f>IF('P_løpende (2)'!N358=0," ",'P_løpende (2)'!N358)</f>
        <v xml:space="preserve"> </v>
      </c>
      <c r="O346" s="70" t="str">
        <f>IF('P_løpende (2)'!O358=0," ",'P_løpende (2)'!O358)</f>
        <v xml:space="preserve"> </v>
      </c>
    </row>
    <row r="347" spans="2:15" x14ac:dyDescent="0.2">
      <c r="B347" s="21" t="str">
        <f>IF('P_løpende (2)'!B359=0," ",'P_løpende (2)'!B359)</f>
        <v xml:space="preserve"> </v>
      </c>
      <c r="C347" s="70" t="str">
        <f>IF('P_løpende (2)'!C359=0," ",'P_løpende (2)'!C359)</f>
        <v xml:space="preserve"> </v>
      </c>
      <c r="D347" s="24" t="str">
        <f>IF('P_løpende (2)'!D349=0," ",'P_løpende (2)'!D349)</f>
        <v xml:space="preserve"> </v>
      </c>
      <c r="E347" s="21" t="str">
        <f>IF('P_løpende (2)'!E359=0," ",'P_løpende (2)'!E359)</f>
        <v xml:space="preserve"> </v>
      </c>
      <c r="F347" s="70" t="str">
        <f>IF('P_løpende (2)'!F359=0," ",'P_løpende (2)'!F359)</f>
        <v xml:space="preserve"> </v>
      </c>
      <c r="H347" s="70" t="str">
        <f>IF('P_løpende (2)'!H359=0," ",'P_løpende (2)'!H359)</f>
        <v xml:space="preserve"> </v>
      </c>
      <c r="I347" s="70" t="str">
        <f>IF('P_løpende (2)'!I359=0," ",'P_løpende (2)'!I359)</f>
        <v xml:space="preserve"> </v>
      </c>
      <c r="K347" s="70" t="str">
        <f>IF('P_løpende (2)'!K359=0," ",'P_løpende (2)'!K359)</f>
        <v xml:space="preserve"> </v>
      </c>
      <c r="L347" s="70" t="str">
        <f>IF('P_løpende (2)'!L359=0," ",'P_løpende (2)'!L359)</f>
        <v xml:space="preserve"> </v>
      </c>
      <c r="N347" s="70" t="str">
        <f>IF('P_løpende (2)'!N359=0," ",'P_løpende (2)'!N359)</f>
        <v xml:space="preserve"> </v>
      </c>
      <c r="O347" s="70" t="str">
        <f>IF('P_løpende (2)'!O359=0," ",'P_løpende (2)'!O359)</f>
        <v xml:space="preserve"> </v>
      </c>
    </row>
    <row r="348" spans="2:15" x14ac:dyDescent="0.2">
      <c r="B348" s="21" t="str">
        <f>IF('P_løpende (2)'!B360=0," ",'P_løpende (2)'!B360)</f>
        <v xml:space="preserve"> </v>
      </c>
      <c r="C348" s="70" t="str">
        <f>IF('P_løpende (2)'!C360=0," ",'P_løpende (2)'!C360)</f>
        <v xml:space="preserve"> </v>
      </c>
      <c r="D348" s="24" t="str">
        <f>IF('P_løpende (2)'!D350=0," ",'P_løpende (2)'!D350)</f>
        <v xml:space="preserve"> </v>
      </c>
      <c r="E348" s="21" t="str">
        <f>IF('P_løpende (2)'!E360=0," ",'P_løpende (2)'!E360)</f>
        <v xml:space="preserve"> </v>
      </c>
      <c r="F348" s="70" t="str">
        <f>IF('P_løpende (2)'!F360=0," ",'P_løpende (2)'!F360)</f>
        <v xml:space="preserve"> </v>
      </c>
      <c r="H348" s="70" t="str">
        <f>IF('P_løpende (2)'!H360=0," ",'P_løpende (2)'!H360)</f>
        <v xml:space="preserve"> </v>
      </c>
      <c r="I348" s="70" t="str">
        <f>IF('P_løpende (2)'!I360=0," ",'P_løpende (2)'!I360)</f>
        <v xml:space="preserve"> </v>
      </c>
      <c r="K348" s="70" t="str">
        <f>IF('P_løpende (2)'!K360=0," ",'P_løpende (2)'!K360)</f>
        <v xml:space="preserve"> </v>
      </c>
      <c r="L348" s="70" t="str">
        <f>IF('P_løpende (2)'!L360=0," ",'P_løpende (2)'!L360)</f>
        <v xml:space="preserve"> </v>
      </c>
      <c r="N348" s="70" t="str">
        <f>IF('P_løpende (2)'!N360=0," ",'P_løpende (2)'!N360)</f>
        <v xml:space="preserve"> </v>
      </c>
      <c r="O348" s="70" t="str">
        <f>IF('P_løpende (2)'!O360=0," ",'P_løpende (2)'!O360)</f>
        <v xml:space="preserve"> </v>
      </c>
    </row>
    <row r="349" spans="2:15" x14ac:dyDescent="0.2">
      <c r="B349" s="21" t="str">
        <f>IF('P_løpende (2)'!B361=0," ",'P_løpende (2)'!B361)</f>
        <v xml:space="preserve"> </v>
      </c>
      <c r="C349" s="70" t="str">
        <f>IF('P_løpende (2)'!C361=0," ",'P_løpende (2)'!C361)</f>
        <v xml:space="preserve"> </v>
      </c>
      <c r="D349" s="24" t="str">
        <f>IF('P_løpende (2)'!D351=0," ",'P_løpende (2)'!D351)</f>
        <v xml:space="preserve"> </v>
      </c>
      <c r="E349" s="21" t="str">
        <f>IF('P_løpende (2)'!E361=0," ",'P_løpende (2)'!E361)</f>
        <v xml:space="preserve"> </v>
      </c>
      <c r="F349" s="70" t="str">
        <f>IF('P_løpende (2)'!F361=0," ",'P_løpende (2)'!F361)</f>
        <v xml:space="preserve"> </v>
      </c>
      <c r="H349" s="70" t="str">
        <f>IF('P_løpende (2)'!H361=0," ",'P_løpende (2)'!H361)</f>
        <v xml:space="preserve"> </v>
      </c>
      <c r="I349" s="70" t="str">
        <f>IF('P_løpende (2)'!I361=0," ",'P_løpende (2)'!I361)</f>
        <v xml:space="preserve"> </v>
      </c>
      <c r="K349" s="70" t="str">
        <f>IF('P_løpende (2)'!K361=0," ",'P_løpende (2)'!K361)</f>
        <v xml:space="preserve"> </v>
      </c>
      <c r="L349" s="70" t="str">
        <f>IF('P_løpende (2)'!L361=0," ",'P_løpende (2)'!L361)</f>
        <v xml:space="preserve"> </v>
      </c>
      <c r="N349" s="70" t="str">
        <f>IF('P_løpende (2)'!N361=0," ",'P_løpende (2)'!N361)</f>
        <v xml:space="preserve"> </v>
      </c>
      <c r="O349" s="70" t="str">
        <f>IF('P_løpende (2)'!O361=0," ",'P_løpende (2)'!O361)</f>
        <v xml:space="preserve"> </v>
      </c>
    </row>
    <row r="350" spans="2:15" x14ac:dyDescent="0.2">
      <c r="B350" s="21" t="str">
        <f>IF('P_løpende (2)'!B362=0," ",'P_løpende (2)'!B362)</f>
        <v xml:space="preserve"> </v>
      </c>
      <c r="C350" s="70" t="str">
        <f>IF('P_løpende (2)'!C362=0," ",'P_løpende (2)'!C362)</f>
        <v xml:space="preserve"> </v>
      </c>
      <c r="D350" s="24" t="str">
        <f>IF('P_løpende (2)'!D352=0," ",'P_løpende (2)'!D352)</f>
        <v xml:space="preserve"> </v>
      </c>
      <c r="E350" s="21" t="str">
        <f>IF('P_løpende (2)'!E362=0," ",'P_løpende (2)'!E362)</f>
        <v xml:space="preserve"> </v>
      </c>
      <c r="F350" s="70" t="str">
        <f>IF('P_løpende (2)'!F362=0," ",'P_løpende (2)'!F362)</f>
        <v xml:space="preserve"> </v>
      </c>
      <c r="H350" s="70" t="str">
        <f>IF('P_løpende (2)'!H362=0," ",'P_løpende (2)'!H362)</f>
        <v xml:space="preserve"> </v>
      </c>
      <c r="I350" s="70" t="str">
        <f>IF('P_løpende (2)'!I362=0," ",'P_løpende (2)'!I362)</f>
        <v xml:space="preserve"> </v>
      </c>
      <c r="K350" s="70" t="str">
        <f>IF('P_løpende (2)'!K362=0," ",'P_løpende (2)'!K362)</f>
        <v xml:space="preserve"> </v>
      </c>
      <c r="L350" s="70" t="str">
        <f>IF('P_løpende (2)'!L362=0," ",'P_løpende (2)'!L362)</f>
        <v xml:space="preserve"> </v>
      </c>
      <c r="N350" s="70" t="str">
        <f>IF('P_løpende (2)'!N362=0," ",'P_løpende (2)'!N362)</f>
        <v xml:space="preserve"> </v>
      </c>
      <c r="O350" s="70" t="str">
        <f>IF('P_løpende (2)'!O362=0," ",'P_løpende (2)'!O362)</f>
        <v xml:space="preserve"> </v>
      </c>
    </row>
    <row r="351" spans="2:15" x14ac:dyDescent="0.2">
      <c r="B351" s="21" t="str">
        <f>IF('P_løpende (2)'!B363=0," ",'P_løpende (2)'!B363)</f>
        <v xml:space="preserve"> </v>
      </c>
      <c r="C351" s="70" t="str">
        <f>IF('P_løpende (2)'!C363=0," ",'P_løpende (2)'!C363)</f>
        <v xml:space="preserve"> </v>
      </c>
      <c r="D351" s="24" t="str">
        <f>IF('P_løpende (2)'!D353=0," ",'P_løpende (2)'!D353)</f>
        <v xml:space="preserve"> </v>
      </c>
      <c r="E351" s="21" t="str">
        <f>IF('P_løpende (2)'!E363=0," ",'P_løpende (2)'!E363)</f>
        <v xml:space="preserve"> </v>
      </c>
      <c r="F351" s="70" t="str">
        <f>IF('P_løpende (2)'!F363=0," ",'P_løpende (2)'!F363)</f>
        <v xml:space="preserve"> </v>
      </c>
      <c r="H351" s="70" t="str">
        <f>IF('P_løpende (2)'!H363=0," ",'P_løpende (2)'!H363)</f>
        <v xml:space="preserve"> </v>
      </c>
      <c r="I351" s="70" t="str">
        <f>IF('P_løpende (2)'!I363=0," ",'P_løpende (2)'!I363)</f>
        <v xml:space="preserve"> </v>
      </c>
      <c r="K351" s="70" t="str">
        <f>IF('P_løpende (2)'!K363=0," ",'P_løpende (2)'!K363)</f>
        <v xml:space="preserve"> </v>
      </c>
      <c r="L351" s="70" t="str">
        <f>IF('P_løpende (2)'!L363=0," ",'P_løpende (2)'!L363)</f>
        <v xml:space="preserve"> </v>
      </c>
      <c r="N351" s="70" t="str">
        <f>IF('P_løpende (2)'!N363=0," ",'P_løpende (2)'!N363)</f>
        <v xml:space="preserve"> </v>
      </c>
      <c r="O351" s="70" t="str">
        <f>IF('P_løpende (2)'!O363=0," ",'P_løpende (2)'!O363)</f>
        <v xml:space="preserve"> </v>
      </c>
    </row>
    <row r="352" spans="2:15" x14ac:dyDescent="0.2">
      <c r="B352" s="21" t="str">
        <f>IF('P_løpende (2)'!B364=0," ",'P_løpende (2)'!B364)</f>
        <v xml:space="preserve"> </v>
      </c>
      <c r="C352" s="70" t="str">
        <f>IF('P_løpende (2)'!C364=0," ",'P_løpende (2)'!C364)</f>
        <v xml:space="preserve"> </v>
      </c>
      <c r="D352" s="24" t="str">
        <f>IF('P_løpende (2)'!D354=0," ",'P_løpende (2)'!D354)</f>
        <v xml:space="preserve"> </v>
      </c>
      <c r="E352" s="21" t="str">
        <f>IF('P_løpende (2)'!E364=0," ",'P_løpende (2)'!E364)</f>
        <v xml:space="preserve"> </v>
      </c>
      <c r="F352" s="70" t="str">
        <f>IF('P_løpende (2)'!F364=0," ",'P_løpende (2)'!F364)</f>
        <v xml:space="preserve"> </v>
      </c>
      <c r="H352" s="70" t="str">
        <f>IF('P_løpende (2)'!H364=0," ",'P_løpende (2)'!H364)</f>
        <v xml:space="preserve"> </v>
      </c>
      <c r="I352" s="70" t="str">
        <f>IF('P_løpende (2)'!I364=0," ",'P_løpende (2)'!I364)</f>
        <v xml:space="preserve"> </v>
      </c>
      <c r="K352" s="70" t="str">
        <f>IF('P_løpende (2)'!K364=0," ",'P_løpende (2)'!K364)</f>
        <v xml:space="preserve"> </v>
      </c>
      <c r="L352" s="70" t="str">
        <f>IF('P_løpende (2)'!L364=0," ",'P_løpende (2)'!L364)</f>
        <v xml:space="preserve"> </v>
      </c>
      <c r="N352" s="70" t="str">
        <f>IF('P_løpende (2)'!N364=0," ",'P_løpende (2)'!N364)</f>
        <v xml:space="preserve"> </v>
      </c>
      <c r="O352" s="70" t="str">
        <f>IF('P_løpende (2)'!O364=0," ",'P_løpende (2)'!O364)</f>
        <v xml:space="preserve"> </v>
      </c>
    </row>
    <row r="353" spans="2:15" x14ac:dyDescent="0.2">
      <c r="B353" s="21" t="str">
        <f>IF('P_løpende (2)'!B365=0," ",'P_løpende (2)'!B365)</f>
        <v xml:space="preserve"> </v>
      </c>
      <c r="C353" s="70" t="str">
        <f>IF('P_løpende (2)'!C365=0," ",'P_løpende (2)'!C365)</f>
        <v xml:space="preserve"> </v>
      </c>
      <c r="D353" s="24" t="str">
        <f>IF('P_løpende (2)'!D355=0," ",'P_løpende (2)'!D355)</f>
        <v xml:space="preserve"> </v>
      </c>
      <c r="E353" s="21" t="str">
        <f>IF('P_løpende (2)'!E365=0," ",'P_løpende (2)'!E365)</f>
        <v xml:space="preserve"> </v>
      </c>
      <c r="F353" s="70" t="str">
        <f>IF('P_løpende (2)'!F365=0," ",'P_løpende (2)'!F365)</f>
        <v xml:space="preserve"> </v>
      </c>
      <c r="H353" s="70" t="str">
        <f>IF('P_løpende (2)'!H365=0," ",'P_løpende (2)'!H365)</f>
        <v xml:space="preserve"> </v>
      </c>
      <c r="I353" s="70" t="str">
        <f>IF('P_løpende (2)'!I365=0," ",'P_løpende (2)'!I365)</f>
        <v xml:space="preserve"> </v>
      </c>
      <c r="K353" s="70" t="str">
        <f>IF('P_løpende (2)'!K365=0," ",'P_løpende (2)'!K365)</f>
        <v xml:space="preserve"> </v>
      </c>
      <c r="L353" s="70" t="str">
        <f>IF('P_løpende (2)'!L365=0," ",'P_løpende (2)'!L365)</f>
        <v xml:space="preserve"> </v>
      </c>
      <c r="N353" s="70" t="str">
        <f>IF('P_løpende (2)'!N365=0," ",'P_løpende (2)'!N365)</f>
        <v xml:space="preserve"> </v>
      </c>
      <c r="O353" s="70" t="str">
        <f>IF('P_løpende (2)'!O365=0," ",'P_løpende (2)'!O365)</f>
        <v xml:space="preserve"> </v>
      </c>
    </row>
    <row r="354" spans="2:15" x14ac:dyDescent="0.2">
      <c r="B354" s="21" t="str">
        <f>IF('P_løpende (2)'!B366=0," ",'P_løpende (2)'!B366)</f>
        <v xml:space="preserve"> </v>
      </c>
      <c r="C354" s="70" t="str">
        <f>IF('P_løpende (2)'!C366=0," ",'P_løpende (2)'!C366)</f>
        <v xml:space="preserve"> </v>
      </c>
      <c r="D354" s="24" t="str">
        <f>IF('P_løpende (2)'!D356=0," ",'P_løpende (2)'!D356)</f>
        <v xml:space="preserve"> </v>
      </c>
      <c r="E354" s="21" t="str">
        <f>IF('P_løpende (2)'!E366=0," ",'P_løpende (2)'!E366)</f>
        <v xml:space="preserve"> </v>
      </c>
      <c r="F354" s="70" t="str">
        <f>IF('P_løpende (2)'!F366=0," ",'P_løpende (2)'!F366)</f>
        <v xml:space="preserve"> </v>
      </c>
      <c r="H354" s="70" t="str">
        <f>IF('P_løpende (2)'!H366=0," ",'P_løpende (2)'!H366)</f>
        <v xml:space="preserve"> </v>
      </c>
      <c r="I354" s="70" t="str">
        <f>IF('P_løpende (2)'!I366=0," ",'P_løpende (2)'!I366)</f>
        <v xml:space="preserve"> </v>
      </c>
      <c r="K354" s="70" t="str">
        <f>IF('P_løpende (2)'!K366=0," ",'P_løpende (2)'!K366)</f>
        <v xml:space="preserve"> </v>
      </c>
      <c r="L354" s="70" t="str">
        <f>IF('P_løpende (2)'!L366=0," ",'P_løpende (2)'!L366)</f>
        <v xml:space="preserve"> </v>
      </c>
      <c r="N354" s="70" t="str">
        <f>IF('P_løpende (2)'!N366=0," ",'P_løpende (2)'!N366)</f>
        <v xml:space="preserve"> </v>
      </c>
      <c r="O354" s="70" t="str">
        <f>IF('P_løpende (2)'!O366=0," ",'P_løpende (2)'!O366)</f>
        <v xml:space="preserve"> </v>
      </c>
    </row>
    <row r="355" spans="2:15" x14ac:dyDescent="0.2">
      <c r="B355" s="21" t="str">
        <f>IF('P_løpende (2)'!B367=0," ",'P_løpende (2)'!B367)</f>
        <v xml:space="preserve"> </v>
      </c>
      <c r="C355" s="70" t="str">
        <f>IF('P_løpende (2)'!C367=0," ",'P_løpende (2)'!C367)</f>
        <v xml:space="preserve"> </v>
      </c>
      <c r="D355" s="24" t="str">
        <f>IF('P_løpende (2)'!D357=0," ",'P_løpende (2)'!D357)</f>
        <v xml:space="preserve"> </v>
      </c>
      <c r="E355" s="21" t="str">
        <f>IF('P_løpende (2)'!E367=0," ",'P_løpende (2)'!E367)</f>
        <v xml:space="preserve"> </v>
      </c>
      <c r="F355" s="70" t="str">
        <f>IF('P_løpende (2)'!F367=0," ",'P_løpende (2)'!F367)</f>
        <v xml:space="preserve"> </v>
      </c>
      <c r="H355" s="70" t="str">
        <f>IF('P_løpende (2)'!H367=0," ",'P_løpende (2)'!H367)</f>
        <v xml:space="preserve"> </v>
      </c>
      <c r="I355" s="70" t="str">
        <f>IF('P_løpende (2)'!I367=0," ",'P_løpende (2)'!I367)</f>
        <v xml:space="preserve"> </v>
      </c>
      <c r="K355" s="70" t="str">
        <f>IF('P_løpende (2)'!K367=0," ",'P_løpende (2)'!K367)</f>
        <v xml:space="preserve"> </v>
      </c>
      <c r="L355" s="70" t="str">
        <f>IF('P_løpende (2)'!L367=0," ",'P_løpende (2)'!L367)</f>
        <v xml:space="preserve"> </v>
      </c>
      <c r="N355" s="70" t="str">
        <f>IF('P_løpende (2)'!N367=0," ",'P_løpende (2)'!N367)</f>
        <v xml:space="preserve"> </v>
      </c>
      <c r="O355" s="70" t="str">
        <f>IF('P_løpende (2)'!O367=0," ",'P_løpende (2)'!O367)</f>
        <v xml:space="preserve"> </v>
      </c>
    </row>
    <row r="356" spans="2:15" x14ac:dyDescent="0.2">
      <c r="B356" s="21" t="str">
        <f>IF('P_løpende (2)'!B368=0," ",'P_løpende (2)'!B368)</f>
        <v xml:space="preserve"> </v>
      </c>
      <c r="C356" s="70" t="str">
        <f>IF('P_løpende (2)'!C368=0," ",'P_løpende (2)'!C368)</f>
        <v xml:space="preserve"> </v>
      </c>
      <c r="D356" s="24" t="str">
        <f>IF('P_løpende (2)'!D358=0," ",'P_løpende (2)'!D358)</f>
        <v xml:space="preserve"> </v>
      </c>
      <c r="E356" s="21" t="str">
        <f>IF('P_løpende (2)'!E368=0," ",'P_løpende (2)'!E368)</f>
        <v xml:space="preserve"> </v>
      </c>
      <c r="F356" s="70" t="str">
        <f>IF('P_løpende (2)'!F368=0," ",'P_løpende (2)'!F368)</f>
        <v xml:space="preserve"> </v>
      </c>
      <c r="H356" s="70" t="str">
        <f>IF('P_løpende (2)'!H368=0," ",'P_løpende (2)'!H368)</f>
        <v xml:space="preserve"> </v>
      </c>
      <c r="I356" s="70" t="str">
        <f>IF('P_løpende (2)'!I368=0," ",'P_løpende (2)'!I368)</f>
        <v xml:space="preserve"> </v>
      </c>
      <c r="K356" s="70" t="str">
        <f>IF('P_løpende (2)'!K368=0," ",'P_løpende (2)'!K368)</f>
        <v xml:space="preserve"> </v>
      </c>
      <c r="L356" s="70" t="str">
        <f>IF('P_løpende (2)'!L368=0," ",'P_løpende (2)'!L368)</f>
        <v xml:space="preserve"> </v>
      </c>
      <c r="N356" s="70" t="str">
        <f>IF('P_løpende (2)'!N368=0," ",'P_løpende (2)'!N368)</f>
        <v xml:space="preserve"> </v>
      </c>
      <c r="O356" s="70" t="str">
        <f>IF('P_løpende (2)'!O368=0," ",'P_løpende (2)'!O368)</f>
        <v xml:space="preserve"> </v>
      </c>
    </row>
    <row r="357" spans="2:15" x14ac:dyDescent="0.2">
      <c r="B357" s="21" t="str">
        <f>IF('P_løpende (2)'!B369=0," ",'P_løpende (2)'!B369)</f>
        <v xml:space="preserve"> </v>
      </c>
      <c r="C357" s="70" t="str">
        <f>IF('P_løpende (2)'!C369=0," ",'P_løpende (2)'!C369)</f>
        <v xml:space="preserve"> </v>
      </c>
      <c r="D357" s="24" t="str">
        <f>IF('P_løpende (2)'!D359=0," ",'P_løpende (2)'!D359)</f>
        <v xml:space="preserve"> </v>
      </c>
      <c r="E357" s="21" t="str">
        <f>IF('P_løpende (2)'!E369=0," ",'P_løpende (2)'!E369)</f>
        <v xml:space="preserve"> </v>
      </c>
      <c r="F357" s="70" t="str">
        <f>IF('P_løpende (2)'!F369=0," ",'P_løpende (2)'!F369)</f>
        <v xml:space="preserve"> </v>
      </c>
      <c r="H357" s="70" t="str">
        <f>IF('P_løpende (2)'!H369=0," ",'P_løpende (2)'!H369)</f>
        <v xml:space="preserve"> </v>
      </c>
      <c r="I357" s="70" t="str">
        <f>IF('P_løpende (2)'!I369=0," ",'P_løpende (2)'!I369)</f>
        <v xml:space="preserve"> </v>
      </c>
      <c r="K357" s="70" t="str">
        <f>IF('P_løpende (2)'!K369=0," ",'P_løpende (2)'!K369)</f>
        <v xml:space="preserve"> </v>
      </c>
      <c r="L357" s="70" t="str">
        <f>IF('P_løpende (2)'!L369=0," ",'P_løpende (2)'!L369)</f>
        <v xml:space="preserve"> </v>
      </c>
      <c r="N357" s="70" t="str">
        <f>IF('P_løpende (2)'!N369=0," ",'P_løpende (2)'!N369)</f>
        <v xml:space="preserve"> </v>
      </c>
      <c r="O357" s="70" t="str">
        <f>IF('P_løpende (2)'!O369=0," ",'P_løpende (2)'!O369)</f>
        <v xml:space="preserve"> </v>
      </c>
    </row>
    <row r="358" spans="2:15" x14ac:dyDescent="0.2">
      <c r="B358" s="21" t="str">
        <f>IF('P_løpende (2)'!B370=0," ",'P_løpende (2)'!B370)</f>
        <v xml:space="preserve"> </v>
      </c>
      <c r="C358" s="70" t="str">
        <f>IF('P_løpende (2)'!C370=0," ",'P_løpende (2)'!C370)</f>
        <v xml:space="preserve"> </v>
      </c>
      <c r="D358" s="24" t="str">
        <f>IF('P_løpende (2)'!D360=0," ",'P_løpende (2)'!D360)</f>
        <v xml:space="preserve"> </v>
      </c>
      <c r="E358" s="21" t="str">
        <f>IF('P_løpende (2)'!E370=0," ",'P_løpende (2)'!E370)</f>
        <v xml:space="preserve"> </v>
      </c>
      <c r="F358" s="70" t="str">
        <f>IF('P_løpende (2)'!F370=0," ",'P_løpende (2)'!F370)</f>
        <v xml:space="preserve"> </v>
      </c>
      <c r="H358" s="70" t="str">
        <f>IF('P_løpende (2)'!H370=0," ",'P_løpende (2)'!H370)</f>
        <v xml:space="preserve"> </v>
      </c>
      <c r="I358" s="70" t="str">
        <f>IF('P_løpende (2)'!I370=0," ",'P_løpende (2)'!I370)</f>
        <v xml:space="preserve"> </v>
      </c>
      <c r="K358" s="70" t="str">
        <f>IF('P_løpende (2)'!K370=0," ",'P_løpende (2)'!K370)</f>
        <v xml:space="preserve"> </v>
      </c>
      <c r="L358" s="70" t="str">
        <f>IF('P_løpende (2)'!L370=0," ",'P_løpende (2)'!L370)</f>
        <v xml:space="preserve"> </v>
      </c>
      <c r="N358" s="70" t="str">
        <f>IF('P_løpende (2)'!N370=0," ",'P_løpende (2)'!N370)</f>
        <v xml:space="preserve"> </v>
      </c>
      <c r="O358" s="70" t="str">
        <f>IF('P_løpende (2)'!O370=0," ",'P_løpende (2)'!O370)</f>
        <v xml:space="preserve"> </v>
      </c>
    </row>
    <row r="359" spans="2:15" x14ac:dyDescent="0.2">
      <c r="B359" s="21" t="str">
        <f>IF('P_løpende (2)'!B371=0," ",'P_løpende (2)'!B371)</f>
        <v xml:space="preserve"> </v>
      </c>
      <c r="C359" s="70" t="str">
        <f>IF('P_løpende (2)'!C371=0," ",'P_løpende (2)'!C371)</f>
        <v xml:space="preserve"> </v>
      </c>
      <c r="D359" s="24" t="str">
        <f>IF('P_løpende (2)'!D361=0," ",'P_løpende (2)'!D361)</f>
        <v xml:space="preserve"> </v>
      </c>
      <c r="E359" s="21" t="str">
        <f>IF('P_løpende (2)'!E371=0," ",'P_løpende (2)'!E371)</f>
        <v xml:space="preserve"> </v>
      </c>
      <c r="F359" s="70" t="str">
        <f>IF('P_løpende (2)'!F371=0," ",'P_løpende (2)'!F371)</f>
        <v xml:space="preserve"> </v>
      </c>
      <c r="H359" s="70" t="str">
        <f>IF('P_løpende (2)'!H371=0," ",'P_løpende (2)'!H371)</f>
        <v xml:space="preserve"> </v>
      </c>
      <c r="I359" s="70" t="str">
        <f>IF('P_løpende (2)'!I371=0," ",'P_løpende (2)'!I371)</f>
        <v xml:space="preserve"> </v>
      </c>
      <c r="K359" s="70" t="str">
        <f>IF('P_løpende (2)'!K371=0," ",'P_løpende (2)'!K371)</f>
        <v xml:space="preserve"> </v>
      </c>
      <c r="L359" s="70" t="str">
        <f>IF('P_løpende (2)'!L371=0," ",'P_løpende (2)'!L371)</f>
        <v xml:space="preserve"> </v>
      </c>
      <c r="N359" s="70" t="str">
        <f>IF('P_løpende (2)'!N371=0," ",'P_løpende (2)'!N371)</f>
        <v xml:space="preserve"> </v>
      </c>
      <c r="O359" s="70" t="str">
        <f>IF('P_løpende (2)'!O371=0," ",'P_løpende (2)'!O371)</f>
        <v xml:space="preserve"> </v>
      </c>
    </row>
    <row r="360" spans="2:15" x14ac:dyDescent="0.2">
      <c r="B360" s="21" t="str">
        <f>IF('P_løpende (2)'!B372=0," ",'P_løpende (2)'!B372)</f>
        <v xml:space="preserve"> </v>
      </c>
      <c r="C360" s="70" t="str">
        <f>IF('P_løpende (2)'!C372=0," ",'P_løpende (2)'!C372)</f>
        <v xml:space="preserve"> </v>
      </c>
      <c r="D360" s="24" t="str">
        <f>IF('P_løpende (2)'!D362=0," ",'P_løpende (2)'!D362)</f>
        <v xml:space="preserve"> </v>
      </c>
      <c r="E360" s="21" t="str">
        <f>IF('P_løpende (2)'!E372=0," ",'P_løpende (2)'!E372)</f>
        <v xml:space="preserve"> </v>
      </c>
      <c r="F360" s="70" t="str">
        <f>IF('P_løpende (2)'!F372=0," ",'P_løpende (2)'!F372)</f>
        <v xml:space="preserve"> </v>
      </c>
      <c r="H360" s="70" t="str">
        <f>IF('P_løpende (2)'!H372=0," ",'P_løpende (2)'!H372)</f>
        <v xml:space="preserve"> </v>
      </c>
      <c r="I360" s="70" t="str">
        <f>IF('P_løpende (2)'!I372=0," ",'P_løpende (2)'!I372)</f>
        <v xml:space="preserve"> </v>
      </c>
      <c r="K360" s="70" t="str">
        <f>IF('P_løpende (2)'!K372=0," ",'P_løpende (2)'!K372)</f>
        <v xml:space="preserve"> </v>
      </c>
      <c r="L360" s="70" t="str">
        <f>IF('P_løpende (2)'!L372=0," ",'P_løpende (2)'!L372)</f>
        <v xml:space="preserve"> </v>
      </c>
      <c r="N360" s="70" t="str">
        <f>IF('P_løpende (2)'!N372=0," ",'P_løpende (2)'!N372)</f>
        <v xml:space="preserve"> </v>
      </c>
      <c r="O360" s="70" t="str">
        <f>IF('P_løpende (2)'!O372=0," ",'P_løpende (2)'!O372)</f>
        <v xml:space="preserve"> </v>
      </c>
    </row>
    <row r="361" spans="2:15" x14ac:dyDescent="0.2">
      <c r="B361" s="21" t="str">
        <f>IF('P_løpende (2)'!B373=0," ",'P_løpende (2)'!B373)</f>
        <v xml:space="preserve"> </v>
      </c>
      <c r="C361" s="70" t="str">
        <f>IF('P_løpende (2)'!C373=0," ",'P_løpende (2)'!C373)</f>
        <v xml:space="preserve"> </v>
      </c>
      <c r="D361" s="24" t="str">
        <f>IF('P_løpende (2)'!D363=0," ",'P_løpende (2)'!D363)</f>
        <v xml:space="preserve"> </v>
      </c>
      <c r="E361" s="21" t="str">
        <f>IF('P_løpende (2)'!E373=0," ",'P_løpende (2)'!E373)</f>
        <v xml:space="preserve"> </v>
      </c>
      <c r="F361" s="70" t="str">
        <f>IF('P_løpende (2)'!F373=0," ",'P_løpende (2)'!F373)</f>
        <v xml:space="preserve"> </v>
      </c>
      <c r="H361" s="70" t="str">
        <f>IF('P_løpende (2)'!H373=0," ",'P_løpende (2)'!H373)</f>
        <v xml:space="preserve"> </v>
      </c>
      <c r="I361" s="70" t="str">
        <f>IF('P_løpende (2)'!I373=0," ",'P_løpende (2)'!I373)</f>
        <v xml:space="preserve"> </v>
      </c>
      <c r="K361" s="70" t="str">
        <f>IF('P_løpende (2)'!K373=0," ",'P_løpende (2)'!K373)</f>
        <v xml:space="preserve"> </v>
      </c>
      <c r="L361" s="70" t="str">
        <f>IF('P_løpende (2)'!L373=0," ",'P_løpende (2)'!L373)</f>
        <v xml:space="preserve"> </v>
      </c>
      <c r="N361" s="70" t="str">
        <f>IF('P_løpende (2)'!N373=0," ",'P_løpende (2)'!N373)</f>
        <v xml:space="preserve"> </v>
      </c>
      <c r="O361" s="70" t="str">
        <f>IF('P_løpende (2)'!O373=0," ",'P_løpende (2)'!O373)</f>
        <v xml:space="preserve"> </v>
      </c>
    </row>
    <row r="362" spans="2:15" x14ac:dyDescent="0.2">
      <c r="B362" s="21" t="str">
        <f>IF('P_løpende (2)'!B374=0," ",'P_løpende (2)'!B374)</f>
        <v xml:space="preserve"> </v>
      </c>
      <c r="C362" s="70" t="str">
        <f>IF('P_løpende (2)'!C374=0," ",'P_løpende (2)'!C374)</f>
        <v xml:space="preserve"> </v>
      </c>
      <c r="D362" s="24" t="str">
        <f>IF('P_løpende (2)'!D364=0," ",'P_løpende (2)'!D364)</f>
        <v xml:space="preserve"> </v>
      </c>
      <c r="E362" s="21" t="str">
        <f>IF('P_løpende (2)'!E374=0," ",'P_løpende (2)'!E374)</f>
        <v xml:space="preserve"> </v>
      </c>
      <c r="F362" s="70" t="str">
        <f>IF('P_løpende (2)'!F374=0," ",'P_løpende (2)'!F374)</f>
        <v xml:space="preserve"> </v>
      </c>
      <c r="H362" s="70" t="str">
        <f>IF('P_løpende (2)'!H374=0," ",'P_løpende (2)'!H374)</f>
        <v xml:space="preserve"> </v>
      </c>
      <c r="I362" s="70" t="str">
        <f>IF('P_løpende (2)'!I374=0," ",'P_løpende (2)'!I374)</f>
        <v xml:space="preserve"> </v>
      </c>
      <c r="K362" s="70" t="str">
        <f>IF('P_løpende (2)'!K374=0," ",'P_løpende (2)'!K374)</f>
        <v xml:space="preserve"> </v>
      </c>
      <c r="L362" s="70" t="str">
        <f>IF('P_løpende (2)'!L374=0," ",'P_løpende (2)'!L374)</f>
        <v xml:space="preserve"> </v>
      </c>
      <c r="N362" s="70" t="str">
        <f>IF('P_løpende (2)'!N374=0," ",'P_løpende (2)'!N374)</f>
        <v xml:space="preserve"> </v>
      </c>
      <c r="O362" s="70" t="str">
        <f>IF('P_løpende (2)'!O374=0," ",'P_løpende (2)'!O374)</f>
        <v xml:space="preserve"> </v>
      </c>
    </row>
    <row r="363" spans="2:15" x14ac:dyDescent="0.2">
      <c r="B363" s="21" t="str">
        <f>IF('P_løpende (2)'!B375=0," ",'P_løpende (2)'!B375)</f>
        <v xml:space="preserve"> </v>
      </c>
      <c r="C363" s="70" t="str">
        <f>IF('P_løpende (2)'!C375=0," ",'P_løpende (2)'!C375)</f>
        <v xml:space="preserve"> </v>
      </c>
      <c r="D363" s="24" t="str">
        <f>IF('P_løpende (2)'!D365=0," ",'P_løpende (2)'!D365)</f>
        <v xml:space="preserve"> </v>
      </c>
      <c r="E363" s="21" t="str">
        <f>IF('P_løpende (2)'!E375=0," ",'P_løpende (2)'!E375)</f>
        <v xml:space="preserve"> </v>
      </c>
      <c r="F363" s="70" t="str">
        <f>IF('P_løpende (2)'!F375=0," ",'P_løpende (2)'!F375)</f>
        <v xml:space="preserve"> </v>
      </c>
      <c r="H363" s="70" t="str">
        <f>IF('P_løpende (2)'!H375=0," ",'P_løpende (2)'!H375)</f>
        <v xml:space="preserve"> </v>
      </c>
      <c r="I363" s="70" t="str">
        <f>IF('P_løpende (2)'!I375=0," ",'P_løpende (2)'!I375)</f>
        <v xml:space="preserve"> </v>
      </c>
      <c r="K363" s="70" t="str">
        <f>IF('P_løpende (2)'!K375=0," ",'P_løpende (2)'!K375)</f>
        <v xml:space="preserve"> </v>
      </c>
      <c r="L363" s="70" t="str">
        <f>IF('P_løpende (2)'!L375=0," ",'P_løpende (2)'!L375)</f>
        <v xml:space="preserve"> </v>
      </c>
      <c r="N363" s="70" t="str">
        <f>IF('P_løpende (2)'!N375=0," ",'P_løpende (2)'!N375)</f>
        <v xml:space="preserve"> </v>
      </c>
      <c r="O363" s="70" t="str">
        <f>IF('P_løpende (2)'!O375=0," ",'P_løpende (2)'!O375)</f>
        <v xml:space="preserve"> </v>
      </c>
    </row>
    <row r="364" spans="2:15" x14ac:dyDescent="0.2">
      <c r="B364" s="21" t="str">
        <f>IF('P_løpende (2)'!B376=0," ",'P_løpende (2)'!B376)</f>
        <v xml:space="preserve"> </v>
      </c>
      <c r="C364" s="70" t="str">
        <f>IF('P_løpende (2)'!C376=0," ",'P_løpende (2)'!C376)</f>
        <v xml:space="preserve"> </v>
      </c>
      <c r="D364" s="24" t="str">
        <f>IF('P_løpende (2)'!D366=0," ",'P_løpende (2)'!D366)</f>
        <v xml:space="preserve"> </v>
      </c>
      <c r="E364" s="21" t="str">
        <f>IF('P_løpende (2)'!E376=0," ",'P_løpende (2)'!E376)</f>
        <v xml:space="preserve"> </v>
      </c>
      <c r="F364" s="70" t="str">
        <f>IF('P_løpende (2)'!F376=0," ",'P_løpende (2)'!F376)</f>
        <v xml:space="preserve"> </v>
      </c>
      <c r="H364" s="70" t="str">
        <f>IF('P_løpende (2)'!H376=0," ",'P_løpende (2)'!H376)</f>
        <v xml:space="preserve"> </v>
      </c>
      <c r="I364" s="70" t="str">
        <f>IF('P_løpende (2)'!I376=0," ",'P_løpende (2)'!I376)</f>
        <v xml:space="preserve"> </v>
      </c>
      <c r="K364" s="70" t="str">
        <f>IF('P_løpende (2)'!K376=0," ",'P_løpende (2)'!K376)</f>
        <v xml:space="preserve"> </v>
      </c>
      <c r="L364" s="70" t="str">
        <f>IF('P_løpende (2)'!L376=0," ",'P_løpende (2)'!L376)</f>
        <v xml:space="preserve"> </v>
      </c>
      <c r="N364" s="70" t="str">
        <f>IF('P_løpende (2)'!N376=0," ",'P_løpende (2)'!N376)</f>
        <v xml:space="preserve"> </v>
      </c>
      <c r="O364" s="70" t="str">
        <f>IF('P_løpende (2)'!O376=0," ",'P_løpende (2)'!O376)</f>
        <v xml:space="preserve"> </v>
      </c>
    </row>
    <row r="365" spans="2:15" x14ac:dyDescent="0.2">
      <c r="B365" s="21" t="str">
        <f>IF('P_løpende (2)'!B377=0," ",'P_løpende (2)'!B377)</f>
        <v xml:space="preserve"> </v>
      </c>
      <c r="C365" s="70" t="str">
        <f>IF('P_løpende (2)'!C377=0," ",'P_løpende (2)'!C377)</f>
        <v xml:space="preserve"> </v>
      </c>
      <c r="D365" s="24" t="str">
        <f>IF('P_løpende (2)'!D367=0," ",'P_løpende (2)'!D367)</f>
        <v xml:space="preserve"> </v>
      </c>
      <c r="E365" s="21" t="str">
        <f>IF('P_løpende (2)'!E377=0," ",'P_løpende (2)'!E377)</f>
        <v xml:space="preserve"> </v>
      </c>
      <c r="F365" s="70" t="str">
        <f>IF('P_løpende (2)'!F377=0," ",'P_løpende (2)'!F377)</f>
        <v xml:space="preserve"> </v>
      </c>
      <c r="H365" s="70" t="str">
        <f>IF('P_løpende (2)'!H377=0," ",'P_løpende (2)'!H377)</f>
        <v xml:space="preserve"> </v>
      </c>
      <c r="I365" s="70" t="str">
        <f>IF('P_løpende (2)'!I377=0," ",'P_løpende (2)'!I377)</f>
        <v xml:space="preserve"> </v>
      </c>
      <c r="K365" s="70" t="str">
        <f>IF('P_løpende (2)'!K377=0," ",'P_løpende (2)'!K377)</f>
        <v xml:space="preserve"> </v>
      </c>
      <c r="L365" s="70" t="str">
        <f>IF('P_løpende (2)'!L377=0," ",'P_løpende (2)'!L377)</f>
        <v xml:space="preserve"> </v>
      </c>
      <c r="N365" s="70" t="str">
        <f>IF('P_løpende (2)'!N377=0," ",'P_løpende (2)'!N377)</f>
        <v xml:space="preserve"> </v>
      </c>
      <c r="O365" s="70" t="str">
        <f>IF('P_løpende (2)'!O377=0," ",'P_løpende (2)'!O377)</f>
        <v xml:space="preserve"> </v>
      </c>
    </row>
    <row r="366" spans="2:15" x14ac:dyDescent="0.2">
      <c r="B366" s="21" t="str">
        <f>IF('P_løpende (2)'!B378=0," ",'P_løpende (2)'!B378)</f>
        <v xml:space="preserve"> </v>
      </c>
      <c r="C366" s="70" t="str">
        <f>IF('P_løpende (2)'!C378=0," ",'P_løpende (2)'!C378)</f>
        <v xml:space="preserve"> </v>
      </c>
      <c r="D366" s="24" t="str">
        <f>IF('P_løpende (2)'!D368=0," ",'P_løpende (2)'!D368)</f>
        <v xml:space="preserve"> </v>
      </c>
      <c r="E366" s="21" t="str">
        <f>IF('P_løpende (2)'!E378=0," ",'P_løpende (2)'!E378)</f>
        <v xml:space="preserve"> </v>
      </c>
      <c r="F366" s="70" t="str">
        <f>IF('P_løpende (2)'!F378=0," ",'P_løpende (2)'!F378)</f>
        <v xml:space="preserve"> </v>
      </c>
      <c r="H366" s="70" t="str">
        <f>IF('P_løpende (2)'!H378=0," ",'P_løpende (2)'!H378)</f>
        <v xml:space="preserve"> </v>
      </c>
      <c r="I366" s="70" t="str">
        <f>IF('P_løpende (2)'!I378=0," ",'P_løpende (2)'!I378)</f>
        <v xml:space="preserve"> </v>
      </c>
      <c r="K366" s="70" t="str">
        <f>IF('P_løpende (2)'!K378=0," ",'P_løpende (2)'!K378)</f>
        <v xml:space="preserve"> </v>
      </c>
      <c r="L366" s="70" t="str">
        <f>IF('P_løpende (2)'!L378=0," ",'P_løpende (2)'!L378)</f>
        <v xml:space="preserve"> </v>
      </c>
      <c r="N366" s="70" t="str">
        <f>IF('P_løpende (2)'!N378=0," ",'P_løpende (2)'!N378)</f>
        <v xml:space="preserve"> </v>
      </c>
      <c r="O366" s="70" t="str">
        <f>IF('P_løpende (2)'!O378=0," ",'P_løpende (2)'!O378)</f>
        <v xml:space="preserve"> </v>
      </c>
    </row>
    <row r="367" spans="2:15" x14ac:dyDescent="0.2">
      <c r="B367" s="21" t="str">
        <f>IF('P_løpende (2)'!B379=0," ",'P_løpende (2)'!B379)</f>
        <v xml:space="preserve"> </v>
      </c>
      <c r="C367" s="70" t="str">
        <f>IF('P_løpende (2)'!C379=0," ",'P_løpende (2)'!C379)</f>
        <v xml:space="preserve"> </v>
      </c>
      <c r="D367" s="24" t="str">
        <f>IF('P_løpende (2)'!D369=0," ",'P_løpende (2)'!D369)</f>
        <v xml:space="preserve"> </v>
      </c>
      <c r="E367" s="21" t="str">
        <f>IF('P_løpende (2)'!E379=0," ",'P_løpende (2)'!E379)</f>
        <v xml:space="preserve"> </v>
      </c>
      <c r="F367" s="70" t="str">
        <f>IF('P_løpende (2)'!F379=0," ",'P_løpende (2)'!F379)</f>
        <v xml:space="preserve"> </v>
      </c>
      <c r="H367" s="70" t="str">
        <f>IF('P_løpende (2)'!H379=0," ",'P_løpende (2)'!H379)</f>
        <v xml:space="preserve"> </v>
      </c>
      <c r="I367" s="70" t="str">
        <f>IF('P_løpende (2)'!I379=0," ",'P_løpende (2)'!I379)</f>
        <v xml:space="preserve"> </v>
      </c>
      <c r="K367" s="70" t="str">
        <f>IF('P_løpende (2)'!K379=0," ",'P_løpende (2)'!K379)</f>
        <v xml:space="preserve"> </v>
      </c>
      <c r="L367" s="70" t="str">
        <f>IF('P_løpende (2)'!L379=0," ",'P_løpende (2)'!L379)</f>
        <v xml:space="preserve"> </v>
      </c>
      <c r="N367" s="70" t="str">
        <f>IF('P_løpende (2)'!N379=0," ",'P_løpende (2)'!N379)</f>
        <v xml:space="preserve"> </v>
      </c>
      <c r="O367" s="70" t="str">
        <f>IF('P_løpende (2)'!O379=0," ",'P_løpende (2)'!O379)</f>
        <v xml:space="preserve"> </v>
      </c>
    </row>
    <row r="368" spans="2:15" x14ac:dyDescent="0.2">
      <c r="B368" s="21" t="str">
        <f>IF('P_løpende (2)'!B380=0," ",'P_løpende (2)'!B380)</f>
        <v xml:space="preserve"> </v>
      </c>
      <c r="C368" s="70" t="str">
        <f>IF('P_løpende (2)'!C380=0," ",'P_løpende (2)'!C380)</f>
        <v xml:space="preserve"> </v>
      </c>
      <c r="D368" s="24" t="str">
        <f>IF('P_løpende (2)'!D370=0," ",'P_løpende (2)'!D370)</f>
        <v xml:space="preserve"> </v>
      </c>
      <c r="E368" s="21" t="str">
        <f>IF('P_løpende (2)'!E380=0," ",'P_løpende (2)'!E380)</f>
        <v xml:space="preserve"> </v>
      </c>
      <c r="F368" s="70" t="str">
        <f>IF('P_løpende (2)'!F380=0," ",'P_løpende (2)'!F380)</f>
        <v xml:space="preserve"> </v>
      </c>
      <c r="H368" s="70" t="str">
        <f>IF('P_løpende (2)'!H380=0," ",'P_løpende (2)'!H380)</f>
        <v xml:space="preserve"> </v>
      </c>
      <c r="I368" s="70" t="str">
        <f>IF('P_løpende (2)'!I380=0," ",'P_løpende (2)'!I380)</f>
        <v xml:space="preserve"> </v>
      </c>
      <c r="K368" s="70" t="str">
        <f>IF('P_løpende (2)'!K380=0," ",'P_løpende (2)'!K380)</f>
        <v xml:space="preserve"> </v>
      </c>
      <c r="L368" s="70" t="str">
        <f>IF('P_løpende (2)'!L380=0," ",'P_løpende (2)'!L380)</f>
        <v xml:space="preserve"> </v>
      </c>
      <c r="N368" s="70" t="str">
        <f>IF('P_løpende (2)'!N380=0," ",'P_løpende (2)'!N380)</f>
        <v xml:space="preserve"> </v>
      </c>
      <c r="O368" s="70" t="str">
        <f>IF('P_løpende (2)'!O380=0," ",'P_løpende (2)'!O380)</f>
        <v xml:space="preserve"> </v>
      </c>
    </row>
    <row r="369" spans="2:15" x14ac:dyDescent="0.2">
      <c r="B369" s="21" t="str">
        <f>IF('P_løpende (2)'!B381=0," ",'P_løpende (2)'!B381)</f>
        <v xml:space="preserve"> </v>
      </c>
      <c r="C369" s="70" t="str">
        <f>IF('P_løpende (2)'!C381=0," ",'P_løpende (2)'!C381)</f>
        <v xml:space="preserve"> </v>
      </c>
      <c r="D369" s="24" t="str">
        <f>IF('P_løpende (2)'!D371=0," ",'P_løpende (2)'!D371)</f>
        <v xml:space="preserve"> </v>
      </c>
      <c r="E369" s="21" t="str">
        <f>IF('P_løpende (2)'!E381=0," ",'P_løpende (2)'!E381)</f>
        <v xml:space="preserve"> </v>
      </c>
      <c r="F369" s="70" t="str">
        <f>IF('P_løpende (2)'!F381=0," ",'P_løpende (2)'!F381)</f>
        <v xml:space="preserve"> </v>
      </c>
      <c r="H369" s="70" t="str">
        <f>IF('P_løpende (2)'!H381=0," ",'P_løpende (2)'!H381)</f>
        <v xml:space="preserve"> </v>
      </c>
      <c r="I369" s="70" t="str">
        <f>IF('P_løpende (2)'!I381=0," ",'P_løpende (2)'!I381)</f>
        <v xml:space="preserve"> </v>
      </c>
      <c r="K369" s="70" t="str">
        <f>IF('P_løpende (2)'!K381=0," ",'P_løpende (2)'!K381)</f>
        <v xml:space="preserve"> </v>
      </c>
      <c r="L369" s="70" t="str">
        <f>IF('P_løpende (2)'!L381=0," ",'P_løpende (2)'!L381)</f>
        <v xml:space="preserve"> </v>
      </c>
      <c r="N369" s="70" t="str">
        <f>IF('P_løpende (2)'!N381=0," ",'P_løpende (2)'!N381)</f>
        <v xml:space="preserve"> </v>
      </c>
      <c r="O369" s="70" t="str">
        <f>IF('P_løpende (2)'!O381=0," ",'P_løpende (2)'!O381)</f>
        <v xml:space="preserve"> </v>
      </c>
    </row>
    <row r="370" spans="2:15" x14ac:dyDescent="0.2">
      <c r="B370" s="21" t="str">
        <f>IF('P_løpende (2)'!B382=0," ",'P_løpende (2)'!B382)</f>
        <v xml:space="preserve"> </v>
      </c>
      <c r="C370" s="70" t="str">
        <f>IF('P_løpende (2)'!C382=0," ",'P_løpende (2)'!C382)</f>
        <v xml:space="preserve"> </v>
      </c>
      <c r="D370" s="24" t="str">
        <f>IF('P_løpende (2)'!D372=0," ",'P_løpende (2)'!D372)</f>
        <v xml:space="preserve"> </v>
      </c>
      <c r="E370" s="21" t="str">
        <f>IF('P_løpende (2)'!E382=0," ",'P_løpende (2)'!E382)</f>
        <v xml:space="preserve"> </v>
      </c>
      <c r="F370" s="70" t="str">
        <f>IF('P_løpende (2)'!F382=0," ",'P_løpende (2)'!F382)</f>
        <v xml:space="preserve"> </v>
      </c>
      <c r="H370" s="70" t="str">
        <f>IF('P_løpende (2)'!H382=0," ",'P_løpende (2)'!H382)</f>
        <v xml:space="preserve"> </v>
      </c>
      <c r="I370" s="70" t="str">
        <f>IF('P_løpende (2)'!I382=0," ",'P_løpende (2)'!I382)</f>
        <v xml:space="preserve"> </v>
      </c>
      <c r="K370" s="70" t="str">
        <f>IF('P_løpende (2)'!K382=0," ",'P_løpende (2)'!K382)</f>
        <v xml:space="preserve"> </v>
      </c>
      <c r="L370" s="70" t="str">
        <f>IF('P_løpende (2)'!L382=0," ",'P_løpende (2)'!L382)</f>
        <v xml:space="preserve"> </v>
      </c>
      <c r="N370" s="70" t="str">
        <f>IF('P_løpende (2)'!N382=0," ",'P_løpende (2)'!N382)</f>
        <v xml:space="preserve"> </v>
      </c>
      <c r="O370" s="70" t="str">
        <f>IF('P_løpende (2)'!O382=0," ",'P_løpende (2)'!O382)</f>
        <v xml:space="preserve"> </v>
      </c>
    </row>
    <row r="371" spans="2:15" x14ac:dyDescent="0.2">
      <c r="B371" s="21" t="str">
        <f>IF('P_løpende (2)'!B383=0," ",'P_løpende (2)'!B383)</f>
        <v xml:space="preserve"> </v>
      </c>
      <c r="C371" s="70" t="str">
        <f>IF('P_løpende (2)'!C383=0," ",'P_løpende (2)'!C383)</f>
        <v xml:space="preserve"> </v>
      </c>
      <c r="D371" s="24" t="str">
        <f>IF('P_løpende (2)'!D373=0," ",'P_løpende (2)'!D373)</f>
        <v xml:space="preserve"> </v>
      </c>
      <c r="E371" s="21" t="str">
        <f>IF('P_løpende (2)'!E383=0," ",'P_løpende (2)'!E383)</f>
        <v xml:space="preserve"> </v>
      </c>
      <c r="F371" s="70" t="str">
        <f>IF('P_løpende (2)'!F383=0," ",'P_løpende (2)'!F383)</f>
        <v xml:space="preserve"> </v>
      </c>
      <c r="H371" s="70" t="str">
        <f>IF('P_løpende (2)'!H383=0," ",'P_løpende (2)'!H383)</f>
        <v xml:space="preserve"> </v>
      </c>
      <c r="I371" s="70" t="str">
        <f>IF('P_løpende (2)'!I383=0," ",'P_løpende (2)'!I383)</f>
        <v xml:space="preserve"> </v>
      </c>
      <c r="K371" s="70" t="str">
        <f>IF('P_løpende (2)'!K383=0," ",'P_løpende (2)'!K383)</f>
        <v xml:space="preserve"> </v>
      </c>
      <c r="L371" s="70" t="str">
        <f>IF('P_løpende (2)'!L383=0," ",'P_løpende (2)'!L383)</f>
        <v xml:space="preserve"> </v>
      </c>
      <c r="N371" s="70" t="str">
        <f>IF('P_løpende (2)'!N383=0," ",'P_løpende (2)'!N383)</f>
        <v xml:space="preserve"> </v>
      </c>
      <c r="O371" s="70" t="str">
        <f>IF('P_løpende (2)'!O383=0," ",'P_løpende (2)'!O383)</f>
        <v xml:space="preserve"> </v>
      </c>
    </row>
    <row r="372" spans="2:15" x14ac:dyDescent="0.2">
      <c r="B372" s="21" t="str">
        <f>IF('P_løpende (2)'!B384=0," ",'P_løpende (2)'!B384)</f>
        <v xml:space="preserve"> </v>
      </c>
      <c r="C372" s="70" t="str">
        <f>IF('P_løpende (2)'!C384=0," ",'P_løpende (2)'!C384)</f>
        <v xml:space="preserve"> </v>
      </c>
      <c r="D372" s="24" t="str">
        <f>IF('P_løpende (2)'!D374=0," ",'P_løpende (2)'!D374)</f>
        <v xml:space="preserve"> </v>
      </c>
      <c r="E372" s="21" t="str">
        <f>IF('P_løpende (2)'!E384=0," ",'P_løpende (2)'!E384)</f>
        <v xml:space="preserve"> </v>
      </c>
      <c r="F372" s="70" t="str">
        <f>IF('P_løpende (2)'!F384=0," ",'P_løpende (2)'!F384)</f>
        <v xml:space="preserve"> </v>
      </c>
      <c r="H372" s="70" t="str">
        <f>IF('P_løpende (2)'!H384=0," ",'P_løpende (2)'!H384)</f>
        <v xml:space="preserve"> </v>
      </c>
      <c r="I372" s="70" t="str">
        <f>IF('P_løpende (2)'!I384=0," ",'P_løpende (2)'!I384)</f>
        <v xml:space="preserve"> </v>
      </c>
      <c r="K372" s="70" t="str">
        <f>IF('P_løpende (2)'!K384=0," ",'P_løpende (2)'!K384)</f>
        <v xml:space="preserve"> </v>
      </c>
      <c r="L372" s="70" t="str">
        <f>IF('P_løpende (2)'!L384=0," ",'P_løpende (2)'!L384)</f>
        <v xml:space="preserve"> </v>
      </c>
      <c r="N372" s="70" t="str">
        <f>IF('P_løpende (2)'!N384=0," ",'P_løpende (2)'!N384)</f>
        <v xml:space="preserve"> </v>
      </c>
      <c r="O372" s="70" t="str">
        <f>IF('P_løpende (2)'!O384=0," ",'P_løpende (2)'!O384)</f>
        <v xml:space="preserve"> </v>
      </c>
    </row>
    <row r="373" spans="2:15" x14ac:dyDescent="0.2">
      <c r="B373" s="21" t="str">
        <f>IF('P_løpende (2)'!B385=0," ",'P_løpende (2)'!B385)</f>
        <v xml:space="preserve"> </v>
      </c>
      <c r="C373" s="70" t="str">
        <f>IF('P_løpende (2)'!C385=0," ",'P_løpende (2)'!C385)</f>
        <v xml:space="preserve"> </v>
      </c>
      <c r="D373" s="24" t="str">
        <f>IF('P_løpende (2)'!D375=0," ",'P_løpende (2)'!D375)</f>
        <v xml:space="preserve"> </v>
      </c>
      <c r="E373" s="21" t="str">
        <f>IF('P_løpende (2)'!E385=0," ",'P_løpende (2)'!E385)</f>
        <v xml:space="preserve"> </v>
      </c>
      <c r="F373" s="70" t="str">
        <f>IF('P_løpende (2)'!F385=0," ",'P_løpende (2)'!F385)</f>
        <v xml:space="preserve"> </v>
      </c>
      <c r="H373" s="70" t="str">
        <f>IF('P_løpende (2)'!H385=0," ",'P_løpende (2)'!H385)</f>
        <v xml:space="preserve"> </v>
      </c>
      <c r="I373" s="70" t="str">
        <f>IF('P_løpende (2)'!I385=0," ",'P_løpende (2)'!I385)</f>
        <v xml:space="preserve"> </v>
      </c>
      <c r="K373" s="70" t="str">
        <f>IF('P_løpende (2)'!K385=0," ",'P_løpende (2)'!K385)</f>
        <v xml:space="preserve"> </v>
      </c>
      <c r="L373" s="70" t="str">
        <f>IF('P_løpende (2)'!L385=0," ",'P_løpende (2)'!L385)</f>
        <v xml:space="preserve"> </v>
      </c>
      <c r="N373" s="70" t="str">
        <f>IF('P_løpende (2)'!N385=0," ",'P_løpende (2)'!N385)</f>
        <v xml:space="preserve"> </v>
      </c>
      <c r="O373" s="70" t="str">
        <f>IF('P_løpende (2)'!O385=0," ",'P_løpende (2)'!O385)</f>
        <v xml:space="preserve"> </v>
      </c>
    </row>
    <row r="374" spans="2:15" x14ac:dyDescent="0.2">
      <c r="B374" s="21" t="str">
        <f>IF('P_løpende (2)'!B386=0," ",'P_løpende (2)'!B386)</f>
        <v xml:space="preserve"> </v>
      </c>
      <c r="C374" s="70" t="str">
        <f>IF('P_løpende (2)'!C386=0," ",'P_løpende (2)'!C386)</f>
        <v xml:space="preserve"> </v>
      </c>
      <c r="D374" s="24" t="str">
        <f>IF('P_løpende (2)'!D376=0," ",'P_løpende (2)'!D376)</f>
        <v xml:space="preserve"> </v>
      </c>
      <c r="E374" s="21" t="str">
        <f>IF('P_løpende (2)'!E386=0," ",'P_løpende (2)'!E386)</f>
        <v xml:space="preserve"> </v>
      </c>
      <c r="F374" s="70" t="str">
        <f>IF('P_løpende (2)'!F386=0," ",'P_løpende (2)'!F386)</f>
        <v xml:space="preserve"> </v>
      </c>
      <c r="H374" s="70" t="str">
        <f>IF('P_løpende (2)'!H386=0," ",'P_løpende (2)'!H386)</f>
        <v xml:space="preserve"> </v>
      </c>
      <c r="I374" s="70" t="str">
        <f>IF('P_løpende (2)'!I386=0," ",'P_løpende (2)'!I386)</f>
        <v xml:space="preserve"> </v>
      </c>
      <c r="K374" s="70" t="str">
        <f>IF('P_løpende (2)'!K386=0," ",'P_løpende (2)'!K386)</f>
        <v xml:space="preserve"> </v>
      </c>
      <c r="L374" s="70" t="str">
        <f>IF('P_løpende (2)'!L386=0," ",'P_løpende (2)'!L386)</f>
        <v xml:space="preserve"> </v>
      </c>
      <c r="N374" s="70" t="str">
        <f>IF('P_løpende (2)'!N386=0," ",'P_løpende (2)'!N386)</f>
        <v xml:space="preserve"> </v>
      </c>
      <c r="O374" s="70" t="str">
        <f>IF('P_løpende (2)'!O386=0," ",'P_løpende (2)'!O386)</f>
        <v xml:space="preserve"> </v>
      </c>
    </row>
    <row r="375" spans="2:15" x14ac:dyDescent="0.2">
      <c r="B375" s="21" t="str">
        <f>IF('P_løpende (2)'!B387=0," ",'P_løpende (2)'!B387)</f>
        <v xml:space="preserve"> </v>
      </c>
      <c r="C375" s="70" t="str">
        <f>IF('P_løpende (2)'!C387=0," ",'P_løpende (2)'!C387)</f>
        <v xml:space="preserve"> </v>
      </c>
      <c r="D375" s="24" t="str">
        <f>IF('P_løpende (2)'!D377=0," ",'P_løpende (2)'!D377)</f>
        <v xml:space="preserve"> </v>
      </c>
      <c r="E375" s="21" t="str">
        <f>IF('P_løpende (2)'!E387=0," ",'P_løpende (2)'!E387)</f>
        <v xml:space="preserve"> </v>
      </c>
      <c r="F375" s="70" t="str">
        <f>IF('P_løpende (2)'!F387=0," ",'P_løpende (2)'!F387)</f>
        <v xml:space="preserve"> </v>
      </c>
      <c r="H375" s="70" t="str">
        <f>IF('P_løpende (2)'!H387=0," ",'P_løpende (2)'!H387)</f>
        <v xml:space="preserve"> </v>
      </c>
      <c r="I375" s="70" t="str">
        <f>IF('P_løpende (2)'!I387=0," ",'P_løpende (2)'!I387)</f>
        <v xml:space="preserve"> </v>
      </c>
      <c r="K375" s="70" t="str">
        <f>IF('P_løpende (2)'!K387=0," ",'P_løpende (2)'!K387)</f>
        <v xml:space="preserve"> </v>
      </c>
      <c r="L375" s="70" t="str">
        <f>IF('P_løpende (2)'!L387=0," ",'P_løpende (2)'!L387)</f>
        <v xml:space="preserve"> </v>
      </c>
      <c r="N375" s="70" t="str">
        <f>IF('P_løpende (2)'!N387=0," ",'P_løpende (2)'!N387)</f>
        <v xml:space="preserve"> </v>
      </c>
      <c r="O375" s="70" t="str">
        <f>IF('P_løpende (2)'!O387=0," ",'P_løpende (2)'!O387)</f>
        <v xml:space="preserve"> </v>
      </c>
    </row>
    <row r="376" spans="2:15" x14ac:dyDescent="0.2">
      <c r="B376" s="21" t="str">
        <f>IF('P_løpende (2)'!B388=0," ",'P_løpende (2)'!B388)</f>
        <v xml:space="preserve"> </v>
      </c>
      <c r="C376" s="70" t="str">
        <f>IF('P_løpende (2)'!C388=0," ",'P_løpende (2)'!C388)</f>
        <v xml:space="preserve"> </v>
      </c>
      <c r="D376" s="24" t="str">
        <f>IF('P_løpende (2)'!D378=0," ",'P_løpende (2)'!D378)</f>
        <v xml:space="preserve"> </v>
      </c>
      <c r="E376" s="21" t="str">
        <f>IF('P_løpende (2)'!E388=0," ",'P_løpende (2)'!E388)</f>
        <v xml:space="preserve"> </v>
      </c>
      <c r="F376" s="70" t="str">
        <f>IF('P_løpende (2)'!F388=0," ",'P_løpende (2)'!F388)</f>
        <v xml:space="preserve"> </v>
      </c>
      <c r="H376" s="70" t="str">
        <f>IF('P_løpende (2)'!H388=0," ",'P_løpende (2)'!H388)</f>
        <v xml:space="preserve"> </v>
      </c>
      <c r="I376" s="70" t="str">
        <f>IF('P_løpende (2)'!I388=0," ",'P_løpende (2)'!I388)</f>
        <v xml:space="preserve"> </v>
      </c>
      <c r="K376" s="70" t="str">
        <f>IF('P_løpende (2)'!K388=0," ",'P_løpende (2)'!K388)</f>
        <v xml:space="preserve"> </v>
      </c>
      <c r="L376" s="70" t="str">
        <f>IF('P_løpende (2)'!L388=0," ",'P_løpende (2)'!L388)</f>
        <v xml:space="preserve"> </v>
      </c>
      <c r="N376" s="70" t="str">
        <f>IF('P_løpende (2)'!N388=0," ",'P_løpende (2)'!N388)</f>
        <v xml:space="preserve"> </v>
      </c>
      <c r="O376" s="70" t="str">
        <f>IF('P_løpende (2)'!O388=0," ",'P_løpende (2)'!O388)</f>
        <v xml:space="preserve"> </v>
      </c>
    </row>
    <row r="377" spans="2:15" x14ac:dyDescent="0.2">
      <c r="B377" s="21" t="str">
        <f>IF('P_løpende (2)'!B389=0," ",'P_løpende (2)'!B389)</f>
        <v xml:space="preserve"> </v>
      </c>
      <c r="C377" s="70" t="str">
        <f>IF('P_løpende (2)'!C389=0," ",'P_løpende (2)'!C389)</f>
        <v xml:space="preserve"> </v>
      </c>
      <c r="D377" s="24" t="str">
        <f>IF('P_løpende (2)'!D379=0," ",'P_løpende (2)'!D379)</f>
        <v xml:space="preserve"> </v>
      </c>
      <c r="E377" s="21" t="str">
        <f>IF('P_løpende (2)'!E389=0," ",'P_løpende (2)'!E389)</f>
        <v xml:space="preserve"> </v>
      </c>
      <c r="F377" s="70" t="str">
        <f>IF('P_løpende (2)'!F389=0," ",'P_løpende (2)'!F389)</f>
        <v xml:space="preserve"> </v>
      </c>
      <c r="H377" s="70" t="str">
        <f>IF('P_løpende (2)'!H389=0," ",'P_løpende (2)'!H389)</f>
        <v xml:space="preserve"> </v>
      </c>
      <c r="I377" s="70" t="str">
        <f>IF('P_løpende (2)'!I389=0," ",'P_løpende (2)'!I389)</f>
        <v xml:space="preserve"> </v>
      </c>
      <c r="K377" s="70" t="str">
        <f>IF('P_løpende (2)'!K389=0," ",'P_løpende (2)'!K389)</f>
        <v xml:space="preserve"> </v>
      </c>
      <c r="L377" s="70" t="str">
        <f>IF('P_løpende (2)'!L389=0," ",'P_løpende (2)'!L389)</f>
        <v xml:space="preserve"> </v>
      </c>
      <c r="N377" s="70" t="str">
        <f>IF('P_løpende (2)'!N389=0," ",'P_løpende (2)'!N389)</f>
        <v xml:space="preserve"> </v>
      </c>
      <c r="O377" s="70" t="str">
        <f>IF('P_løpende (2)'!O389=0," ",'P_løpende (2)'!O389)</f>
        <v xml:space="preserve"> </v>
      </c>
    </row>
    <row r="378" spans="2:15" x14ac:dyDescent="0.2">
      <c r="B378" s="21" t="str">
        <f>IF('P_løpende (2)'!B390=0," ",'P_løpende (2)'!B390)</f>
        <v xml:space="preserve"> </v>
      </c>
      <c r="C378" s="70" t="str">
        <f>IF('P_løpende (2)'!C390=0," ",'P_løpende (2)'!C390)</f>
        <v xml:space="preserve"> </v>
      </c>
      <c r="D378" s="24" t="str">
        <f>IF('P_løpende (2)'!D380=0," ",'P_løpende (2)'!D380)</f>
        <v xml:space="preserve"> </v>
      </c>
      <c r="E378" s="21" t="str">
        <f>IF('P_løpende (2)'!E390=0," ",'P_løpende (2)'!E390)</f>
        <v xml:space="preserve"> </v>
      </c>
      <c r="F378" s="70" t="str">
        <f>IF('P_løpende (2)'!F390=0," ",'P_løpende (2)'!F390)</f>
        <v xml:space="preserve"> </v>
      </c>
      <c r="H378" s="70" t="str">
        <f>IF('P_løpende (2)'!H390=0," ",'P_løpende (2)'!H390)</f>
        <v xml:space="preserve"> </v>
      </c>
      <c r="I378" s="70" t="str">
        <f>IF('P_løpende (2)'!I390=0," ",'P_løpende (2)'!I390)</f>
        <v xml:space="preserve"> </v>
      </c>
      <c r="K378" s="70" t="str">
        <f>IF('P_løpende (2)'!K390=0," ",'P_løpende (2)'!K390)</f>
        <v xml:space="preserve"> </v>
      </c>
      <c r="L378" s="70" t="str">
        <f>IF('P_løpende (2)'!L390=0," ",'P_løpende (2)'!L390)</f>
        <v xml:space="preserve"> </v>
      </c>
      <c r="N378" s="70" t="str">
        <f>IF('P_løpende (2)'!N390=0," ",'P_løpende (2)'!N390)</f>
        <v xml:space="preserve"> </v>
      </c>
      <c r="O378" s="70" t="str">
        <f>IF('P_løpende (2)'!O390=0," ",'P_løpende (2)'!O390)</f>
        <v xml:space="preserve"> </v>
      </c>
    </row>
    <row r="379" spans="2:15" x14ac:dyDescent="0.2">
      <c r="B379" s="21" t="str">
        <f>IF('P_løpende (2)'!B391=0," ",'P_løpende (2)'!B391)</f>
        <v xml:space="preserve"> </v>
      </c>
      <c r="C379" s="70" t="str">
        <f>IF('P_løpende (2)'!C391=0," ",'P_løpende (2)'!C391)</f>
        <v xml:space="preserve"> </v>
      </c>
      <c r="D379" s="24" t="str">
        <f>IF('P_løpende (2)'!D381=0," ",'P_løpende (2)'!D381)</f>
        <v xml:space="preserve"> </v>
      </c>
      <c r="E379" s="21" t="str">
        <f>IF('P_løpende (2)'!E391=0," ",'P_løpende (2)'!E391)</f>
        <v xml:space="preserve"> </v>
      </c>
      <c r="F379" s="70" t="str">
        <f>IF('P_løpende (2)'!F391=0," ",'P_løpende (2)'!F391)</f>
        <v xml:space="preserve"> </v>
      </c>
      <c r="H379" s="70" t="str">
        <f>IF('P_løpende (2)'!H391=0," ",'P_løpende (2)'!H391)</f>
        <v xml:space="preserve"> </v>
      </c>
      <c r="I379" s="70" t="str">
        <f>IF('P_løpende (2)'!I391=0," ",'P_løpende (2)'!I391)</f>
        <v xml:space="preserve"> </v>
      </c>
      <c r="K379" s="70" t="str">
        <f>IF('P_løpende (2)'!K391=0," ",'P_løpende (2)'!K391)</f>
        <v xml:space="preserve"> </v>
      </c>
      <c r="L379" s="70" t="str">
        <f>IF('P_løpende (2)'!L391=0," ",'P_løpende (2)'!L391)</f>
        <v xml:space="preserve"> </v>
      </c>
      <c r="N379" s="70" t="str">
        <f>IF('P_løpende (2)'!N391=0," ",'P_løpende (2)'!N391)</f>
        <v xml:space="preserve"> </v>
      </c>
      <c r="O379" s="70" t="str">
        <f>IF('P_løpende (2)'!O391=0," ",'P_løpende (2)'!O391)</f>
        <v xml:space="preserve"> </v>
      </c>
    </row>
    <row r="380" spans="2:15" x14ac:dyDescent="0.2">
      <c r="B380" s="21" t="str">
        <f>IF('P_løpende (2)'!B392=0," ",'P_løpende (2)'!B392)</f>
        <v xml:space="preserve"> </v>
      </c>
      <c r="C380" s="70" t="str">
        <f>IF('P_løpende (2)'!C392=0," ",'P_løpende (2)'!C392)</f>
        <v xml:space="preserve"> </v>
      </c>
      <c r="D380" s="24" t="str">
        <f>IF('P_løpende (2)'!D382=0," ",'P_løpende (2)'!D382)</f>
        <v xml:space="preserve"> </v>
      </c>
      <c r="E380" s="21" t="str">
        <f>IF('P_løpende (2)'!E392=0," ",'P_løpende (2)'!E392)</f>
        <v xml:space="preserve"> </v>
      </c>
      <c r="F380" s="70" t="str">
        <f>IF('P_løpende (2)'!F392=0," ",'P_løpende (2)'!F392)</f>
        <v xml:space="preserve"> </v>
      </c>
      <c r="H380" s="70" t="str">
        <f>IF('P_løpende (2)'!H392=0," ",'P_løpende (2)'!H392)</f>
        <v xml:space="preserve"> </v>
      </c>
      <c r="I380" s="70" t="str">
        <f>IF('P_løpende (2)'!I392=0," ",'P_løpende (2)'!I392)</f>
        <v xml:space="preserve"> </v>
      </c>
      <c r="K380" s="70" t="str">
        <f>IF('P_løpende (2)'!K392=0," ",'P_løpende (2)'!K392)</f>
        <v xml:space="preserve"> </v>
      </c>
      <c r="L380" s="70" t="str">
        <f>IF('P_løpende (2)'!L392=0," ",'P_løpende (2)'!L392)</f>
        <v xml:space="preserve"> </v>
      </c>
      <c r="N380" s="70" t="str">
        <f>IF('P_løpende (2)'!N392=0," ",'P_løpende (2)'!N392)</f>
        <v xml:space="preserve"> </v>
      </c>
      <c r="O380" s="70" t="str">
        <f>IF('P_løpende (2)'!O392=0," ",'P_løpende (2)'!O392)</f>
        <v xml:space="preserve"> </v>
      </c>
    </row>
    <row r="381" spans="2:15" x14ac:dyDescent="0.2">
      <c r="B381" s="21" t="str">
        <f>IF('P_løpende (2)'!B393=0," ",'P_løpende (2)'!B393)</f>
        <v xml:space="preserve"> </v>
      </c>
      <c r="C381" s="70" t="str">
        <f>IF('P_løpende (2)'!C393=0," ",'P_løpende (2)'!C393)</f>
        <v xml:space="preserve"> </v>
      </c>
      <c r="D381" s="24" t="str">
        <f>IF('P_løpende (2)'!D383=0," ",'P_løpende (2)'!D383)</f>
        <v xml:space="preserve"> </v>
      </c>
      <c r="E381" s="21" t="str">
        <f>IF('P_løpende (2)'!E393=0," ",'P_løpende (2)'!E393)</f>
        <v xml:space="preserve"> </v>
      </c>
      <c r="F381" s="70" t="str">
        <f>IF('P_løpende (2)'!F393=0," ",'P_løpende (2)'!F393)</f>
        <v xml:space="preserve"> </v>
      </c>
      <c r="H381" s="70" t="str">
        <f>IF('P_løpende (2)'!H393=0," ",'P_løpende (2)'!H393)</f>
        <v xml:space="preserve"> </v>
      </c>
      <c r="I381" s="70" t="str">
        <f>IF('P_løpende (2)'!I393=0," ",'P_løpende (2)'!I393)</f>
        <v xml:space="preserve"> </v>
      </c>
      <c r="K381" s="70" t="str">
        <f>IF('P_løpende (2)'!K393=0," ",'P_løpende (2)'!K393)</f>
        <v xml:space="preserve"> </v>
      </c>
      <c r="L381" s="70" t="str">
        <f>IF('P_løpende (2)'!L393=0," ",'P_løpende (2)'!L393)</f>
        <v xml:space="preserve"> </v>
      </c>
      <c r="N381" s="70" t="str">
        <f>IF('P_løpende (2)'!N393=0," ",'P_løpende (2)'!N393)</f>
        <v xml:space="preserve"> </v>
      </c>
      <c r="O381" s="70" t="str">
        <f>IF('P_løpende (2)'!O393=0," ",'P_løpende (2)'!O393)</f>
        <v xml:space="preserve"> </v>
      </c>
    </row>
    <row r="382" spans="2:15" x14ac:dyDescent="0.2">
      <c r="B382" s="21" t="str">
        <f>IF('P_løpende (2)'!B394=0," ",'P_løpende (2)'!B394)</f>
        <v xml:space="preserve"> </v>
      </c>
      <c r="C382" s="70" t="str">
        <f>IF('P_løpende (2)'!C394=0," ",'P_løpende (2)'!C394)</f>
        <v xml:space="preserve"> </v>
      </c>
      <c r="D382" s="24" t="str">
        <f>IF('P_løpende (2)'!D384=0," ",'P_løpende (2)'!D384)</f>
        <v xml:space="preserve"> </v>
      </c>
      <c r="E382" s="21" t="str">
        <f>IF('P_løpende (2)'!E394=0," ",'P_løpende (2)'!E394)</f>
        <v xml:space="preserve"> </v>
      </c>
      <c r="F382" s="70" t="str">
        <f>IF('P_løpende (2)'!F394=0," ",'P_løpende (2)'!F394)</f>
        <v xml:space="preserve"> </v>
      </c>
      <c r="H382" s="70" t="str">
        <f>IF('P_løpende (2)'!H394=0," ",'P_løpende (2)'!H394)</f>
        <v xml:space="preserve"> </v>
      </c>
      <c r="I382" s="70" t="str">
        <f>IF('P_løpende (2)'!I394=0," ",'P_løpende (2)'!I394)</f>
        <v xml:space="preserve"> </v>
      </c>
      <c r="K382" s="70" t="str">
        <f>IF('P_løpende (2)'!K394=0," ",'P_løpende (2)'!K394)</f>
        <v xml:space="preserve"> </v>
      </c>
      <c r="L382" s="70" t="str">
        <f>IF('P_løpende (2)'!L394=0," ",'P_løpende (2)'!L394)</f>
        <v xml:space="preserve"> </v>
      </c>
      <c r="N382" s="70" t="str">
        <f>IF('P_løpende (2)'!N394=0," ",'P_løpende (2)'!N394)</f>
        <v xml:space="preserve"> </v>
      </c>
      <c r="O382" s="70" t="str">
        <f>IF('P_løpende (2)'!O394=0," ",'P_løpende (2)'!O394)</f>
        <v xml:space="preserve"> </v>
      </c>
    </row>
    <row r="383" spans="2:15" x14ac:dyDescent="0.2">
      <c r="B383" s="21" t="str">
        <f>IF('P_løpende (2)'!B395=0," ",'P_løpende (2)'!B395)</f>
        <v xml:space="preserve"> </v>
      </c>
      <c r="C383" s="70" t="str">
        <f>IF('P_løpende (2)'!C395=0," ",'P_løpende (2)'!C395)</f>
        <v xml:space="preserve"> </v>
      </c>
      <c r="D383" s="24" t="str">
        <f>IF('P_løpende (2)'!D385=0," ",'P_løpende (2)'!D385)</f>
        <v xml:space="preserve"> </v>
      </c>
      <c r="E383" s="21" t="str">
        <f>IF('P_løpende (2)'!E395=0," ",'P_løpende (2)'!E395)</f>
        <v xml:space="preserve"> </v>
      </c>
      <c r="F383" s="70" t="str">
        <f>IF('P_løpende (2)'!F395=0," ",'P_løpende (2)'!F395)</f>
        <v xml:space="preserve"> </v>
      </c>
      <c r="H383" s="70" t="str">
        <f>IF('P_løpende (2)'!H395=0," ",'P_løpende (2)'!H395)</f>
        <v xml:space="preserve"> </v>
      </c>
      <c r="I383" s="70" t="str">
        <f>IF('P_løpende (2)'!I395=0," ",'P_løpende (2)'!I395)</f>
        <v xml:space="preserve"> </v>
      </c>
      <c r="K383" s="70" t="str">
        <f>IF('P_løpende (2)'!K395=0," ",'P_løpende (2)'!K395)</f>
        <v xml:space="preserve"> </v>
      </c>
      <c r="L383" s="70" t="str">
        <f>IF('P_løpende (2)'!L395=0," ",'P_løpende (2)'!L395)</f>
        <v xml:space="preserve"> </v>
      </c>
      <c r="N383" s="70" t="str">
        <f>IF('P_løpende (2)'!N395=0," ",'P_løpende (2)'!N395)</f>
        <v xml:space="preserve"> </v>
      </c>
      <c r="O383" s="70" t="str">
        <f>IF('P_løpende (2)'!O395=0," ",'P_løpende (2)'!O395)</f>
        <v xml:space="preserve"> </v>
      </c>
    </row>
    <row r="384" spans="2:15" x14ac:dyDescent="0.2">
      <c r="B384" s="21" t="str">
        <f>IF('P_løpende (2)'!B396=0," ",'P_løpende (2)'!B396)</f>
        <v xml:space="preserve"> </v>
      </c>
      <c r="C384" s="70" t="str">
        <f>IF('P_løpende (2)'!C396=0," ",'P_løpende (2)'!C396)</f>
        <v xml:space="preserve"> </v>
      </c>
      <c r="D384" s="24" t="str">
        <f>IF('P_løpende (2)'!D386=0," ",'P_løpende (2)'!D386)</f>
        <v xml:space="preserve"> </v>
      </c>
      <c r="E384" s="21" t="str">
        <f>IF('P_løpende (2)'!E396=0," ",'P_løpende (2)'!E396)</f>
        <v xml:space="preserve"> </v>
      </c>
      <c r="F384" s="70" t="str">
        <f>IF('P_løpende (2)'!F396=0," ",'P_løpende (2)'!F396)</f>
        <v xml:space="preserve"> </v>
      </c>
      <c r="H384" s="70" t="str">
        <f>IF('P_løpende (2)'!H396=0," ",'P_løpende (2)'!H396)</f>
        <v xml:space="preserve"> </v>
      </c>
      <c r="I384" s="70" t="str">
        <f>IF('P_løpende (2)'!I396=0," ",'P_løpende (2)'!I396)</f>
        <v xml:space="preserve"> </v>
      </c>
      <c r="K384" s="70" t="str">
        <f>IF('P_løpende (2)'!K396=0," ",'P_løpende (2)'!K396)</f>
        <v xml:space="preserve"> </v>
      </c>
      <c r="L384" s="70" t="str">
        <f>IF('P_løpende (2)'!L396=0," ",'P_løpende (2)'!L396)</f>
        <v xml:space="preserve"> </v>
      </c>
      <c r="N384" s="70" t="str">
        <f>IF('P_løpende (2)'!N396=0," ",'P_løpende (2)'!N396)</f>
        <v xml:space="preserve"> </v>
      </c>
      <c r="O384" s="70" t="str">
        <f>IF('P_løpende (2)'!O396=0," ",'P_løpende (2)'!O396)</f>
        <v xml:space="preserve"> </v>
      </c>
    </row>
    <row r="385" spans="2:15" x14ac:dyDescent="0.2">
      <c r="B385" s="21" t="str">
        <f>IF('P_løpende (2)'!B397=0," ",'P_løpende (2)'!B397)</f>
        <v xml:space="preserve"> </v>
      </c>
      <c r="C385" s="70" t="str">
        <f>IF('P_løpende (2)'!C397=0," ",'P_løpende (2)'!C397)</f>
        <v xml:space="preserve"> </v>
      </c>
      <c r="D385" s="24" t="str">
        <f>IF('P_løpende (2)'!D387=0," ",'P_løpende (2)'!D387)</f>
        <v xml:space="preserve"> </v>
      </c>
      <c r="E385" s="21" t="str">
        <f>IF('P_løpende (2)'!E397=0," ",'P_løpende (2)'!E397)</f>
        <v xml:space="preserve"> </v>
      </c>
      <c r="F385" s="70" t="str">
        <f>IF('P_løpende (2)'!F397=0," ",'P_løpende (2)'!F397)</f>
        <v xml:space="preserve"> </v>
      </c>
      <c r="H385" s="70" t="str">
        <f>IF('P_løpende (2)'!H397=0," ",'P_løpende (2)'!H397)</f>
        <v xml:space="preserve"> </v>
      </c>
      <c r="I385" s="70" t="str">
        <f>IF('P_løpende (2)'!I397=0," ",'P_løpende (2)'!I397)</f>
        <v xml:space="preserve"> </v>
      </c>
      <c r="K385" s="70" t="str">
        <f>IF('P_løpende (2)'!K397=0," ",'P_løpende (2)'!K397)</f>
        <v xml:space="preserve"> </v>
      </c>
      <c r="L385" s="70" t="str">
        <f>IF('P_løpende (2)'!L397=0," ",'P_løpende (2)'!L397)</f>
        <v xml:space="preserve"> </v>
      </c>
      <c r="N385" s="70" t="str">
        <f>IF('P_løpende (2)'!N397=0," ",'P_løpende (2)'!N397)</f>
        <v xml:space="preserve"> </v>
      </c>
      <c r="O385" s="70" t="str">
        <f>IF('P_løpende (2)'!O397=0," ",'P_løpende (2)'!O397)</f>
        <v xml:space="preserve"> </v>
      </c>
    </row>
    <row r="386" spans="2:15" x14ac:dyDescent="0.2">
      <c r="B386" s="21" t="str">
        <f>IF('P_løpende (2)'!B398=0," ",'P_løpende (2)'!B398)</f>
        <v xml:space="preserve"> </v>
      </c>
      <c r="C386" s="70" t="str">
        <f>IF('P_løpende (2)'!C398=0," ",'P_løpende (2)'!C398)</f>
        <v xml:space="preserve"> </v>
      </c>
      <c r="D386" s="24" t="str">
        <f>IF('P_løpende (2)'!D388=0," ",'P_løpende (2)'!D388)</f>
        <v xml:space="preserve"> </v>
      </c>
      <c r="E386" s="21" t="str">
        <f>IF('P_løpende (2)'!E398=0," ",'P_løpende (2)'!E398)</f>
        <v xml:space="preserve"> </v>
      </c>
      <c r="F386" s="70" t="str">
        <f>IF('P_løpende (2)'!F398=0," ",'P_løpende (2)'!F398)</f>
        <v xml:space="preserve"> </v>
      </c>
      <c r="H386" s="70" t="str">
        <f>IF('P_løpende (2)'!H398=0," ",'P_løpende (2)'!H398)</f>
        <v xml:space="preserve"> </v>
      </c>
      <c r="I386" s="70" t="str">
        <f>IF('P_løpende (2)'!I398=0," ",'P_løpende (2)'!I398)</f>
        <v xml:space="preserve"> </v>
      </c>
      <c r="K386" s="70" t="str">
        <f>IF('P_løpende (2)'!K398=0," ",'P_løpende (2)'!K398)</f>
        <v xml:space="preserve"> </v>
      </c>
      <c r="L386" s="70" t="str">
        <f>IF('P_løpende (2)'!L398=0," ",'P_løpende (2)'!L398)</f>
        <v xml:space="preserve"> </v>
      </c>
      <c r="N386" s="70" t="str">
        <f>IF('P_løpende (2)'!N398=0," ",'P_løpende (2)'!N398)</f>
        <v xml:space="preserve"> </v>
      </c>
      <c r="O386" s="70" t="str">
        <f>IF('P_løpende (2)'!O398=0," ",'P_løpende (2)'!O398)</f>
        <v xml:space="preserve"> </v>
      </c>
    </row>
    <row r="387" spans="2:15" x14ac:dyDescent="0.2">
      <c r="B387" s="21" t="str">
        <f>IF('P_løpende (2)'!B399=0," ",'P_løpende (2)'!B399)</f>
        <v xml:space="preserve"> </v>
      </c>
      <c r="C387" s="70" t="str">
        <f>IF('P_løpende (2)'!C399=0," ",'P_løpende (2)'!C399)</f>
        <v xml:space="preserve"> </v>
      </c>
      <c r="D387" s="24" t="str">
        <f>IF('P_løpende (2)'!D389=0," ",'P_løpende (2)'!D389)</f>
        <v xml:space="preserve"> </v>
      </c>
      <c r="E387" s="21" t="str">
        <f>IF('P_løpende (2)'!E399=0," ",'P_løpende (2)'!E399)</f>
        <v xml:space="preserve"> </v>
      </c>
      <c r="F387" s="70" t="str">
        <f>IF('P_løpende (2)'!F399=0," ",'P_løpende (2)'!F399)</f>
        <v xml:space="preserve"> </v>
      </c>
      <c r="H387" s="70" t="str">
        <f>IF('P_løpende (2)'!H399=0," ",'P_løpende (2)'!H399)</f>
        <v xml:space="preserve"> </v>
      </c>
      <c r="I387" s="70" t="str">
        <f>IF('P_løpende (2)'!I399=0," ",'P_løpende (2)'!I399)</f>
        <v xml:space="preserve"> </v>
      </c>
      <c r="K387" s="70" t="str">
        <f>IF('P_løpende (2)'!K399=0," ",'P_løpende (2)'!K399)</f>
        <v xml:space="preserve"> </v>
      </c>
      <c r="L387" s="70" t="str">
        <f>IF('P_løpende (2)'!L399=0," ",'P_løpende (2)'!L399)</f>
        <v xml:space="preserve"> </v>
      </c>
      <c r="N387" s="70" t="str">
        <f>IF('P_løpende (2)'!N399=0," ",'P_løpende (2)'!N399)</f>
        <v xml:space="preserve"> </v>
      </c>
      <c r="O387" s="70" t="str">
        <f>IF('P_løpende (2)'!O399=0," ",'P_løpende (2)'!O399)</f>
        <v xml:space="preserve"> </v>
      </c>
    </row>
    <row r="388" spans="2:15" x14ac:dyDescent="0.2">
      <c r="B388" s="21" t="str">
        <f>IF('P_løpende (2)'!B400=0," ",'P_løpende (2)'!B400)</f>
        <v xml:space="preserve"> </v>
      </c>
      <c r="C388" s="70" t="str">
        <f>IF('P_løpende (2)'!C400=0," ",'P_løpende (2)'!C400)</f>
        <v xml:space="preserve"> </v>
      </c>
      <c r="D388" s="24" t="str">
        <f>IF('P_løpende (2)'!D390=0," ",'P_løpende (2)'!D390)</f>
        <v xml:space="preserve"> </v>
      </c>
      <c r="E388" s="21" t="str">
        <f>IF('P_løpende (2)'!E400=0," ",'P_løpende (2)'!E400)</f>
        <v xml:space="preserve"> </v>
      </c>
      <c r="F388" s="70" t="str">
        <f>IF('P_løpende (2)'!F400=0," ",'P_løpende (2)'!F400)</f>
        <v xml:space="preserve"> </v>
      </c>
      <c r="H388" s="70" t="str">
        <f>IF('P_løpende (2)'!H400=0," ",'P_løpende (2)'!H400)</f>
        <v xml:space="preserve"> </v>
      </c>
      <c r="I388" s="70" t="str">
        <f>IF('P_løpende (2)'!I400=0," ",'P_løpende (2)'!I400)</f>
        <v xml:space="preserve"> </v>
      </c>
      <c r="K388" s="70" t="str">
        <f>IF('P_løpende (2)'!K400=0," ",'P_løpende (2)'!K400)</f>
        <v xml:space="preserve"> </v>
      </c>
      <c r="L388" s="70" t="str">
        <f>IF('P_løpende (2)'!L400=0," ",'P_løpende (2)'!L400)</f>
        <v xml:space="preserve"> </v>
      </c>
      <c r="N388" s="70" t="str">
        <f>IF('P_løpende (2)'!N400=0," ",'P_løpende (2)'!N400)</f>
        <v xml:space="preserve"> </v>
      </c>
      <c r="O388" s="70" t="str">
        <f>IF('P_løpende (2)'!O400=0," ",'P_løpende (2)'!O400)</f>
        <v xml:space="preserve"> </v>
      </c>
    </row>
    <row r="389" spans="2:15" x14ac:dyDescent="0.2">
      <c r="B389" s="21" t="str">
        <f>IF('P_løpende (2)'!B401=0," ",'P_løpende (2)'!B401)</f>
        <v xml:space="preserve"> </v>
      </c>
      <c r="C389" s="70" t="str">
        <f>IF('P_løpende (2)'!C401=0," ",'P_løpende (2)'!C401)</f>
        <v xml:space="preserve"> </v>
      </c>
      <c r="D389" s="24" t="str">
        <f>IF('P_løpende (2)'!D391=0," ",'P_løpende (2)'!D391)</f>
        <v xml:space="preserve"> </v>
      </c>
      <c r="E389" s="21" t="str">
        <f>IF('P_løpende (2)'!E401=0," ",'P_løpende (2)'!E401)</f>
        <v xml:space="preserve"> </v>
      </c>
      <c r="F389" s="70" t="str">
        <f>IF('P_løpende (2)'!F401=0," ",'P_løpende (2)'!F401)</f>
        <v xml:space="preserve"> </v>
      </c>
      <c r="H389" s="70" t="str">
        <f>IF('P_løpende (2)'!H401=0," ",'P_løpende (2)'!H401)</f>
        <v xml:space="preserve"> </v>
      </c>
      <c r="I389" s="70" t="str">
        <f>IF('P_løpende (2)'!I401=0," ",'P_løpende (2)'!I401)</f>
        <v xml:space="preserve"> </v>
      </c>
      <c r="K389" s="70" t="str">
        <f>IF('P_løpende (2)'!K401=0," ",'P_løpende (2)'!K401)</f>
        <v xml:space="preserve"> </v>
      </c>
      <c r="L389" s="70" t="str">
        <f>IF('P_løpende (2)'!L401=0," ",'P_løpende (2)'!L401)</f>
        <v xml:space="preserve"> </v>
      </c>
      <c r="N389" s="70" t="str">
        <f>IF('P_løpende (2)'!N401=0," ",'P_løpende (2)'!N401)</f>
        <v xml:space="preserve"> </v>
      </c>
      <c r="O389" s="70" t="str">
        <f>IF('P_løpende (2)'!O401=0," ",'P_løpende (2)'!O401)</f>
        <v xml:space="preserve"> </v>
      </c>
    </row>
    <row r="390" spans="2:15" x14ac:dyDescent="0.2">
      <c r="B390" s="21" t="str">
        <f>IF('P_løpende (2)'!B402=0," ",'P_løpende (2)'!B402)</f>
        <v xml:space="preserve"> </v>
      </c>
      <c r="C390" s="70" t="str">
        <f>IF('P_løpende (2)'!C402=0," ",'P_løpende (2)'!C402)</f>
        <v xml:space="preserve"> </v>
      </c>
      <c r="D390" s="24" t="str">
        <f>IF('P_løpende (2)'!D392=0," ",'P_løpende (2)'!D392)</f>
        <v xml:space="preserve"> </v>
      </c>
      <c r="E390" s="21" t="str">
        <f>IF('P_løpende (2)'!E402=0," ",'P_løpende (2)'!E402)</f>
        <v xml:space="preserve"> </v>
      </c>
      <c r="F390" s="70" t="str">
        <f>IF('P_løpende (2)'!F402=0," ",'P_løpende (2)'!F402)</f>
        <v xml:space="preserve"> </v>
      </c>
      <c r="H390" s="70" t="str">
        <f>IF('P_løpende (2)'!H402=0," ",'P_løpende (2)'!H402)</f>
        <v xml:space="preserve"> </v>
      </c>
      <c r="I390" s="70" t="str">
        <f>IF('P_løpende (2)'!I402=0," ",'P_løpende (2)'!I402)</f>
        <v xml:space="preserve"> </v>
      </c>
      <c r="K390" s="70" t="str">
        <f>IF('P_løpende (2)'!K402=0," ",'P_løpende (2)'!K402)</f>
        <v xml:space="preserve"> </v>
      </c>
      <c r="L390" s="70" t="str">
        <f>IF('P_løpende (2)'!L402=0," ",'P_løpende (2)'!L402)</f>
        <v xml:space="preserve"> </v>
      </c>
      <c r="N390" s="70" t="str">
        <f>IF('P_løpende (2)'!N402=0," ",'P_løpende (2)'!N402)</f>
        <v xml:space="preserve"> </v>
      </c>
      <c r="O390" s="70" t="str">
        <f>IF('P_løpende (2)'!O402=0," ",'P_løpende (2)'!O402)</f>
        <v xml:space="preserve"> </v>
      </c>
    </row>
    <row r="391" spans="2:15" x14ac:dyDescent="0.2">
      <c r="B391" s="21" t="str">
        <f>IF('P_løpende (2)'!B403=0," ",'P_løpende (2)'!B403)</f>
        <v xml:space="preserve"> </v>
      </c>
      <c r="C391" s="70" t="str">
        <f>IF('P_løpende (2)'!C403=0," ",'P_løpende (2)'!C403)</f>
        <v xml:space="preserve"> </v>
      </c>
      <c r="D391" s="24" t="str">
        <f>IF('P_løpende (2)'!D393=0," ",'P_løpende (2)'!D393)</f>
        <v xml:space="preserve"> </v>
      </c>
      <c r="E391" s="21" t="str">
        <f>IF('P_løpende (2)'!E403=0," ",'P_løpende (2)'!E403)</f>
        <v xml:space="preserve"> </v>
      </c>
      <c r="F391" s="70" t="str">
        <f>IF('P_løpende (2)'!F403=0," ",'P_løpende (2)'!F403)</f>
        <v xml:space="preserve"> </v>
      </c>
      <c r="H391" s="70" t="str">
        <f>IF('P_løpende (2)'!H403=0," ",'P_løpende (2)'!H403)</f>
        <v xml:space="preserve"> </v>
      </c>
      <c r="I391" s="70" t="str">
        <f>IF('P_løpende (2)'!I403=0," ",'P_løpende (2)'!I403)</f>
        <v xml:space="preserve"> </v>
      </c>
      <c r="K391" s="70" t="str">
        <f>IF('P_løpende (2)'!K403=0," ",'P_løpende (2)'!K403)</f>
        <v xml:space="preserve"> </v>
      </c>
      <c r="L391" s="70" t="str">
        <f>IF('P_løpende (2)'!L403=0," ",'P_løpende (2)'!L403)</f>
        <v xml:space="preserve"> </v>
      </c>
      <c r="N391" s="70" t="str">
        <f>IF('P_løpende (2)'!N403=0," ",'P_løpende (2)'!N403)</f>
        <v xml:space="preserve"> </v>
      </c>
      <c r="O391" s="70" t="str">
        <f>IF('P_løpende (2)'!O403=0," ",'P_løpende (2)'!O403)</f>
        <v xml:space="preserve"> </v>
      </c>
    </row>
    <row r="392" spans="2:15" x14ac:dyDescent="0.2">
      <c r="B392" s="21" t="str">
        <f>IF('P_løpende (2)'!B404=0," ",'P_løpende (2)'!B404)</f>
        <v xml:space="preserve"> </v>
      </c>
      <c r="C392" s="70" t="str">
        <f>IF('P_løpende (2)'!C404=0," ",'P_løpende (2)'!C404)</f>
        <v xml:space="preserve"> </v>
      </c>
      <c r="D392" s="24" t="str">
        <f>IF('P_løpende (2)'!D394=0," ",'P_løpende (2)'!D394)</f>
        <v xml:space="preserve"> </v>
      </c>
      <c r="E392" s="21" t="str">
        <f>IF('P_løpende (2)'!E404=0," ",'P_løpende (2)'!E404)</f>
        <v xml:space="preserve"> </v>
      </c>
      <c r="F392" s="70" t="str">
        <f>IF('P_løpende (2)'!F404=0," ",'P_løpende (2)'!F404)</f>
        <v xml:space="preserve"> </v>
      </c>
      <c r="H392" s="70" t="str">
        <f>IF('P_løpende (2)'!H404=0," ",'P_løpende (2)'!H404)</f>
        <v xml:space="preserve"> </v>
      </c>
      <c r="I392" s="70" t="str">
        <f>IF('P_løpende (2)'!I404=0," ",'P_løpende (2)'!I404)</f>
        <v xml:space="preserve"> </v>
      </c>
      <c r="K392" s="70" t="str">
        <f>IF('P_løpende (2)'!K404=0," ",'P_løpende (2)'!K404)</f>
        <v xml:space="preserve"> </v>
      </c>
      <c r="L392" s="70" t="str">
        <f>IF('P_løpende (2)'!L404=0," ",'P_løpende (2)'!L404)</f>
        <v xml:space="preserve"> </v>
      </c>
      <c r="N392" s="70" t="str">
        <f>IF('P_løpende (2)'!N404=0," ",'P_løpende (2)'!N404)</f>
        <v xml:space="preserve"> </v>
      </c>
      <c r="O392" s="70" t="str">
        <f>IF('P_løpende (2)'!O404=0," ",'P_løpende (2)'!O404)</f>
        <v xml:space="preserve"> </v>
      </c>
    </row>
    <row r="393" spans="2:15" x14ac:dyDescent="0.2">
      <c r="B393" s="21" t="str">
        <f>IF('P_løpende (2)'!B405=0," ",'P_løpende (2)'!B405)</f>
        <v xml:space="preserve"> </v>
      </c>
      <c r="C393" s="70" t="str">
        <f>IF('P_løpende (2)'!C405=0," ",'P_løpende (2)'!C405)</f>
        <v xml:space="preserve"> </v>
      </c>
      <c r="D393" s="24" t="str">
        <f>IF('P_løpende (2)'!D395=0," ",'P_løpende (2)'!D395)</f>
        <v xml:space="preserve"> </v>
      </c>
      <c r="E393" s="21" t="str">
        <f>IF('P_løpende (2)'!E405=0," ",'P_løpende (2)'!E405)</f>
        <v xml:space="preserve"> </v>
      </c>
      <c r="F393" s="70" t="str">
        <f>IF('P_løpende (2)'!F405=0," ",'P_løpende (2)'!F405)</f>
        <v xml:space="preserve"> </v>
      </c>
      <c r="H393" s="70" t="str">
        <f>IF('P_løpende (2)'!H405=0," ",'P_løpende (2)'!H405)</f>
        <v xml:space="preserve"> </v>
      </c>
      <c r="I393" s="70" t="str">
        <f>IF('P_løpende (2)'!I405=0," ",'P_løpende (2)'!I405)</f>
        <v xml:space="preserve"> </v>
      </c>
      <c r="K393" s="70" t="str">
        <f>IF('P_løpende (2)'!K405=0," ",'P_løpende (2)'!K405)</f>
        <v xml:space="preserve"> </v>
      </c>
      <c r="L393" s="70" t="str">
        <f>IF('P_løpende (2)'!L405=0," ",'P_løpende (2)'!L405)</f>
        <v xml:space="preserve"> </v>
      </c>
      <c r="N393" s="70" t="str">
        <f>IF('P_løpende (2)'!N405=0," ",'P_løpende (2)'!N405)</f>
        <v xml:space="preserve"> </v>
      </c>
      <c r="O393" s="70" t="str">
        <f>IF('P_løpende (2)'!O405=0," ",'P_løpende (2)'!O405)</f>
        <v xml:space="preserve"> </v>
      </c>
    </row>
    <row r="394" spans="2:15" x14ac:dyDescent="0.2">
      <c r="B394" s="21" t="str">
        <f>IF('P_løpende (2)'!B406=0," ",'P_løpende (2)'!B406)</f>
        <v xml:space="preserve"> </v>
      </c>
      <c r="C394" s="70" t="str">
        <f>IF('P_løpende (2)'!C406=0," ",'P_løpende (2)'!C406)</f>
        <v xml:space="preserve"> </v>
      </c>
      <c r="D394" s="24" t="str">
        <f>IF('P_løpende (2)'!D396=0," ",'P_løpende (2)'!D396)</f>
        <v xml:space="preserve"> </v>
      </c>
      <c r="E394" s="21" t="str">
        <f>IF('P_løpende (2)'!E406=0," ",'P_løpende (2)'!E406)</f>
        <v xml:space="preserve"> </v>
      </c>
      <c r="F394" s="70" t="str">
        <f>IF('P_løpende (2)'!F406=0," ",'P_løpende (2)'!F406)</f>
        <v xml:space="preserve"> </v>
      </c>
      <c r="H394" s="70" t="str">
        <f>IF('P_løpende (2)'!H406=0," ",'P_løpende (2)'!H406)</f>
        <v xml:space="preserve"> </v>
      </c>
      <c r="I394" s="70" t="str">
        <f>IF('P_løpende (2)'!I406=0," ",'P_løpende (2)'!I406)</f>
        <v xml:space="preserve"> </v>
      </c>
      <c r="K394" s="70" t="str">
        <f>IF('P_løpende (2)'!K406=0," ",'P_løpende (2)'!K406)</f>
        <v xml:space="preserve"> </v>
      </c>
      <c r="L394" s="70" t="str">
        <f>IF('P_løpende (2)'!L406=0," ",'P_løpende (2)'!L406)</f>
        <v xml:space="preserve"> </v>
      </c>
      <c r="N394" s="70" t="str">
        <f>IF('P_løpende (2)'!N406=0," ",'P_løpende (2)'!N406)</f>
        <v xml:space="preserve"> </v>
      </c>
      <c r="O394" s="70" t="str">
        <f>IF('P_løpende (2)'!O406=0," ",'P_løpende (2)'!O406)</f>
        <v xml:space="preserve"> </v>
      </c>
    </row>
    <row r="395" spans="2:15" x14ac:dyDescent="0.2">
      <c r="B395" s="21" t="str">
        <f>IF('P_løpende (2)'!B407=0," ",'P_løpende (2)'!B407)</f>
        <v xml:space="preserve"> </v>
      </c>
      <c r="C395" s="70" t="str">
        <f>IF('P_løpende (2)'!C407=0," ",'P_løpende (2)'!C407)</f>
        <v xml:space="preserve"> </v>
      </c>
      <c r="D395" s="24" t="str">
        <f>IF('P_løpende (2)'!D397=0," ",'P_løpende (2)'!D397)</f>
        <v xml:space="preserve"> </v>
      </c>
      <c r="E395" s="21" t="str">
        <f>IF('P_løpende (2)'!E407=0," ",'P_løpende (2)'!E407)</f>
        <v xml:space="preserve"> </v>
      </c>
      <c r="F395" s="70" t="str">
        <f>IF('P_løpende (2)'!F407=0," ",'P_løpende (2)'!F407)</f>
        <v xml:space="preserve"> </v>
      </c>
      <c r="H395" s="70" t="str">
        <f>IF('P_løpende (2)'!H407=0," ",'P_løpende (2)'!H407)</f>
        <v xml:space="preserve"> </v>
      </c>
      <c r="I395" s="70" t="str">
        <f>IF('P_løpende (2)'!I407=0," ",'P_løpende (2)'!I407)</f>
        <v xml:space="preserve"> </v>
      </c>
      <c r="K395" s="70" t="str">
        <f>IF('P_løpende (2)'!K407=0," ",'P_løpende (2)'!K407)</f>
        <v xml:space="preserve"> </v>
      </c>
      <c r="L395" s="70" t="str">
        <f>IF('P_løpende (2)'!L407=0," ",'P_løpende (2)'!L407)</f>
        <v xml:space="preserve"> </v>
      </c>
      <c r="N395" s="70" t="str">
        <f>IF('P_løpende (2)'!N407=0," ",'P_løpende (2)'!N407)</f>
        <v xml:space="preserve"> </v>
      </c>
      <c r="O395" s="70" t="str">
        <f>IF('P_løpende (2)'!O407=0," ",'P_løpende (2)'!O407)</f>
        <v xml:space="preserve"> </v>
      </c>
    </row>
    <row r="396" spans="2:15" x14ac:dyDescent="0.2">
      <c r="B396" s="21" t="str">
        <f>IF('P_løpende (2)'!B408=0," ",'P_løpende (2)'!B408)</f>
        <v xml:space="preserve"> </v>
      </c>
      <c r="C396" s="70" t="str">
        <f>IF('P_løpende (2)'!C408=0," ",'P_løpende (2)'!C408)</f>
        <v xml:space="preserve"> </v>
      </c>
      <c r="D396" s="24" t="str">
        <f>IF('P_løpende (2)'!D398=0," ",'P_løpende (2)'!D398)</f>
        <v xml:space="preserve"> </v>
      </c>
      <c r="E396" s="21" t="str">
        <f>IF('P_løpende (2)'!E408=0," ",'P_løpende (2)'!E408)</f>
        <v xml:space="preserve"> </v>
      </c>
      <c r="F396" s="70" t="str">
        <f>IF('P_løpende (2)'!F408=0," ",'P_løpende (2)'!F408)</f>
        <v xml:space="preserve"> </v>
      </c>
      <c r="H396" s="70" t="str">
        <f>IF('P_løpende (2)'!H408=0," ",'P_løpende (2)'!H408)</f>
        <v xml:space="preserve"> </v>
      </c>
      <c r="I396" s="70" t="str">
        <f>IF('P_løpende (2)'!I408=0," ",'P_løpende (2)'!I408)</f>
        <v xml:space="preserve"> </v>
      </c>
      <c r="K396" s="70" t="str">
        <f>IF('P_løpende (2)'!K408=0," ",'P_løpende (2)'!K408)</f>
        <v xml:space="preserve"> </v>
      </c>
      <c r="L396" s="70" t="str">
        <f>IF('P_løpende (2)'!L408=0," ",'P_løpende (2)'!L408)</f>
        <v xml:space="preserve"> </v>
      </c>
      <c r="N396" s="70" t="str">
        <f>IF('P_løpende (2)'!N408=0," ",'P_løpende (2)'!N408)</f>
        <v xml:space="preserve"> </v>
      </c>
      <c r="O396" s="70" t="str">
        <f>IF('P_løpende (2)'!O408=0," ",'P_løpende (2)'!O408)</f>
        <v xml:space="preserve"> </v>
      </c>
    </row>
    <row r="397" spans="2:15" x14ac:dyDescent="0.2">
      <c r="B397" s="21" t="str">
        <f>IF('P_løpende (2)'!B409=0," ",'P_løpende (2)'!B409)</f>
        <v xml:space="preserve"> </v>
      </c>
      <c r="C397" s="70" t="str">
        <f>IF('P_løpende (2)'!C409=0," ",'P_løpende (2)'!C409)</f>
        <v xml:space="preserve"> </v>
      </c>
      <c r="D397" s="24" t="str">
        <f>IF('P_løpende (2)'!D399=0," ",'P_løpende (2)'!D399)</f>
        <v xml:space="preserve"> </v>
      </c>
      <c r="E397" s="21" t="str">
        <f>IF('P_løpende (2)'!E409=0," ",'P_løpende (2)'!E409)</f>
        <v xml:space="preserve"> </v>
      </c>
      <c r="F397" s="70" t="str">
        <f>IF('P_løpende (2)'!F409=0," ",'P_løpende (2)'!F409)</f>
        <v xml:space="preserve"> </v>
      </c>
      <c r="H397" s="70" t="str">
        <f>IF('P_løpende (2)'!H409=0," ",'P_løpende (2)'!H409)</f>
        <v xml:space="preserve"> </v>
      </c>
      <c r="I397" s="70" t="str">
        <f>IF('P_løpende (2)'!I409=0," ",'P_løpende (2)'!I409)</f>
        <v xml:space="preserve"> </v>
      </c>
      <c r="K397" s="70" t="str">
        <f>IF('P_løpende (2)'!K409=0," ",'P_løpende (2)'!K409)</f>
        <v xml:space="preserve"> </v>
      </c>
      <c r="L397" s="70" t="str">
        <f>IF('P_løpende (2)'!L409=0," ",'P_løpende (2)'!L409)</f>
        <v xml:space="preserve"> </v>
      </c>
      <c r="N397" s="70" t="str">
        <f>IF('P_løpende (2)'!N409=0," ",'P_løpende (2)'!N409)</f>
        <v xml:space="preserve"> </v>
      </c>
      <c r="O397" s="70" t="str">
        <f>IF('P_løpende (2)'!O409=0," ",'P_løpende (2)'!O409)</f>
        <v xml:space="preserve"> </v>
      </c>
    </row>
    <row r="398" spans="2:15" x14ac:dyDescent="0.2">
      <c r="B398" s="21" t="str">
        <f>IF('P_løpende (2)'!B410=0," ",'P_løpende (2)'!B410)</f>
        <v xml:space="preserve"> </v>
      </c>
      <c r="C398" s="70" t="str">
        <f>IF('P_løpende (2)'!C410=0," ",'P_løpende (2)'!C410)</f>
        <v xml:space="preserve"> </v>
      </c>
      <c r="D398" s="24" t="str">
        <f>IF('P_løpende (2)'!D400=0," ",'P_løpende (2)'!D400)</f>
        <v xml:space="preserve"> </v>
      </c>
      <c r="E398" s="21" t="str">
        <f>IF('P_løpende (2)'!E410=0," ",'P_løpende (2)'!E410)</f>
        <v xml:space="preserve"> </v>
      </c>
      <c r="F398" s="70" t="str">
        <f>IF('P_løpende (2)'!F410=0," ",'P_løpende (2)'!F410)</f>
        <v xml:space="preserve"> </v>
      </c>
      <c r="H398" s="70" t="str">
        <f>IF('P_løpende (2)'!H410=0," ",'P_løpende (2)'!H410)</f>
        <v xml:space="preserve"> </v>
      </c>
      <c r="I398" s="70" t="str">
        <f>IF('P_løpende (2)'!I410=0," ",'P_løpende (2)'!I410)</f>
        <v xml:space="preserve"> </v>
      </c>
      <c r="K398" s="70" t="str">
        <f>IF('P_løpende (2)'!K410=0," ",'P_løpende (2)'!K410)</f>
        <v xml:space="preserve"> </v>
      </c>
      <c r="L398" s="70" t="str">
        <f>IF('P_løpende (2)'!L410=0," ",'P_løpende (2)'!L410)</f>
        <v xml:space="preserve"> </v>
      </c>
      <c r="N398" s="70" t="str">
        <f>IF('P_løpende (2)'!N410=0," ",'P_løpende (2)'!N410)</f>
        <v xml:space="preserve"> </v>
      </c>
      <c r="O398" s="70" t="str">
        <f>IF('P_løpende (2)'!O410=0," ",'P_løpende (2)'!O410)</f>
        <v xml:space="preserve"> </v>
      </c>
    </row>
    <row r="399" spans="2:15" x14ac:dyDescent="0.2">
      <c r="B399" s="21" t="str">
        <f>IF('P_løpende (2)'!B411=0," ",'P_løpende (2)'!B411)</f>
        <v xml:space="preserve"> </v>
      </c>
      <c r="C399" s="70" t="str">
        <f>IF('P_løpende (2)'!C411=0," ",'P_løpende (2)'!C411)</f>
        <v xml:space="preserve"> </v>
      </c>
      <c r="D399" s="24" t="str">
        <f>IF('P_løpende (2)'!D401=0," ",'P_løpende (2)'!D401)</f>
        <v xml:space="preserve"> </v>
      </c>
      <c r="E399" s="21" t="str">
        <f>IF('P_løpende (2)'!E411=0," ",'P_løpende (2)'!E411)</f>
        <v xml:space="preserve"> </v>
      </c>
      <c r="F399" s="70" t="str">
        <f>IF('P_løpende (2)'!F411=0," ",'P_løpende (2)'!F411)</f>
        <v xml:space="preserve"> </v>
      </c>
      <c r="H399" s="70" t="str">
        <f>IF('P_løpende (2)'!H411=0," ",'P_løpende (2)'!H411)</f>
        <v xml:space="preserve"> </v>
      </c>
      <c r="I399" s="70" t="str">
        <f>IF('P_løpende (2)'!I411=0," ",'P_løpende (2)'!I411)</f>
        <v xml:space="preserve"> </v>
      </c>
      <c r="K399" s="70" t="str">
        <f>IF('P_løpende (2)'!K411=0," ",'P_løpende (2)'!K411)</f>
        <v xml:space="preserve"> </v>
      </c>
      <c r="L399" s="70" t="str">
        <f>IF('P_løpende (2)'!L411=0," ",'P_løpende (2)'!L411)</f>
        <v xml:space="preserve"> </v>
      </c>
      <c r="N399" s="70" t="str">
        <f>IF('P_løpende (2)'!N411=0," ",'P_løpende (2)'!N411)</f>
        <v xml:space="preserve"> </v>
      </c>
      <c r="O399" s="70" t="str">
        <f>IF('P_løpende (2)'!O411=0," ",'P_løpende (2)'!O411)</f>
        <v xml:space="preserve"> </v>
      </c>
    </row>
    <row r="400" spans="2:15" x14ac:dyDescent="0.2">
      <c r="B400" s="21" t="str">
        <f>IF('P_løpende (2)'!B412=0," ",'P_løpende (2)'!B412)</f>
        <v xml:space="preserve"> </v>
      </c>
      <c r="C400" s="70" t="str">
        <f>IF('P_løpende (2)'!C412=0," ",'P_løpende (2)'!C412)</f>
        <v xml:space="preserve"> </v>
      </c>
      <c r="D400" s="24" t="str">
        <f>IF('P_løpende (2)'!D402=0," ",'P_løpende (2)'!D402)</f>
        <v xml:space="preserve"> </v>
      </c>
      <c r="E400" s="21" t="str">
        <f>IF('P_løpende (2)'!E412=0," ",'P_løpende (2)'!E412)</f>
        <v xml:space="preserve"> </v>
      </c>
      <c r="F400" s="70" t="str">
        <f>IF('P_løpende (2)'!F412=0," ",'P_løpende (2)'!F412)</f>
        <v xml:space="preserve"> </v>
      </c>
      <c r="H400" s="70" t="str">
        <f>IF('P_løpende (2)'!H412=0," ",'P_løpende (2)'!H412)</f>
        <v xml:space="preserve"> </v>
      </c>
      <c r="I400" s="70" t="str">
        <f>IF('P_løpende (2)'!I412=0," ",'P_løpende (2)'!I412)</f>
        <v xml:space="preserve"> </v>
      </c>
      <c r="K400" s="70" t="str">
        <f>IF('P_løpende (2)'!K412=0," ",'P_løpende (2)'!K412)</f>
        <v xml:space="preserve"> </v>
      </c>
      <c r="L400" s="70" t="str">
        <f>IF('P_løpende (2)'!L412=0," ",'P_løpende (2)'!L412)</f>
        <v xml:space="preserve"> </v>
      </c>
      <c r="N400" s="70" t="str">
        <f>IF('P_løpende (2)'!N412=0," ",'P_løpende (2)'!N412)</f>
        <v xml:space="preserve"> </v>
      </c>
      <c r="O400" s="70" t="str">
        <f>IF('P_løpende (2)'!O412=0," ",'P_løpende (2)'!O412)</f>
        <v xml:space="preserve"> </v>
      </c>
    </row>
    <row r="401" spans="2:15" x14ac:dyDescent="0.2">
      <c r="B401" s="21" t="str">
        <f>IF('P_løpende (2)'!B413=0," ",'P_løpende (2)'!B413)</f>
        <v xml:space="preserve"> </v>
      </c>
      <c r="C401" s="70" t="str">
        <f>IF('P_løpende (2)'!C413=0," ",'P_løpende (2)'!C413)</f>
        <v xml:space="preserve"> </v>
      </c>
      <c r="D401" s="24" t="str">
        <f>IF('P_løpende (2)'!D403=0," ",'P_løpende (2)'!D403)</f>
        <v xml:space="preserve"> </v>
      </c>
      <c r="E401" s="21" t="str">
        <f>IF('P_løpende (2)'!E413=0," ",'P_løpende (2)'!E413)</f>
        <v xml:space="preserve"> </v>
      </c>
      <c r="F401" s="70" t="str">
        <f>IF('P_løpende (2)'!F413=0," ",'P_løpende (2)'!F413)</f>
        <v xml:space="preserve"> </v>
      </c>
      <c r="H401" s="70" t="str">
        <f>IF('P_løpende (2)'!H413=0," ",'P_løpende (2)'!H413)</f>
        <v xml:space="preserve"> </v>
      </c>
      <c r="I401" s="70" t="str">
        <f>IF('P_løpende (2)'!I413=0," ",'P_løpende (2)'!I413)</f>
        <v xml:space="preserve"> </v>
      </c>
      <c r="K401" s="70" t="str">
        <f>IF('P_løpende (2)'!K413=0," ",'P_løpende (2)'!K413)</f>
        <v xml:space="preserve"> </v>
      </c>
      <c r="L401" s="70" t="str">
        <f>IF('P_løpende (2)'!L413=0," ",'P_løpende (2)'!L413)</f>
        <v xml:space="preserve"> </v>
      </c>
      <c r="N401" s="70" t="str">
        <f>IF('P_løpende (2)'!N413=0," ",'P_løpende (2)'!N413)</f>
        <v xml:space="preserve"> </v>
      </c>
      <c r="O401" s="70" t="str">
        <f>IF('P_løpende (2)'!O413=0," ",'P_løpende (2)'!O413)</f>
        <v xml:space="preserve"> </v>
      </c>
    </row>
    <row r="402" spans="2:15" x14ac:dyDescent="0.2">
      <c r="B402" s="21" t="str">
        <f>IF('P_løpende (2)'!B414=0," ",'P_løpende (2)'!B414)</f>
        <v xml:space="preserve"> </v>
      </c>
      <c r="C402" s="70" t="str">
        <f>IF('P_løpende (2)'!C414=0," ",'P_løpende (2)'!C414)</f>
        <v xml:space="preserve"> </v>
      </c>
      <c r="D402" s="24" t="str">
        <f>IF('P_løpende (2)'!D404=0," ",'P_løpende (2)'!D404)</f>
        <v xml:space="preserve"> </v>
      </c>
      <c r="E402" s="21" t="str">
        <f>IF('P_løpende (2)'!E414=0," ",'P_løpende (2)'!E414)</f>
        <v xml:space="preserve"> </v>
      </c>
      <c r="F402" s="70" t="str">
        <f>IF('P_løpende (2)'!F414=0," ",'P_løpende (2)'!F414)</f>
        <v xml:space="preserve"> </v>
      </c>
      <c r="H402" s="70" t="str">
        <f>IF('P_løpende (2)'!H414=0," ",'P_løpende (2)'!H414)</f>
        <v xml:space="preserve"> </v>
      </c>
      <c r="I402" s="70" t="str">
        <f>IF('P_løpende (2)'!I414=0," ",'P_løpende (2)'!I414)</f>
        <v xml:space="preserve"> </v>
      </c>
      <c r="K402" s="70" t="str">
        <f>IF('P_løpende (2)'!K414=0," ",'P_løpende (2)'!K414)</f>
        <v xml:space="preserve"> </v>
      </c>
      <c r="L402" s="70" t="str">
        <f>IF('P_løpende (2)'!L414=0," ",'P_løpende (2)'!L414)</f>
        <v xml:space="preserve"> </v>
      </c>
      <c r="N402" s="70" t="str">
        <f>IF('P_løpende (2)'!N414=0," ",'P_løpende (2)'!N414)</f>
        <v xml:space="preserve"> </v>
      </c>
      <c r="O402" s="70" t="str">
        <f>IF('P_løpende (2)'!O414=0," ",'P_løpende (2)'!O414)</f>
        <v xml:space="preserve"> </v>
      </c>
    </row>
    <row r="403" spans="2:15" x14ac:dyDescent="0.2">
      <c r="B403" s="21" t="str">
        <f>IF('P_løpende (2)'!B415=0," ",'P_løpende (2)'!B415)</f>
        <v xml:space="preserve"> </v>
      </c>
      <c r="C403" s="70" t="str">
        <f>IF('P_løpende (2)'!C415=0," ",'P_løpende (2)'!C415)</f>
        <v xml:space="preserve"> </v>
      </c>
      <c r="D403" s="24" t="str">
        <f>IF('P_løpende (2)'!D405=0," ",'P_løpende (2)'!D405)</f>
        <v xml:space="preserve"> </v>
      </c>
      <c r="E403" s="21" t="str">
        <f>IF('P_løpende (2)'!E415=0," ",'P_løpende (2)'!E415)</f>
        <v xml:space="preserve"> </v>
      </c>
      <c r="F403" s="70" t="str">
        <f>IF('P_løpende (2)'!F415=0," ",'P_løpende (2)'!F415)</f>
        <v xml:space="preserve"> </v>
      </c>
      <c r="H403" s="70" t="str">
        <f>IF('P_løpende (2)'!H415=0," ",'P_løpende (2)'!H415)</f>
        <v xml:space="preserve"> </v>
      </c>
      <c r="I403" s="70" t="str">
        <f>IF('P_løpende (2)'!I415=0," ",'P_løpende (2)'!I415)</f>
        <v xml:space="preserve"> </v>
      </c>
      <c r="K403" s="70" t="str">
        <f>IF('P_løpende (2)'!K415=0," ",'P_løpende (2)'!K415)</f>
        <v xml:space="preserve"> </v>
      </c>
      <c r="L403" s="70" t="str">
        <f>IF('P_løpende (2)'!L415=0," ",'P_løpende (2)'!L415)</f>
        <v xml:space="preserve"> </v>
      </c>
      <c r="N403" s="70" t="str">
        <f>IF('P_løpende (2)'!N415=0," ",'P_løpende (2)'!N415)</f>
        <v xml:space="preserve"> </v>
      </c>
      <c r="O403" s="70" t="str">
        <f>IF('P_løpende (2)'!O415=0," ",'P_løpende (2)'!O415)</f>
        <v xml:space="preserve"> </v>
      </c>
    </row>
    <row r="404" spans="2:15" x14ac:dyDescent="0.2">
      <c r="B404" s="21" t="str">
        <f>IF('P_løpende (2)'!B416=0," ",'P_løpende (2)'!B416)</f>
        <v xml:space="preserve"> </v>
      </c>
      <c r="C404" s="70" t="str">
        <f>IF('P_løpende (2)'!C416=0," ",'P_løpende (2)'!C416)</f>
        <v xml:space="preserve"> </v>
      </c>
      <c r="D404" s="24" t="str">
        <f>IF('P_løpende (2)'!D406=0," ",'P_løpende (2)'!D406)</f>
        <v xml:space="preserve"> </v>
      </c>
      <c r="E404" s="21" t="str">
        <f>IF('P_løpende (2)'!E416=0," ",'P_løpende (2)'!E416)</f>
        <v xml:space="preserve"> </v>
      </c>
      <c r="F404" s="70" t="str">
        <f>IF('P_løpende (2)'!F416=0," ",'P_løpende (2)'!F416)</f>
        <v xml:space="preserve"> </v>
      </c>
      <c r="H404" s="70" t="str">
        <f>IF('P_løpende (2)'!H416=0," ",'P_løpende (2)'!H416)</f>
        <v xml:space="preserve"> </v>
      </c>
      <c r="I404" s="70" t="str">
        <f>IF('P_løpende (2)'!I416=0," ",'P_løpende (2)'!I416)</f>
        <v xml:space="preserve"> </v>
      </c>
      <c r="K404" s="70" t="str">
        <f>IF('P_løpende (2)'!K416=0," ",'P_løpende (2)'!K416)</f>
        <v xml:space="preserve"> </v>
      </c>
      <c r="L404" s="70" t="str">
        <f>IF('P_løpende (2)'!L416=0," ",'P_løpende (2)'!L416)</f>
        <v xml:space="preserve"> </v>
      </c>
      <c r="N404" s="70" t="str">
        <f>IF('P_løpende (2)'!N416=0," ",'P_løpende (2)'!N416)</f>
        <v xml:space="preserve"> </v>
      </c>
      <c r="O404" s="70" t="str">
        <f>IF('P_løpende (2)'!O416=0," ",'P_løpende (2)'!O416)</f>
        <v xml:space="preserve"> </v>
      </c>
    </row>
    <row r="405" spans="2:15" x14ac:dyDescent="0.2">
      <c r="B405" s="21" t="str">
        <f>IF('P_løpende (2)'!B417=0," ",'P_løpende (2)'!B417)</f>
        <v xml:space="preserve"> </v>
      </c>
      <c r="C405" s="70" t="str">
        <f>IF('P_løpende (2)'!C417=0," ",'P_løpende (2)'!C417)</f>
        <v xml:space="preserve"> </v>
      </c>
      <c r="D405" s="24" t="str">
        <f>IF('P_løpende (2)'!D407=0," ",'P_løpende (2)'!D407)</f>
        <v xml:space="preserve"> </v>
      </c>
      <c r="E405" s="21" t="str">
        <f>IF('P_løpende (2)'!E417=0," ",'P_løpende (2)'!E417)</f>
        <v xml:space="preserve"> </v>
      </c>
      <c r="F405" s="70" t="str">
        <f>IF('P_løpende (2)'!F417=0," ",'P_løpende (2)'!F417)</f>
        <v xml:space="preserve"> </v>
      </c>
      <c r="H405" s="70" t="str">
        <f>IF('P_løpende (2)'!H417=0," ",'P_løpende (2)'!H417)</f>
        <v xml:space="preserve"> </v>
      </c>
      <c r="I405" s="70" t="str">
        <f>IF('P_løpende (2)'!I417=0," ",'P_løpende (2)'!I417)</f>
        <v xml:space="preserve"> </v>
      </c>
      <c r="K405" s="70" t="str">
        <f>IF('P_løpende (2)'!K417=0," ",'P_løpende (2)'!K417)</f>
        <v xml:space="preserve"> </v>
      </c>
      <c r="L405" s="70" t="str">
        <f>IF('P_løpende (2)'!L417=0," ",'P_løpende (2)'!L417)</f>
        <v xml:space="preserve"> </v>
      </c>
      <c r="N405" s="70" t="str">
        <f>IF('P_løpende (2)'!N417=0," ",'P_løpende (2)'!N417)</f>
        <v xml:space="preserve"> </v>
      </c>
      <c r="O405" s="70" t="str">
        <f>IF('P_løpende (2)'!O417=0," ",'P_løpende (2)'!O417)</f>
        <v xml:space="preserve"> </v>
      </c>
    </row>
    <row r="406" spans="2:15" x14ac:dyDescent="0.2">
      <c r="B406" s="21" t="str">
        <f>IF('P_løpende (2)'!B418=0," ",'P_løpende (2)'!B418)</f>
        <v xml:space="preserve"> </v>
      </c>
      <c r="C406" s="70" t="str">
        <f>IF('P_løpende (2)'!C418=0," ",'P_løpende (2)'!C418)</f>
        <v xml:space="preserve"> </v>
      </c>
      <c r="D406" s="24" t="str">
        <f>IF('P_løpende (2)'!D408=0," ",'P_løpende (2)'!D408)</f>
        <v xml:space="preserve"> </v>
      </c>
      <c r="E406" s="21" t="str">
        <f>IF('P_løpende (2)'!E418=0," ",'P_løpende (2)'!E418)</f>
        <v xml:space="preserve"> </v>
      </c>
      <c r="F406" s="70" t="str">
        <f>IF('P_løpende (2)'!F418=0," ",'P_løpende (2)'!F418)</f>
        <v xml:space="preserve"> </v>
      </c>
      <c r="H406" s="70" t="str">
        <f>IF('P_løpende (2)'!H418=0," ",'P_løpende (2)'!H418)</f>
        <v xml:space="preserve"> </v>
      </c>
      <c r="I406" s="70" t="str">
        <f>IF('P_løpende (2)'!I418=0," ",'P_løpende (2)'!I418)</f>
        <v xml:space="preserve"> </v>
      </c>
      <c r="K406" s="70" t="str">
        <f>IF('P_løpende (2)'!K418=0," ",'P_løpende (2)'!K418)</f>
        <v xml:space="preserve"> </v>
      </c>
      <c r="L406" s="70" t="str">
        <f>IF('P_løpende (2)'!L418=0," ",'P_løpende (2)'!L418)</f>
        <v xml:space="preserve"> </v>
      </c>
      <c r="N406" s="70" t="str">
        <f>IF('P_løpende (2)'!N418=0," ",'P_løpende (2)'!N418)</f>
        <v xml:space="preserve"> </v>
      </c>
      <c r="O406" s="70" t="str">
        <f>IF('P_løpende (2)'!O418=0," ",'P_løpende (2)'!O418)</f>
        <v xml:space="preserve"> </v>
      </c>
    </row>
    <row r="407" spans="2:15" x14ac:dyDescent="0.2">
      <c r="B407" s="21" t="str">
        <f>IF('P_løpende (2)'!B419=0," ",'P_løpende (2)'!B419)</f>
        <v xml:space="preserve"> </v>
      </c>
      <c r="C407" s="70" t="str">
        <f>IF('P_løpende (2)'!C419=0," ",'P_løpende (2)'!C419)</f>
        <v xml:space="preserve"> </v>
      </c>
      <c r="D407" s="24" t="str">
        <f>IF('P_løpende (2)'!D409=0," ",'P_løpende (2)'!D409)</f>
        <v xml:space="preserve"> </v>
      </c>
      <c r="E407" s="21" t="str">
        <f>IF('P_løpende (2)'!E419=0," ",'P_løpende (2)'!E419)</f>
        <v xml:space="preserve"> </v>
      </c>
      <c r="F407" s="70" t="str">
        <f>IF('P_løpende (2)'!F419=0," ",'P_løpende (2)'!F419)</f>
        <v xml:space="preserve"> </v>
      </c>
      <c r="H407" s="70" t="str">
        <f>IF('P_løpende (2)'!H419=0," ",'P_løpende (2)'!H419)</f>
        <v xml:space="preserve"> </v>
      </c>
      <c r="I407" s="70" t="str">
        <f>IF('P_løpende (2)'!I419=0," ",'P_løpende (2)'!I419)</f>
        <v xml:space="preserve"> </v>
      </c>
      <c r="K407" s="70" t="str">
        <f>IF('P_løpende (2)'!K419=0," ",'P_løpende (2)'!K419)</f>
        <v xml:space="preserve"> </v>
      </c>
      <c r="L407" s="70" t="str">
        <f>IF('P_løpende (2)'!L419=0," ",'P_løpende (2)'!L419)</f>
        <v xml:space="preserve"> </v>
      </c>
      <c r="N407" s="70" t="str">
        <f>IF('P_løpende (2)'!N419=0," ",'P_løpende (2)'!N419)</f>
        <v xml:space="preserve"> </v>
      </c>
      <c r="O407" s="70" t="str">
        <f>IF('P_løpende (2)'!O419=0," ",'P_løpende (2)'!O419)</f>
        <v xml:space="preserve"> </v>
      </c>
    </row>
    <row r="408" spans="2:15" x14ac:dyDescent="0.2">
      <c r="B408" s="21" t="str">
        <f>IF('P_løpende (2)'!B420=0," ",'P_løpende (2)'!B420)</f>
        <v xml:space="preserve"> </v>
      </c>
      <c r="C408" s="70" t="str">
        <f>IF('P_løpende (2)'!C420=0," ",'P_løpende (2)'!C420)</f>
        <v xml:space="preserve"> </v>
      </c>
      <c r="D408" s="24" t="str">
        <f>IF('P_løpende (2)'!D410=0," ",'P_løpende (2)'!D410)</f>
        <v xml:space="preserve"> </v>
      </c>
      <c r="E408" s="21" t="str">
        <f>IF('P_løpende (2)'!E420=0," ",'P_løpende (2)'!E420)</f>
        <v xml:space="preserve"> </v>
      </c>
      <c r="F408" s="70" t="str">
        <f>IF('P_løpende (2)'!F420=0," ",'P_løpende (2)'!F420)</f>
        <v xml:space="preserve"> </v>
      </c>
      <c r="H408" s="70" t="str">
        <f>IF('P_løpende (2)'!H420=0," ",'P_løpende (2)'!H420)</f>
        <v xml:space="preserve"> </v>
      </c>
      <c r="I408" s="70" t="str">
        <f>IF('P_løpende (2)'!I420=0," ",'P_løpende (2)'!I420)</f>
        <v xml:space="preserve"> </v>
      </c>
      <c r="K408" s="70" t="str">
        <f>IF('P_løpende (2)'!K420=0," ",'P_løpende (2)'!K420)</f>
        <v xml:space="preserve"> </v>
      </c>
      <c r="L408" s="70" t="str">
        <f>IF('P_løpende (2)'!L420=0," ",'P_løpende (2)'!L420)</f>
        <v xml:space="preserve"> </v>
      </c>
      <c r="N408" s="70" t="str">
        <f>IF('P_løpende (2)'!N420=0," ",'P_løpende (2)'!N420)</f>
        <v xml:space="preserve"> </v>
      </c>
      <c r="O408" s="70" t="str">
        <f>IF('P_løpende (2)'!O420=0," ",'P_løpende (2)'!O420)</f>
        <v xml:space="preserve"> </v>
      </c>
    </row>
    <row r="409" spans="2:15" x14ac:dyDescent="0.2">
      <c r="B409" s="21" t="str">
        <f>IF('P_løpende (2)'!B421=0," ",'P_løpende (2)'!B421)</f>
        <v xml:space="preserve"> </v>
      </c>
      <c r="C409" s="70" t="str">
        <f>IF('P_løpende (2)'!C421=0," ",'P_løpende (2)'!C421)</f>
        <v xml:space="preserve"> </v>
      </c>
      <c r="D409" s="24" t="str">
        <f>IF('P_løpende (2)'!D411=0," ",'P_løpende (2)'!D411)</f>
        <v xml:space="preserve"> </v>
      </c>
      <c r="E409" s="21" t="str">
        <f>IF('P_løpende (2)'!E421=0," ",'P_løpende (2)'!E421)</f>
        <v xml:space="preserve"> </v>
      </c>
      <c r="F409" s="70" t="str">
        <f>IF('P_løpende (2)'!F421=0," ",'P_løpende (2)'!F421)</f>
        <v xml:space="preserve"> </v>
      </c>
      <c r="H409" s="70" t="str">
        <f>IF('P_løpende (2)'!H421=0," ",'P_løpende (2)'!H421)</f>
        <v xml:space="preserve"> </v>
      </c>
      <c r="I409" s="70" t="str">
        <f>IF('P_løpende (2)'!I421=0," ",'P_løpende (2)'!I421)</f>
        <v xml:space="preserve"> </v>
      </c>
      <c r="K409" s="70" t="str">
        <f>IF('P_løpende (2)'!K421=0," ",'P_løpende (2)'!K421)</f>
        <v xml:space="preserve"> </v>
      </c>
      <c r="L409" s="70" t="str">
        <f>IF('P_løpende (2)'!L421=0," ",'P_løpende (2)'!L421)</f>
        <v xml:space="preserve"> </v>
      </c>
      <c r="N409" s="70" t="str">
        <f>IF('P_løpende (2)'!N421=0," ",'P_løpende (2)'!N421)</f>
        <v xml:space="preserve"> </v>
      </c>
      <c r="O409" s="70" t="str">
        <f>IF('P_løpende (2)'!O421=0," ",'P_løpende (2)'!O421)</f>
        <v xml:space="preserve"> </v>
      </c>
    </row>
    <row r="410" spans="2:15" x14ac:dyDescent="0.2">
      <c r="B410" s="21" t="str">
        <f>IF('P_løpende (2)'!B422=0," ",'P_løpende (2)'!B422)</f>
        <v xml:space="preserve"> </v>
      </c>
      <c r="C410" s="70" t="str">
        <f>IF('P_løpende (2)'!C422=0," ",'P_løpende (2)'!C422)</f>
        <v xml:space="preserve"> </v>
      </c>
      <c r="D410" s="24" t="str">
        <f>IF('P_løpende (2)'!D412=0," ",'P_løpende (2)'!D412)</f>
        <v xml:space="preserve"> </v>
      </c>
      <c r="E410" s="21" t="str">
        <f>IF('P_løpende (2)'!E422=0," ",'P_løpende (2)'!E422)</f>
        <v xml:space="preserve"> </v>
      </c>
      <c r="F410" s="70" t="str">
        <f>IF('P_løpende (2)'!F422=0," ",'P_løpende (2)'!F422)</f>
        <v xml:space="preserve"> </v>
      </c>
      <c r="H410" s="70" t="str">
        <f>IF('P_løpende (2)'!H422=0," ",'P_løpende (2)'!H422)</f>
        <v xml:space="preserve"> </v>
      </c>
      <c r="I410" s="70" t="str">
        <f>IF('P_løpende (2)'!I422=0," ",'P_løpende (2)'!I422)</f>
        <v xml:space="preserve"> </v>
      </c>
      <c r="K410" s="70" t="str">
        <f>IF('P_løpende (2)'!K422=0," ",'P_løpende (2)'!K422)</f>
        <v xml:space="preserve"> </v>
      </c>
      <c r="L410" s="70" t="str">
        <f>IF('P_løpende (2)'!L422=0," ",'P_løpende (2)'!L422)</f>
        <v xml:space="preserve"> </v>
      </c>
      <c r="N410" s="70" t="str">
        <f>IF('P_løpende (2)'!N422=0," ",'P_løpende (2)'!N422)</f>
        <v xml:space="preserve"> </v>
      </c>
      <c r="O410" s="70" t="str">
        <f>IF('P_løpende (2)'!O422=0," ",'P_løpende (2)'!O422)</f>
        <v xml:space="preserve"> </v>
      </c>
    </row>
    <row r="411" spans="2:15" x14ac:dyDescent="0.2">
      <c r="B411" s="21" t="str">
        <f>IF('P_løpende (2)'!B423=0," ",'P_løpende (2)'!B423)</f>
        <v xml:space="preserve"> </v>
      </c>
      <c r="C411" s="70" t="str">
        <f>IF('P_løpende (2)'!C423=0," ",'P_løpende (2)'!C423)</f>
        <v xml:space="preserve"> </v>
      </c>
      <c r="D411" s="24" t="str">
        <f>IF('P_løpende (2)'!D413=0," ",'P_løpende (2)'!D413)</f>
        <v xml:space="preserve"> </v>
      </c>
      <c r="E411" s="21" t="str">
        <f>IF('P_løpende (2)'!E423=0," ",'P_løpende (2)'!E423)</f>
        <v xml:space="preserve"> </v>
      </c>
      <c r="F411" s="70" t="str">
        <f>IF('P_løpende (2)'!F423=0," ",'P_løpende (2)'!F423)</f>
        <v xml:space="preserve"> </v>
      </c>
      <c r="H411" s="70" t="str">
        <f>IF('P_løpende (2)'!H423=0," ",'P_løpende (2)'!H423)</f>
        <v xml:space="preserve"> </v>
      </c>
      <c r="I411" s="70" t="str">
        <f>IF('P_løpende (2)'!I423=0," ",'P_løpende (2)'!I423)</f>
        <v xml:space="preserve"> </v>
      </c>
      <c r="K411" s="70" t="str">
        <f>IF('P_løpende (2)'!K423=0," ",'P_løpende (2)'!K423)</f>
        <v xml:space="preserve"> </v>
      </c>
      <c r="L411" s="70" t="str">
        <f>IF('P_løpende (2)'!L423=0," ",'P_løpende (2)'!L423)</f>
        <v xml:space="preserve"> </v>
      </c>
      <c r="N411" s="70" t="str">
        <f>IF('P_løpende (2)'!N423=0," ",'P_løpende (2)'!N423)</f>
        <v xml:space="preserve"> </v>
      </c>
      <c r="O411" s="70" t="str">
        <f>IF('P_løpende (2)'!O423=0," ",'P_løpende (2)'!O423)</f>
        <v xml:space="preserve"> </v>
      </c>
    </row>
    <row r="412" spans="2:15" x14ac:dyDescent="0.2">
      <c r="B412" s="21" t="str">
        <f>IF('P_løpende (2)'!B424=0," ",'P_løpende (2)'!B424)</f>
        <v xml:space="preserve"> </v>
      </c>
      <c r="C412" s="70" t="str">
        <f>IF('P_løpende (2)'!C424=0," ",'P_løpende (2)'!C424)</f>
        <v xml:space="preserve"> </v>
      </c>
      <c r="D412" s="24" t="str">
        <f>IF('P_løpende (2)'!D414=0," ",'P_løpende (2)'!D414)</f>
        <v xml:space="preserve"> </v>
      </c>
      <c r="E412" s="21" t="str">
        <f>IF('P_løpende (2)'!E424=0," ",'P_løpende (2)'!E424)</f>
        <v xml:space="preserve"> </v>
      </c>
      <c r="F412" s="70" t="str">
        <f>IF('P_løpende (2)'!F424=0," ",'P_løpende (2)'!F424)</f>
        <v xml:space="preserve"> </v>
      </c>
      <c r="H412" s="70" t="str">
        <f>IF('P_løpende (2)'!H424=0," ",'P_løpende (2)'!H424)</f>
        <v xml:space="preserve"> </v>
      </c>
      <c r="I412" s="70" t="str">
        <f>IF('P_løpende (2)'!I424=0," ",'P_løpende (2)'!I424)</f>
        <v xml:space="preserve"> </v>
      </c>
      <c r="K412" s="70" t="str">
        <f>IF('P_løpende (2)'!K424=0," ",'P_løpende (2)'!K424)</f>
        <v xml:space="preserve"> </v>
      </c>
      <c r="L412" s="70" t="str">
        <f>IF('P_løpende (2)'!L424=0," ",'P_løpende (2)'!L424)</f>
        <v xml:space="preserve"> </v>
      </c>
      <c r="N412" s="70" t="str">
        <f>IF('P_løpende (2)'!N424=0," ",'P_løpende (2)'!N424)</f>
        <v xml:space="preserve"> </v>
      </c>
      <c r="O412" s="70" t="str">
        <f>IF('P_løpende (2)'!O424=0," ",'P_løpende (2)'!O424)</f>
        <v xml:space="preserve"> </v>
      </c>
    </row>
    <row r="413" spans="2:15" x14ac:dyDescent="0.2">
      <c r="B413" s="21" t="str">
        <f>IF('P_løpende (2)'!B425=0," ",'P_løpende (2)'!B425)</f>
        <v xml:space="preserve"> </v>
      </c>
      <c r="C413" s="70" t="str">
        <f>IF('P_løpende (2)'!C425=0," ",'P_løpende (2)'!C425)</f>
        <v xml:space="preserve"> </v>
      </c>
      <c r="D413" s="24" t="str">
        <f>IF('P_løpende (2)'!D415=0," ",'P_løpende (2)'!D415)</f>
        <v xml:space="preserve"> </v>
      </c>
      <c r="E413" s="21" t="str">
        <f>IF('P_løpende (2)'!E425=0," ",'P_løpende (2)'!E425)</f>
        <v xml:space="preserve"> </v>
      </c>
      <c r="F413" s="70" t="str">
        <f>IF('P_løpende (2)'!F425=0," ",'P_løpende (2)'!F425)</f>
        <v xml:space="preserve"> </v>
      </c>
      <c r="H413" s="70" t="str">
        <f>IF('P_løpende (2)'!H425=0," ",'P_løpende (2)'!H425)</f>
        <v xml:space="preserve"> </v>
      </c>
      <c r="I413" s="70" t="str">
        <f>IF('P_løpende (2)'!I425=0," ",'P_løpende (2)'!I425)</f>
        <v xml:space="preserve"> </v>
      </c>
      <c r="K413" s="70" t="str">
        <f>IF('P_løpende (2)'!K425=0," ",'P_løpende (2)'!K425)</f>
        <v xml:space="preserve"> </v>
      </c>
      <c r="L413" s="70" t="str">
        <f>IF('P_løpende (2)'!L425=0," ",'P_løpende (2)'!L425)</f>
        <v xml:space="preserve"> </v>
      </c>
      <c r="N413" s="70" t="str">
        <f>IF('P_løpende (2)'!N425=0," ",'P_løpende (2)'!N425)</f>
        <v xml:space="preserve"> </v>
      </c>
      <c r="O413" s="70" t="str">
        <f>IF('P_løpende (2)'!O425=0," ",'P_løpende (2)'!O425)</f>
        <v xml:space="preserve"> </v>
      </c>
    </row>
    <row r="414" spans="2:15" x14ac:dyDescent="0.2">
      <c r="B414" s="21" t="str">
        <f>IF('P_løpende (2)'!B426=0," ",'P_løpende (2)'!B426)</f>
        <v xml:space="preserve"> </v>
      </c>
      <c r="C414" s="70" t="str">
        <f>IF('P_løpende (2)'!C426=0," ",'P_løpende (2)'!C426)</f>
        <v xml:space="preserve"> </v>
      </c>
      <c r="D414" s="24" t="str">
        <f>IF('P_løpende (2)'!D416=0," ",'P_løpende (2)'!D416)</f>
        <v xml:space="preserve"> </v>
      </c>
      <c r="E414" s="21" t="str">
        <f>IF('P_løpende (2)'!E426=0," ",'P_løpende (2)'!E426)</f>
        <v xml:space="preserve"> </v>
      </c>
      <c r="F414" s="70" t="str">
        <f>IF('P_løpende (2)'!F426=0," ",'P_løpende (2)'!F426)</f>
        <v xml:space="preserve"> </v>
      </c>
      <c r="H414" s="70" t="str">
        <f>IF('P_løpende (2)'!H426=0," ",'P_løpende (2)'!H426)</f>
        <v xml:space="preserve"> </v>
      </c>
      <c r="I414" s="70" t="str">
        <f>IF('P_løpende (2)'!I426=0," ",'P_løpende (2)'!I426)</f>
        <v xml:space="preserve"> </v>
      </c>
      <c r="K414" s="70" t="str">
        <f>IF('P_løpende (2)'!K426=0," ",'P_løpende (2)'!K426)</f>
        <v xml:space="preserve"> </v>
      </c>
      <c r="L414" s="70" t="str">
        <f>IF('P_løpende (2)'!L426=0," ",'P_løpende (2)'!L426)</f>
        <v xml:space="preserve"> </v>
      </c>
      <c r="N414" s="70" t="str">
        <f>IF('P_løpende (2)'!N426=0," ",'P_løpende (2)'!N426)</f>
        <v xml:space="preserve"> </v>
      </c>
      <c r="O414" s="70" t="str">
        <f>IF('P_løpende (2)'!O426=0," ",'P_løpende (2)'!O426)</f>
        <v xml:space="preserve"> </v>
      </c>
    </row>
    <row r="415" spans="2:15" x14ac:dyDescent="0.2">
      <c r="B415" s="21" t="str">
        <f>IF('P_løpende (2)'!B427=0," ",'P_løpende (2)'!B427)</f>
        <v xml:space="preserve"> </v>
      </c>
      <c r="C415" s="70" t="str">
        <f>IF('P_løpende (2)'!C427=0," ",'P_løpende (2)'!C427)</f>
        <v xml:space="preserve"> </v>
      </c>
      <c r="D415" s="24" t="str">
        <f>IF('P_løpende (2)'!D417=0," ",'P_løpende (2)'!D417)</f>
        <v xml:space="preserve"> </v>
      </c>
      <c r="E415" s="21" t="str">
        <f>IF('P_løpende (2)'!E427=0," ",'P_løpende (2)'!E427)</f>
        <v xml:space="preserve"> </v>
      </c>
      <c r="F415" s="70" t="str">
        <f>IF('P_løpende (2)'!F427=0," ",'P_løpende (2)'!F427)</f>
        <v xml:space="preserve"> </v>
      </c>
      <c r="H415" s="70" t="str">
        <f>IF('P_løpende (2)'!H427=0," ",'P_løpende (2)'!H427)</f>
        <v xml:space="preserve"> </v>
      </c>
      <c r="I415" s="70" t="str">
        <f>IF('P_løpende (2)'!I427=0," ",'P_løpende (2)'!I427)</f>
        <v xml:space="preserve"> </v>
      </c>
      <c r="K415" s="70" t="str">
        <f>IF('P_løpende (2)'!K427=0," ",'P_løpende (2)'!K427)</f>
        <v xml:space="preserve"> </v>
      </c>
      <c r="L415" s="70" t="str">
        <f>IF('P_løpende (2)'!L427=0," ",'P_løpende (2)'!L427)</f>
        <v xml:space="preserve"> </v>
      </c>
      <c r="N415" s="70" t="str">
        <f>IF('P_løpende (2)'!N427=0," ",'P_løpende (2)'!N427)</f>
        <v xml:space="preserve"> </v>
      </c>
      <c r="O415" s="70" t="str">
        <f>IF('P_løpende (2)'!O427=0," ",'P_løpende (2)'!O427)</f>
        <v xml:space="preserve"> </v>
      </c>
    </row>
    <row r="416" spans="2:15" x14ac:dyDescent="0.2">
      <c r="B416" s="21" t="str">
        <f>IF('P_løpende (2)'!B428=0," ",'P_løpende (2)'!B428)</f>
        <v xml:space="preserve"> </v>
      </c>
      <c r="C416" s="70" t="str">
        <f>IF('P_løpende (2)'!C428=0," ",'P_løpende (2)'!C428)</f>
        <v xml:space="preserve"> </v>
      </c>
      <c r="D416" s="24" t="str">
        <f>IF('P_løpende (2)'!D418=0," ",'P_løpende (2)'!D418)</f>
        <v xml:space="preserve"> </v>
      </c>
      <c r="E416" s="21" t="str">
        <f>IF('P_løpende (2)'!E428=0," ",'P_løpende (2)'!E428)</f>
        <v xml:space="preserve"> </v>
      </c>
      <c r="F416" s="70" t="str">
        <f>IF('P_løpende (2)'!F428=0," ",'P_løpende (2)'!F428)</f>
        <v xml:space="preserve"> </v>
      </c>
      <c r="H416" s="70" t="str">
        <f>IF('P_løpende (2)'!H428=0," ",'P_løpende (2)'!H428)</f>
        <v xml:space="preserve"> </v>
      </c>
      <c r="I416" s="70" t="str">
        <f>IF('P_løpende (2)'!I428=0," ",'P_løpende (2)'!I428)</f>
        <v xml:space="preserve"> </v>
      </c>
      <c r="K416" s="70" t="str">
        <f>IF('P_løpende (2)'!K428=0," ",'P_løpende (2)'!K428)</f>
        <v xml:space="preserve"> </v>
      </c>
      <c r="L416" s="70" t="str">
        <f>IF('P_løpende (2)'!L428=0," ",'P_løpende (2)'!L428)</f>
        <v xml:space="preserve"> </v>
      </c>
      <c r="N416" s="70" t="str">
        <f>IF('P_løpende (2)'!N428=0," ",'P_løpende (2)'!N428)</f>
        <v xml:space="preserve"> </v>
      </c>
      <c r="O416" s="70" t="str">
        <f>IF('P_løpende (2)'!O428=0," ",'P_løpende (2)'!O428)</f>
        <v xml:space="preserve"> </v>
      </c>
    </row>
    <row r="417" spans="2:15" x14ac:dyDescent="0.2">
      <c r="B417" s="21" t="str">
        <f>IF('P_løpende (2)'!B429=0," ",'P_løpende (2)'!B429)</f>
        <v xml:space="preserve"> </v>
      </c>
      <c r="C417" s="70" t="str">
        <f>IF('P_løpende (2)'!C429=0," ",'P_løpende (2)'!C429)</f>
        <v xml:space="preserve"> </v>
      </c>
      <c r="D417" s="24" t="str">
        <f>IF('P_løpende (2)'!D419=0," ",'P_løpende (2)'!D419)</f>
        <v xml:space="preserve"> </v>
      </c>
      <c r="E417" s="21" t="str">
        <f>IF('P_løpende (2)'!E429=0," ",'P_løpende (2)'!E429)</f>
        <v xml:space="preserve"> </v>
      </c>
      <c r="F417" s="70" t="str">
        <f>IF('P_løpende (2)'!F429=0," ",'P_løpende (2)'!F429)</f>
        <v xml:space="preserve"> </v>
      </c>
      <c r="H417" s="70" t="str">
        <f>IF('P_løpende (2)'!H429=0," ",'P_løpende (2)'!H429)</f>
        <v xml:space="preserve"> </v>
      </c>
      <c r="I417" s="70" t="str">
        <f>IF('P_løpende (2)'!I429=0," ",'P_løpende (2)'!I429)</f>
        <v xml:space="preserve"> </v>
      </c>
      <c r="K417" s="70" t="str">
        <f>IF('P_løpende (2)'!K429=0," ",'P_løpende (2)'!K429)</f>
        <v xml:space="preserve"> </v>
      </c>
      <c r="L417" s="70" t="str">
        <f>IF('P_løpende (2)'!L429=0," ",'P_løpende (2)'!L429)</f>
        <v xml:space="preserve"> </v>
      </c>
      <c r="N417" s="70" t="str">
        <f>IF('P_løpende (2)'!N429=0," ",'P_løpende (2)'!N429)</f>
        <v xml:space="preserve"> </v>
      </c>
      <c r="O417" s="70" t="str">
        <f>IF('P_løpende (2)'!O429=0," ",'P_løpende (2)'!O429)</f>
        <v xml:space="preserve"> </v>
      </c>
    </row>
    <row r="418" spans="2:15" x14ac:dyDescent="0.2">
      <c r="B418" s="21" t="str">
        <f>IF('P_løpende (2)'!B430=0," ",'P_løpende (2)'!B430)</f>
        <v xml:space="preserve"> </v>
      </c>
      <c r="C418" s="70" t="str">
        <f>IF('P_løpende (2)'!C430=0," ",'P_løpende (2)'!C430)</f>
        <v xml:space="preserve"> </v>
      </c>
      <c r="D418" s="24" t="str">
        <f>IF('P_løpende (2)'!D420=0," ",'P_løpende (2)'!D420)</f>
        <v xml:space="preserve"> </v>
      </c>
      <c r="E418" s="21" t="str">
        <f>IF('P_løpende (2)'!E430=0," ",'P_løpende (2)'!E430)</f>
        <v xml:space="preserve"> </v>
      </c>
      <c r="F418" s="70" t="str">
        <f>IF('P_løpende (2)'!F430=0," ",'P_løpende (2)'!F430)</f>
        <v xml:space="preserve"> </v>
      </c>
      <c r="H418" s="70" t="str">
        <f>IF('P_løpende (2)'!H430=0," ",'P_løpende (2)'!H430)</f>
        <v xml:space="preserve"> </v>
      </c>
      <c r="I418" s="70" t="str">
        <f>IF('P_løpende (2)'!I430=0," ",'P_løpende (2)'!I430)</f>
        <v xml:space="preserve"> </v>
      </c>
      <c r="K418" s="70" t="str">
        <f>IF('P_løpende (2)'!K430=0," ",'P_løpende (2)'!K430)</f>
        <v xml:space="preserve"> </v>
      </c>
      <c r="L418" s="70" t="str">
        <f>IF('P_løpende (2)'!L430=0," ",'P_løpende (2)'!L430)</f>
        <v xml:space="preserve"> </v>
      </c>
      <c r="N418" s="70" t="str">
        <f>IF('P_løpende (2)'!N430=0," ",'P_løpende (2)'!N430)</f>
        <v xml:space="preserve"> </v>
      </c>
      <c r="O418" s="70" t="str">
        <f>IF('P_løpende (2)'!O430=0," ",'P_løpende (2)'!O430)</f>
        <v xml:space="preserve"> </v>
      </c>
    </row>
    <row r="419" spans="2:15" x14ac:dyDescent="0.2">
      <c r="B419" s="21" t="str">
        <f>IF('P_løpende (2)'!B431=0," ",'P_løpende (2)'!B431)</f>
        <v xml:space="preserve"> </v>
      </c>
      <c r="C419" s="70" t="str">
        <f>IF('P_løpende (2)'!C431=0," ",'P_løpende (2)'!C431)</f>
        <v xml:space="preserve"> </v>
      </c>
      <c r="D419" s="24" t="str">
        <f>IF('P_løpende (2)'!D421=0," ",'P_løpende (2)'!D421)</f>
        <v xml:space="preserve"> </v>
      </c>
      <c r="E419" s="21" t="str">
        <f>IF('P_løpende (2)'!E431=0," ",'P_løpende (2)'!E431)</f>
        <v xml:space="preserve"> </v>
      </c>
      <c r="F419" s="70" t="str">
        <f>IF('P_løpende (2)'!F431=0," ",'P_løpende (2)'!F431)</f>
        <v xml:space="preserve"> </v>
      </c>
      <c r="H419" s="70" t="str">
        <f>IF('P_løpende (2)'!H431=0," ",'P_løpende (2)'!H431)</f>
        <v xml:space="preserve"> </v>
      </c>
      <c r="I419" s="70" t="str">
        <f>IF('P_løpende (2)'!I431=0," ",'P_løpende (2)'!I431)</f>
        <v xml:space="preserve"> </v>
      </c>
      <c r="K419" s="70" t="str">
        <f>IF('P_løpende (2)'!K431=0," ",'P_løpende (2)'!K431)</f>
        <v xml:space="preserve"> </v>
      </c>
      <c r="L419" s="70" t="str">
        <f>IF('P_løpende (2)'!L431=0," ",'P_løpende (2)'!L431)</f>
        <v xml:space="preserve"> </v>
      </c>
      <c r="N419" s="70" t="str">
        <f>IF('P_løpende (2)'!N431=0," ",'P_løpende (2)'!N431)</f>
        <v xml:space="preserve"> </v>
      </c>
      <c r="O419" s="70" t="str">
        <f>IF('P_løpende (2)'!O431=0," ",'P_løpende (2)'!O431)</f>
        <v xml:space="preserve"> </v>
      </c>
    </row>
    <row r="420" spans="2:15" x14ac:dyDescent="0.2">
      <c r="B420" s="21" t="str">
        <f>IF('P_løpende (2)'!B432=0," ",'P_løpende (2)'!B432)</f>
        <v xml:space="preserve"> </v>
      </c>
      <c r="C420" s="70" t="str">
        <f>IF('P_løpende (2)'!C432=0," ",'P_løpende (2)'!C432)</f>
        <v xml:space="preserve"> </v>
      </c>
      <c r="D420" s="24" t="str">
        <f>IF('P_løpende (2)'!D422=0," ",'P_løpende (2)'!D422)</f>
        <v xml:space="preserve"> </v>
      </c>
      <c r="E420" s="21" t="str">
        <f>IF('P_løpende (2)'!E432=0," ",'P_løpende (2)'!E432)</f>
        <v xml:space="preserve"> </v>
      </c>
      <c r="F420" s="70" t="str">
        <f>IF('P_løpende (2)'!F432=0," ",'P_løpende (2)'!F432)</f>
        <v xml:space="preserve"> </v>
      </c>
      <c r="H420" s="70" t="str">
        <f>IF('P_løpende (2)'!H432=0," ",'P_løpende (2)'!H432)</f>
        <v xml:space="preserve"> </v>
      </c>
      <c r="I420" s="70" t="str">
        <f>IF('P_løpende (2)'!I432=0," ",'P_løpende (2)'!I432)</f>
        <v xml:space="preserve"> </v>
      </c>
      <c r="K420" s="70" t="str">
        <f>IF('P_løpende (2)'!K432=0," ",'P_løpende (2)'!K432)</f>
        <v xml:space="preserve"> </v>
      </c>
      <c r="L420" s="70" t="str">
        <f>IF('P_løpende (2)'!L432=0," ",'P_løpende (2)'!L432)</f>
        <v xml:space="preserve"> </v>
      </c>
      <c r="N420" s="70" t="str">
        <f>IF('P_løpende (2)'!N432=0," ",'P_løpende (2)'!N432)</f>
        <v xml:space="preserve"> </v>
      </c>
      <c r="O420" s="70" t="str">
        <f>IF('P_løpende (2)'!O432=0," ",'P_løpende (2)'!O432)</f>
        <v xml:space="preserve"> </v>
      </c>
    </row>
    <row r="421" spans="2:15" x14ac:dyDescent="0.2">
      <c r="B421" s="21" t="str">
        <f>IF('P_løpende (2)'!B433=0," ",'P_løpende (2)'!B433)</f>
        <v xml:space="preserve"> </v>
      </c>
      <c r="C421" s="70" t="str">
        <f>IF('P_løpende (2)'!C433=0," ",'P_løpende (2)'!C433)</f>
        <v xml:space="preserve"> </v>
      </c>
      <c r="D421" s="24" t="str">
        <f>IF('P_løpende (2)'!D423=0," ",'P_løpende (2)'!D423)</f>
        <v xml:space="preserve"> </v>
      </c>
      <c r="E421" s="21" t="str">
        <f>IF('P_løpende (2)'!E433=0," ",'P_løpende (2)'!E433)</f>
        <v xml:space="preserve"> </v>
      </c>
      <c r="F421" s="70" t="str">
        <f>IF('P_løpende (2)'!F433=0," ",'P_løpende (2)'!F433)</f>
        <v xml:space="preserve"> </v>
      </c>
      <c r="H421" s="70" t="str">
        <f>IF('P_løpende (2)'!H433=0," ",'P_løpende (2)'!H433)</f>
        <v xml:space="preserve"> </v>
      </c>
      <c r="I421" s="70" t="str">
        <f>IF('P_løpende (2)'!I433=0," ",'P_løpende (2)'!I433)</f>
        <v xml:space="preserve"> </v>
      </c>
      <c r="K421" s="70" t="str">
        <f>IF('P_løpende (2)'!K433=0," ",'P_løpende (2)'!K433)</f>
        <v xml:space="preserve"> </v>
      </c>
      <c r="L421" s="70" t="str">
        <f>IF('P_løpende (2)'!L433=0," ",'P_løpende (2)'!L433)</f>
        <v xml:space="preserve"> </v>
      </c>
      <c r="N421" s="70" t="str">
        <f>IF('P_løpende (2)'!N433=0," ",'P_løpende (2)'!N433)</f>
        <v xml:space="preserve"> </v>
      </c>
      <c r="O421" s="70" t="str">
        <f>IF('P_løpende (2)'!O433=0," ",'P_løpende (2)'!O433)</f>
        <v xml:space="preserve"> </v>
      </c>
    </row>
    <row r="422" spans="2:15" x14ac:dyDescent="0.2">
      <c r="B422" s="21" t="str">
        <f>IF('P_løpende (2)'!B434=0," ",'P_løpende (2)'!B434)</f>
        <v xml:space="preserve"> </v>
      </c>
      <c r="C422" s="70" t="str">
        <f>IF('P_løpende (2)'!C434=0," ",'P_løpende (2)'!C434)</f>
        <v xml:space="preserve"> </v>
      </c>
      <c r="D422" s="24" t="str">
        <f>IF('P_løpende (2)'!D424=0," ",'P_løpende (2)'!D424)</f>
        <v xml:space="preserve"> </v>
      </c>
      <c r="E422" s="21" t="str">
        <f>IF('P_løpende (2)'!E434=0," ",'P_løpende (2)'!E434)</f>
        <v xml:space="preserve"> </v>
      </c>
      <c r="F422" s="70" t="str">
        <f>IF('P_løpende (2)'!F434=0," ",'P_løpende (2)'!F434)</f>
        <v xml:space="preserve"> </v>
      </c>
      <c r="H422" s="70" t="str">
        <f>IF('P_løpende (2)'!H434=0," ",'P_løpende (2)'!H434)</f>
        <v xml:space="preserve"> </v>
      </c>
      <c r="I422" s="70" t="str">
        <f>IF('P_løpende (2)'!I434=0," ",'P_løpende (2)'!I434)</f>
        <v xml:space="preserve"> </v>
      </c>
      <c r="K422" s="70" t="str">
        <f>IF('P_løpende (2)'!K434=0," ",'P_løpende (2)'!K434)</f>
        <v xml:space="preserve"> </v>
      </c>
      <c r="L422" s="70" t="str">
        <f>IF('P_løpende (2)'!L434=0," ",'P_løpende (2)'!L434)</f>
        <v xml:space="preserve"> </v>
      </c>
      <c r="N422" s="70" t="str">
        <f>IF('P_løpende (2)'!N434=0," ",'P_løpende (2)'!N434)</f>
        <v xml:space="preserve"> </v>
      </c>
      <c r="O422" s="70" t="str">
        <f>IF('P_løpende (2)'!O434=0," ",'P_løpende (2)'!O434)</f>
        <v xml:space="preserve"> </v>
      </c>
    </row>
    <row r="423" spans="2:15" x14ac:dyDescent="0.2">
      <c r="B423" s="21" t="str">
        <f>IF('P_løpende (2)'!B435=0," ",'P_løpende (2)'!B435)</f>
        <v xml:space="preserve"> </v>
      </c>
      <c r="C423" s="70" t="str">
        <f>IF('P_løpende (2)'!C435=0," ",'P_løpende (2)'!C435)</f>
        <v xml:space="preserve"> </v>
      </c>
      <c r="D423" s="24" t="str">
        <f>IF('P_løpende (2)'!D425=0," ",'P_løpende (2)'!D425)</f>
        <v xml:space="preserve"> </v>
      </c>
      <c r="E423" s="21" t="str">
        <f>IF('P_løpende (2)'!E435=0," ",'P_løpende (2)'!E435)</f>
        <v xml:space="preserve"> </v>
      </c>
      <c r="F423" s="70" t="str">
        <f>IF('P_løpende (2)'!F435=0," ",'P_løpende (2)'!F435)</f>
        <v xml:space="preserve"> </v>
      </c>
      <c r="H423" s="70" t="str">
        <f>IF('P_løpende (2)'!H435=0," ",'P_løpende (2)'!H435)</f>
        <v xml:space="preserve"> </v>
      </c>
      <c r="I423" s="70" t="str">
        <f>IF('P_løpende (2)'!I435=0," ",'P_løpende (2)'!I435)</f>
        <v xml:space="preserve"> </v>
      </c>
      <c r="K423" s="70" t="str">
        <f>IF('P_løpende (2)'!K435=0," ",'P_løpende (2)'!K435)</f>
        <v xml:space="preserve"> </v>
      </c>
      <c r="L423" s="70" t="str">
        <f>IF('P_løpende (2)'!L435=0," ",'P_løpende (2)'!L435)</f>
        <v xml:space="preserve"> </v>
      </c>
      <c r="N423" s="70" t="str">
        <f>IF('P_løpende (2)'!N435=0," ",'P_løpende (2)'!N435)</f>
        <v xml:space="preserve"> </v>
      </c>
      <c r="O423" s="70" t="str">
        <f>IF('P_løpende (2)'!O435=0," ",'P_løpende (2)'!O435)</f>
        <v xml:space="preserve"> </v>
      </c>
    </row>
    <row r="424" spans="2:15" x14ac:dyDescent="0.2">
      <c r="B424" s="21" t="str">
        <f>IF('P_løpende (2)'!B436=0," ",'P_løpende (2)'!B436)</f>
        <v xml:space="preserve"> </v>
      </c>
      <c r="C424" s="70" t="str">
        <f>IF('P_løpende (2)'!C436=0," ",'P_løpende (2)'!C436)</f>
        <v xml:space="preserve"> </v>
      </c>
      <c r="D424" s="24" t="str">
        <f>IF('P_løpende (2)'!D426=0," ",'P_løpende (2)'!D426)</f>
        <v xml:space="preserve"> </v>
      </c>
      <c r="E424" s="21" t="str">
        <f>IF('P_løpende (2)'!E436=0," ",'P_løpende (2)'!E436)</f>
        <v xml:space="preserve"> </v>
      </c>
      <c r="F424" s="70" t="str">
        <f>IF('P_løpende (2)'!F436=0," ",'P_løpende (2)'!F436)</f>
        <v xml:space="preserve"> </v>
      </c>
      <c r="H424" s="70" t="str">
        <f>IF('P_løpende (2)'!H436=0," ",'P_løpende (2)'!H436)</f>
        <v xml:space="preserve"> </v>
      </c>
      <c r="I424" s="70" t="str">
        <f>IF('P_løpende (2)'!I436=0," ",'P_løpende (2)'!I436)</f>
        <v xml:space="preserve"> </v>
      </c>
      <c r="K424" s="70" t="str">
        <f>IF('P_løpende (2)'!K436=0," ",'P_løpende (2)'!K436)</f>
        <v xml:space="preserve"> </v>
      </c>
      <c r="L424" s="70" t="str">
        <f>IF('P_løpende (2)'!L436=0," ",'P_løpende (2)'!L436)</f>
        <v xml:space="preserve"> </v>
      </c>
      <c r="N424" s="70" t="str">
        <f>IF('P_løpende (2)'!N436=0," ",'P_løpende (2)'!N436)</f>
        <v xml:space="preserve"> </v>
      </c>
      <c r="O424" s="70" t="str">
        <f>IF('P_løpende (2)'!O436=0," ",'P_løpende (2)'!O436)</f>
        <v xml:space="preserve"> </v>
      </c>
    </row>
    <row r="425" spans="2:15" x14ac:dyDescent="0.2">
      <c r="B425" s="21" t="str">
        <f>IF('P_løpende (2)'!B437=0," ",'P_løpende (2)'!B437)</f>
        <v xml:space="preserve"> </v>
      </c>
      <c r="C425" s="70" t="str">
        <f>IF('P_løpende (2)'!C437=0," ",'P_løpende (2)'!C437)</f>
        <v xml:space="preserve"> </v>
      </c>
      <c r="D425" s="24" t="str">
        <f>IF('P_løpende (2)'!D427=0," ",'P_løpende (2)'!D427)</f>
        <v xml:space="preserve"> </v>
      </c>
      <c r="E425" s="21" t="str">
        <f>IF('P_løpende (2)'!E437=0," ",'P_løpende (2)'!E437)</f>
        <v xml:space="preserve"> </v>
      </c>
      <c r="F425" s="70" t="str">
        <f>IF('P_løpende (2)'!F437=0," ",'P_løpende (2)'!F437)</f>
        <v xml:space="preserve"> </v>
      </c>
      <c r="H425" s="70" t="str">
        <f>IF('P_løpende (2)'!H437=0," ",'P_løpende (2)'!H437)</f>
        <v xml:space="preserve"> </v>
      </c>
      <c r="I425" s="70" t="str">
        <f>IF('P_løpende (2)'!I437=0," ",'P_løpende (2)'!I437)</f>
        <v xml:space="preserve"> </v>
      </c>
      <c r="K425" s="70" t="str">
        <f>IF('P_løpende (2)'!K437=0," ",'P_løpende (2)'!K437)</f>
        <v xml:space="preserve"> </v>
      </c>
      <c r="L425" s="70" t="str">
        <f>IF('P_løpende (2)'!L437=0," ",'P_løpende (2)'!L437)</f>
        <v xml:space="preserve"> </v>
      </c>
      <c r="N425" s="70" t="str">
        <f>IF('P_løpende (2)'!N437=0," ",'P_løpende (2)'!N437)</f>
        <v xml:space="preserve"> </v>
      </c>
      <c r="O425" s="70" t="str">
        <f>IF('P_løpende (2)'!O437=0," ",'P_løpende (2)'!O437)</f>
        <v xml:space="preserve"> </v>
      </c>
    </row>
    <row r="426" spans="2:15" x14ac:dyDescent="0.2">
      <c r="B426" s="21" t="str">
        <f>IF('P_løpende (2)'!B438=0," ",'P_løpende (2)'!B438)</f>
        <v xml:space="preserve"> </v>
      </c>
      <c r="C426" s="70" t="str">
        <f>IF('P_løpende (2)'!C438=0," ",'P_løpende (2)'!C438)</f>
        <v xml:space="preserve"> </v>
      </c>
      <c r="D426" s="24" t="str">
        <f>IF('P_løpende (2)'!D428=0," ",'P_løpende (2)'!D428)</f>
        <v xml:space="preserve"> </v>
      </c>
      <c r="E426" s="21" t="str">
        <f>IF('P_løpende (2)'!E438=0," ",'P_løpende (2)'!E438)</f>
        <v xml:space="preserve"> </v>
      </c>
      <c r="F426" s="70" t="str">
        <f>IF('P_løpende (2)'!F438=0," ",'P_løpende (2)'!F438)</f>
        <v xml:space="preserve"> </v>
      </c>
      <c r="H426" s="70" t="str">
        <f>IF('P_løpende (2)'!H438=0," ",'P_løpende (2)'!H438)</f>
        <v xml:space="preserve"> </v>
      </c>
      <c r="I426" s="70" t="str">
        <f>IF('P_løpende (2)'!I438=0," ",'P_løpende (2)'!I438)</f>
        <v xml:space="preserve"> </v>
      </c>
      <c r="K426" s="70" t="str">
        <f>IF('P_løpende (2)'!K438=0," ",'P_løpende (2)'!K438)</f>
        <v xml:space="preserve"> </v>
      </c>
      <c r="L426" s="70" t="str">
        <f>IF('P_løpende (2)'!L438=0," ",'P_løpende (2)'!L438)</f>
        <v xml:space="preserve"> </v>
      </c>
      <c r="N426" s="70" t="str">
        <f>IF('P_løpende (2)'!N438=0," ",'P_løpende (2)'!N438)</f>
        <v xml:space="preserve"> </v>
      </c>
      <c r="O426" s="70" t="str">
        <f>IF('P_løpende (2)'!O438=0," ",'P_løpende (2)'!O438)</f>
        <v xml:space="preserve"> </v>
      </c>
    </row>
    <row r="427" spans="2:15" x14ac:dyDescent="0.2">
      <c r="B427" s="21" t="str">
        <f>IF('P_løpende (2)'!B439=0," ",'P_løpende (2)'!B439)</f>
        <v xml:space="preserve"> </v>
      </c>
      <c r="C427" s="70" t="str">
        <f>IF('P_løpende (2)'!C439=0," ",'P_løpende (2)'!C439)</f>
        <v xml:space="preserve"> </v>
      </c>
      <c r="D427" s="24" t="str">
        <f>IF('P_løpende (2)'!D429=0," ",'P_løpende (2)'!D429)</f>
        <v xml:space="preserve"> </v>
      </c>
      <c r="E427" s="21" t="str">
        <f>IF('P_løpende (2)'!E439=0," ",'P_løpende (2)'!E439)</f>
        <v xml:space="preserve"> </v>
      </c>
      <c r="F427" s="70" t="str">
        <f>IF('P_løpende (2)'!F439=0," ",'P_løpende (2)'!F439)</f>
        <v xml:space="preserve"> </v>
      </c>
      <c r="H427" s="70" t="str">
        <f>IF('P_løpende (2)'!H439=0," ",'P_løpende (2)'!H439)</f>
        <v xml:space="preserve"> </v>
      </c>
      <c r="I427" s="70" t="str">
        <f>IF('P_løpende (2)'!I439=0," ",'P_løpende (2)'!I439)</f>
        <v xml:space="preserve"> </v>
      </c>
      <c r="K427" s="70" t="str">
        <f>IF('P_løpende (2)'!K439=0," ",'P_løpende (2)'!K439)</f>
        <v xml:space="preserve"> </v>
      </c>
      <c r="L427" s="70" t="str">
        <f>IF('P_løpende (2)'!L439=0," ",'P_løpende (2)'!L439)</f>
        <v xml:space="preserve"> </v>
      </c>
      <c r="N427" s="70" t="str">
        <f>IF('P_løpende (2)'!N439=0," ",'P_løpende (2)'!N439)</f>
        <v xml:space="preserve"> </v>
      </c>
      <c r="O427" s="70" t="str">
        <f>IF('P_løpende (2)'!O439=0," ",'P_løpende (2)'!O439)</f>
        <v xml:space="preserve"> </v>
      </c>
    </row>
    <row r="428" spans="2:15" x14ac:dyDescent="0.2">
      <c r="B428" s="21" t="str">
        <f>IF('P_løpende (2)'!B440=0," ",'P_løpende (2)'!B440)</f>
        <v xml:space="preserve"> </v>
      </c>
      <c r="C428" s="70" t="str">
        <f>IF('P_løpende (2)'!C440=0," ",'P_løpende (2)'!C440)</f>
        <v xml:space="preserve"> </v>
      </c>
      <c r="D428" s="24" t="str">
        <f>IF('P_løpende (2)'!D430=0," ",'P_løpende (2)'!D430)</f>
        <v xml:space="preserve"> </v>
      </c>
      <c r="E428" s="21" t="str">
        <f>IF('P_løpende (2)'!E440=0," ",'P_løpende (2)'!E440)</f>
        <v xml:space="preserve"> </v>
      </c>
      <c r="F428" s="70" t="str">
        <f>IF('P_løpende (2)'!F440=0," ",'P_løpende (2)'!F440)</f>
        <v xml:space="preserve"> </v>
      </c>
      <c r="H428" s="70" t="str">
        <f>IF('P_løpende (2)'!H440=0," ",'P_løpende (2)'!H440)</f>
        <v xml:space="preserve"> </v>
      </c>
      <c r="I428" s="70" t="str">
        <f>IF('P_løpende (2)'!I440=0," ",'P_løpende (2)'!I440)</f>
        <v xml:space="preserve"> </v>
      </c>
      <c r="K428" s="70" t="str">
        <f>IF('P_løpende (2)'!K440=0," ",'P_løpende (2)'!K440)</f>
        <v xml:space="preserve"> </v>
      </c>
      <c r="L428" s="70" t="str">
        <f>IF('P_løpende (2)'!L440=0," ",'P_løpende (2)'!L440)</f>
        <v xml:space="preserve"> </v>
      </c>
      <c r="N428" s="70" t="str">
        <f>IF('P_løpende (2)'!N440=0," ",'P_løpende (2)'!N440)</f>
        <v xml:space="preserve"> </v>
      </c>
      <c r="O428" s="70" t="str">
        <f>IF('P_løpende (2)'!O440=0," ",'P_løpende (2)'!O440)</f>
        <v xml:space="preserve"> </v>
      </c>
    </row>
    <row r="429" spans="2:15" x14ac:dyDescent="0.2">
      <c r="B429" s="21" t="str">
        <f>IF('P_løpende (2)'!B441=0," ",'P_løpende (2)'!B441)</f>
        <v xml:space="preserve"> </v>
      </c>
      <c r="C429" s="70" t="str">
        <f>IF('P_løpende (2)'!C441=0," ",'P_løpende (2)'!C441)</f>
        <v xml:space="preserve"> </v>
      </c>
      <c r="D429" s="24" t="str">
        <f>IF('P_løpende (2)'!D431=0," ",'P_løpende (2)'!D431)</f>
        <v xml:space="preserve"> </v>
      </c>
      <c r="E429" s="21" t="str">
        <f>IF('P_løpende (2)'!E441=0," ",'P_løpende (2)'!E441)</f>
        <v xml:space="preserve"> </v>
      </c>
      <c r="F429" s="70" t="str">
        <f>IF('P_løpende (2)'!F441=0," ",'P_løpende (2)'!F441)</f>
        <v xml:space="preserve"> </v>
      </c>
      <c r="H429" s="70" t="str">
        <f>IF('P_løpende (2)'!H441=0," ",'P_løpende (2)'!H441)</f>
        <v xml:space="preserve"> </v>
      </c>
      <c r="I429" s="70" t="str">
        <f>IF('P_løpende (2)'!I441=0," ",'P_løpende (2)'!I441)</f>
        <v xml:space="preserve"> </v>
      </c>
      <c r="K429" s="70" t="str">
        <f>IF('P_løpende (2)'!K441=0," ",'P_løpende (2)'!K441)</f>
        <v xml:space="preserve"> </v>
      </c>
      <c r="L429" s="70" t="str">
        <f>IF('P_løpende (2)'!L441=0," ",'P_løpende (2)'!L441)</f>
        <v xml:space="preserve"> </v>
      </c>
      <c r="N429" s="70" t="str">
        <f>IF('P_løpende (2)'!N441=0," ",'P_løpende (2)'!N441)</f>
        <v xml:space="preserve"> </v>
      </c>
      <c r="O429" s="70" t="str">
        <f>IF('P_løpende (2)'!O441=0," ",'P_løpende (2)'!O441)</f>
        <v xml:space="preserve"> </v>
      </c>
    </row>
    <row r="430" spans="2:15" x14ac:dyDescent="0.2">
      <c r="B430" s="21" t="str">
        <f>IF('P_løpende (2)'!B442=0," ",'P_løpende (2)'!B442)</f>
        <v xml:space="preserve"> </v>
      </c>
      <c r="C430" s="70" t="str">
        <f>IF('P_løpende (2)'!C442=0," ",'P_løpende (2)'!C442)</f>
        <v xml:space="preserve"> </v>
      </c>
      <c r="D430" s="24" t="str">
        <f>IF('P_løpende (2)'!D432=0," ",'P_løpende (2)'!D432)</f>
        <v xml:space="preserve"> </v>
      </c>
      <c r="E430" s="21" t="str">
        <f>IF('P_løpende (2)'!E442=0," ",'P_løpende (2)'!E442)</f>
        <v xml:space="preserve"> </v>
      </c>
      <c r="F430" s="70" t="str">
        <f>IF('P_løpende (2)'!F442=0," ",'P_løpende (2)'!F442)</f>
        <v xml:space="preserve"> </v>
      </c>
      <c r="H430" s="70" t="str">
        <f>IF('P_løpende (2)'!H442=0," ",'P_løpende (2)'!H442)</f>
        <v xml:space="preserve"> </v>
      </c>
      <c r="I430" s="70" t="str">
        <f>IF('P_løpende (2)'!I442=0," ",'P_løpende (2)'!I442)</f>
        <v xml:space="preserve"> </v>
      </c>
      <c r="K430" s="70" t="str">
        <f>IF('P_løpende (2)'!K442=0," ",'P_løpende (2)'!K442)</f>
        <v xml:space="preserve"> </v>
      </c>
      <c r="L430" s="70" t="str">
        <f>IF('P_løpende (2)'!L442=0," ",'P_løpende (2)'!L442)</f>
        <v xml:space="preserve"> </v>
      </c>
      <c r="N430" s="70" t="str">
        <f>IF('P_løpende (2)'!N442=0," ",'P_løpende (2)'!N442)</f>
        <v xml:space="preserve"> </v>
      </c>
      <c r="O430" s="70" t="str">
        <f>IF('P_løpende (2)'!O442=0," ",'P_løpende (2)'!O442)</f>
        <v xml:space="preserve"> </v>
      </c>
    </row>
    <row r="431" spans="2:15" x14ac:dyDescent="0.2">
      <c r="B431" s="21" t="str">
        <f>IF('P_løpende (2)'!B443=0," ",'P_løpende (2)'!B443)</f>
        <v xml:space="preserve"> </v>
      </c>
      <c r="C431" s="70" t="str">
        <f>IF('P_løpende (2)'!C443=0," ",'P_løpende (2)'!C443)</f>
        <v xml:space="preserve"> </v>
      </c>
      <c r="D431" s="24" t="str">
        <f>IF('P_løpende (2)'!D433=0," ",'P_løpende (2)'!D433)</f>
        <v xml:space="preserve"> </v>
      </c>
      <c r="E431" s="21" t="str">
        <f>IF('P_løpende (2)'!E443=0," ",'P_løpende (2)'!E443)</f>
        <v xml:space="preserve"> </v>
      </c>
      <c r="F431" s="70" t="str">
        <f>IF('P_løpende (2)'!F443=0," ",'P_løpende (2)'!F443)</f>
        <v xml:space="preserve"> </v>
      </c>
      <c r="H431" s="70" t="str">
        <f>IF('P_løpende (2)'!H443=0," ",'P_løpende (2)'!H443)</f>
        <v xml:space="preserve"> </v>
      </c>
      <c r="I431" s="70" t="str">
        <f>IF('P_løpende (2)'!I443=0," ",'P_løpende (2)'!I443)</f>
        <v xml:space="preserve"> </v>
      </c>
      <c r="K431" s="70" t="str">
        <f>IF('P_løpende (2)'!K443=0," ",'P_løpende (2)'!K443)</f>
        <v xml:space="preserve"> </v>
      </c>
      <c r="L431" s="70" t="str">
        <f>IF('P_løpende (2)'!L443=0," ",'P_løpende (2)'!L443)</f>
        <v xml:space="preserve"> </v>
      </c>
      <c r="N431" s="70" t="str">
        <f>IF('P_løpende (2)'!N443=0," ",'P_løpende (2)'!N443)</f>
        <v xml:space="preserve"> </v>
      </c>
      <c r="O431" s="70" t="str">
        <f>IF('P_løpende (2)'!O443=0," ",'P_løpende (2)'!O443)</f>
        <v xml:space="preserve"> </v>
      </c>
    </row>
    <row r="432" spans="2:15" x14ac:dyDescent="0.2">
      <c r="B432" s="21" t="str">
        <f>IF('P_løpende (2)'!B444=0," ",'P_løpende (2)'!B444)</f>
        <v xml:space="preserve"> </v>
      </c>
      <c r="C432" s="70" t="str">
        <f>IF('P_løpende (2)'!C444=0," ",'P_løpende (2)'!C444)</f>
        <v xml:space="preserve"> </v>
      </c>
      <c r="D432" s="24" t="str">
        <f>IF('P_løpende (2)'!D434=0," ",'P_løpende (2)'!D434)</f>
        <v xml:space="preserve"> </v>
      </c>
      <c r="E432" s="21" t="str">
        <f>IF('P_løpende (2)'!E444=0," ",'P_løpende (2)'!E444)</f>
        <v xml:space="preserve"> </v>
      </c>
      <c r="F432" s="70" t="str">
        <f>IF('P_løpende (2)'!F444=0," ",'P_løpende (2)'!F444)</f>
        <v xml:space="preserve"> </v>
      </c>
      <c r="H432" s="70" t="str">
        <f>IF('P_løpende (2)'!H444=0," ",'P_løpende (2)'!H444)</f>
        <v xml:space="preserve"> </v>
      </c>
      <c r="I432" s="70" t="str">
        <f>IF('P_løpende (2)'!I444=0," ",'P_løpende (2)'!I444)</f>
        <v xml:space="preserve"> </v>
      </c>
      <c r="K432" s="70" t="str">
        <f>IF('P_løpende (2)'!K444=0," ",'P_løpende (2)'!K444)</f>
        <v xml:space="preserve"> </v>
      </c>
      <c r="L432" s="70" t="str">
        <f>IF('P_løpende (2)'!L444=0," ",'P_løpende (2)'!L444)</f>
        <v xml:space="preserve"> </v>
      </c>
      <c r="N432" s="70" t="str">
        <f>IF('P_løpende (2)'!N444=0," ",'P_løpende (2)'!N444)</f>
        <v xml:space="preserve"> </v>
      </c>
      <c r="O432" s="70" t="str">
        <f>IF('P_løpende (2)'!O444=0," ",'P_løpende (2)'!O444)</f>
        <v xml:space="preserve"> </v>
      </c>
    </row>
    <row r="433" spans="2:15" x14ac:dyDescent="0.2">
      <c r="B433" s="21" t="str">
        <f>IF('P_løpende (2)'!B445=0," ",'P_løpende (2)'!B445)</f>
        <v xml:space="preserve"> </v>
      </c>
      <c r="C433" s="70" t="str">
        <f>IF('P_løpende (2)'!C445=0," ",'P_løpende (2)'!C445)</f>
        <v xml:space="preserve"> </v>
      </c>
      <c r="D433" s="24" t="str">
        <f>IF('P_løpende (2)'!D435=0," ",'P_løpende (2)'!D435)</f>
        <v xml:space="preserve"> </v>
      </c>
      <c r="E433" s="21" t="str">
        <f>IF('P_løpende (2)'!E445=0," ",'P_løpende (2)'!E445)</f>
        <v xml:space="preserve"> </v>
      </c>
      <c r="F433" s="70" t="str">
        <f>IF('P_løpende (2)'!F445=0," ",'P_løpende (2)'!F445)</f>
        <v xml:space="preserve"> </v>
      </c>
      <c r="H433" s="70" t="str">
        <f>IF('P_løpende (2)'!H445=0," ",'P_løpende (2)'!H445)</f>
        <v xml:space="preserve"> </v>
      </c>
      <c r="I433" s="70" t="str">
        <f>IF('P_løpende (2)'!I445=0," ",'P_løpende (2)'!I445)</f>
        <v xml:space="preserve"> </v>
      </c>
      <c r="K433" s="70" t="str">
        <f>IF('P_løpende (2)'!K445=0," ",'P_løpende (2)'!K445)</f>
        <v xml:space="preserve"> </v>
      </c>
      <c r="L433" s="70" t="str">
        <f>IF('P_løpende (2)'!L445=0," ",'P_løpende (2)'!L445)</f>
        <v xml:space="preserve"> </v>
      </c>
      <c r="N433" s="70" t="str">
        <f>IF('P_løpende (2)'!N445=0," ",'P_løpende (2)'!N445)</f>
        <v xml:space="preserve"> </v>
      </c>
      <c r="O433" s="70" t="str">
        <f>IF('P_løpende (2)'!O445=0," ",'P_løpende (2)'!O445)</f>
        <v xml:space="preserve"> </v>
      </c>
    </row>
    <row r="434" spans="2:15" x14ac:dyDescent="0.2">
      <c r="B434" s="21" t="str">
        <f>IF('P_løpende (2)'!B446=0," ",'P_løpende (2)'!B446)</f>
        <v xml:space="preserve"> </v>
      </c>
      <c r="C434" s="70" t="str">
        <f>IF('P_løpende (2)'!C446=0," ",'P_løpende (2)'!C446)</f>
        <v xml:space="preserve"> </v>
      </c>
      <c r="D434" s="24" t="str">
        <f>IF('P_løpende (2)'!D436=0," ",'P_løpende (2)'!D436)</f>
        <v xml:space="preserve"> </v>
      </c>
      <c r="E434" s="21" t="str">
        <f>IF('P_løpende (2)'!E446=0," ",'P_løpende (2)'!E446)</f>
        <v xml:space="preserve"> </v>
      </c>
      <c r="F434" s="70" t="str">
        <f>IF('P_løpende (2)'!F446=0," ",'P_løpende (2)'!F446)</f>
        <v xml:space="preserve"> </v>
      </c>
      <c r="H434" s="70" t="str">
        <f>IF('P_løpende (2)'!H446=0," ",'P_løpende (2)'!H446)</f>
        <v xml:space="preserve"> </v>
      </c>
      <c r="I434" s="70" t="str">
        <f>IF('P_løpende (2)'!I446=0," ",'P_løpende (2)'!I446)</f>
        <v xml:space="preserve"> </v>
      </c>
      <c r="K434" s="70" t="str">
        <f>IF('P_løpende (2)'!K446=0," ",'P_løpende (2)'!K446)</f>
        <v xml:space="preserve"> </v>
      </c>
      <c r="L434" s="70" t="str">
        <f>IF('P_løpende (2)'!L446=0," ",'P_løpende (2)'!L446)</f>
        <v xml:space="preserve"> </v>
      </c>
      <c r="N434" s="70" t="str">
        <f>IF('P_løpende (2)'!N446=0," ",'P_løpende (2)'!N446)</f>
        <v xml:space="preserve"> </v>
      </c>
      <c r="O434" s="70" t="str">
        <f>IF('P_løpende (2)'!O446=0," ",'P_løpende (2)'!O446)</f>
        <v xml:space="preserve"> </v>
      </c>
    </row>
    <row r="435" spans="2:15" x14ac:dyDescent="0.2">
      <c r="B435" s="21" t="str">
        <f>IF('P_løpende (2)'!B447=0," ",'P_løpende (2)'!B447)</f>
        <v xml:space="preserve"> </v>
      </c>
      <c r="C435" s="70" t="str">
        <f>IF('P_løpende (2)'!C447=0," ",'P_løpende (2)'!C447)</f>
        <v xml:space="preserve"> </v>
      </c>
      <c r="D435" s="24" t="str">
        <f>IF('P_løpende (2)'!D437=0," ",'P_løpende (2)'!D437)</f>
        <v xml:space="preserve"> </v>
      </c>
      <c r="E435" s="21" t="str">
        <f>IF('P_løpende (2)'!E447=0," ",'P_løpende (2)'!E447)</f>
        <v xml:space="preserve"> </v>
      </c>
      <c r="F435" s="70" t="str">
        <f>IF('P_løpende (2)'!F447=0," ",'P_løpende (2)'!F447)</f>
        <v xml:space="preserve"> </v>
      </c>
      <c r="H435" s="70" t="str">
        <f>IF('P_løpende (2)'!H447=0," ",'P_løpende (2)'!H447)</f>
        <v xml:space="preserve"> </v>
      </c>
      <c r="I435" s="70" t="str">
        <f>IF('P_løpende (2)'!I447=0," ",'P_løpende (2)'!I447)</f>
        <v xml:space="preserve"> </v>
      </c>
      <c r="K435" s="70" t="str">
        <f>IF('P_løpende (2)'!K447=0," ",'P_løpende (2)'!K447)</f>
        <v xml:space="preserve"> </v>
      </c>
      <c r="L435" s="70" t="str">
        <f>IF('P_løpende (2)'!L447=0," ",'P_løpende (2)'!L447)</f>
        <v xml:space="preserve"> </v>
      </c>
      <c r="N435" s="70" t="str">
        <f>IF('P_løpende (2)'!N447=0," ",'P_løpende (2)'!N447)</f>
        <v xml:space="preserve"> </v>
      </c>
      <c r="O435" s="70" t="str">
        <f>IF('P_løpende (2)'!O447=0," ",'P_løpende (2)'!O447)</f>
        <v xml:space="preserve"> </v>
      </c>
    </row>
    <row r="436" spans="2:15" x14ac:dyDescent="0.2">
      <c r="B436" s="21" t="str">
        <f>IF('P_løpende (2)'!B448=0," ",'P_løpende (2)'!B448)</f>
        <v xml:space="preserve"> </v>
      </c>
      <c r="C436" s="70" t="str">
        <f>IF('P_løpende (2)'!C448=0," ",'P_løpende (2)'!C448)</f>
        <v xml:space="preserve"> </v>
      </c>
      <c r="D436" s="24" t="str">
        <f>IF('P_løpende (2)'!D438=0," ",'P_løpende (2)'!D438)</f>
        <v xml:space="preserve"> </v>
      </c>
      <c r="E436" s="21" t="str">
        <f>IF('P_løpende (2)'!E448=0," ",'P_løpende (2)'!E448)</f>
        <v xml:space="preserve"> </v>
      </c>
      <c r="F436" s="70" t="str">
        <f>IF('P_løpende (2)'!F448=0," ",'P_løpende (2)'!F448)</f>
        <v xml:space="preserve"> </v>
      </c>
      <c r="H436" s="70" t="str">
        <f>IF('P_løpende (2)'!H448=0," ",'P_løpende (2)'!H448)</f>
        <v xml:space="preserve"> </v>
      </c>
      <c r="I436" s="70" t="str">
        <f>IF('P_løpende (2)'!I448=0," ",'P_løpende (2)'!I448)</f>
        <v xml:space="preserve"> </v>
      </c>
      <c r="K436" s="70" t="str">
        <f>IF('P_løpende (2)'!K448=0," ",'P_løpende (2)'!K448)</f>
        <v xml:space="preserve"> </v>
      </c>
      <c r="L436" s="70" t="str">
        <f>IF('P_løpende (2)'!L448=0," ",'P_løpende (2)'!L448)</f>
        <v xml:space="preserve"> </v>
      </c>
      <c r="N436" s="70" t="str">
        <f>IF('P_løpende (2)'!N448=0," ",'P_løpende (2)'!N448)</f>
        <v xml:space="preserve"> </v>
      </c>
      <c r="O436" s="70" t="str">
        <f>IF('P_løpende (2)'!O448=0," ",'P_løpende (2)'!O448)</f>
        <v xml:space="preserve"> </v>
      </c>
    </row>
    <row r="437" spans="2:15" x14ac:dyDescent="0.2">
      <c r="B437" s="21" t="str">
        <f>IF('P_løpende (2)'!B449=0," ",'P_løpende (2)'!B449)</f>
        <v xml:space="preserve"> </v>
      </c>
      <c r="C437" s="70" t="str">
        <f>IF('P_løpende (2)'!C449=0," ",'P_løpende (2)'!C449)</f>
        <v xml:space="preserve"> </v>
      </c>
      <c r="D437" s="24" t="str">
        <f>IF('P_løpende (2)'!D439=0," ",'P_løpende (2)'!D439)</f>
        <v xml:space="preserve"> </v>
      </c>
      <c r="E437" s="21" t="str">
        <f>IF('P_løpende (2)'!E449=0," ",'P_løpende (2)'!E449)</f>
        <v xml:space="preserve"> </v>
      </c>
      <c r="F437" s="70" t="str">
        <f>IF('P_løpende (2)'!F449=0," ",'P_løpende (2)'!F449)</f>
        <v xml:space="preserve"> </v>
      </c>
      <c r="H437" s="70" t="str">
        <f>IF('P_løpende (2)'!H449=0," ",'P_løpende (2)'!H449)</f>
        <v xml:space="preserve"> </v>
      </c>
      <c r="I437" s="70" t="str">
        <f>IF('P_løpende (2)'!I449=0," ",'P_løpende (2)'!I449)</f>
        <v xml:space="preserve"> </v>
      </c>
      <c r="K437" s="70" t="str">
        <f>IF('P_løpende (2)'!K449=0," ",'P_løpende (2)'!K449)</f>
        <v xml:space="preserve"> </v>
      </c>
      <c r="L437" s="70" t="str">
        <f>IF('P_løpende (2)'!L449=0," ",'P_løpende (2)'!L449)</f>
        <v xml:space="preserve"> </v>
      </c>
      <c r="N437" s="70" t="str">
        <f>IF('P_løpende (2)'!N449=0," ",'P_løpende (2)'!N449)</f>
        <v xml:space="preserve"> </v>
      </c>
      <c r="O437" s="70" t="str">
        <f>IF('P_løpende (2)'!O449=0," ",'P_løpende (2)'!O449)</f>
        <v xml:space="preserve"> </v>
      </c>
    </row>
    <row r="438" spans="2:15" x14ac:dyDescent="0.2">
      <c r="B438" s="21" t="str">
        <f>IF('P_løpende (2)'!B450=0," ",'P_løpende (2)'!B450)</f>
        <v xml:space="preserve"> </v>
      </c>
      <c r="C438" s="70" t="str">
        <f>IF('P_løpende (2)'!C450=0," ",'P_løpende (2)'!C450)</f>
        <v xml:space="preserve"> </v>
      </c>
      <c r="D438" s="24" t="str">
        <f>IF('P_løpende (2)'!D440=0," ",'P_løpende (2)'!D440)</f>
        <v xml:space="preserve"> </v>
      </c>
      <c r="E438" s="21" t="str">
        <f>IF('P_løpende (2)'!E450=0," ",'P_løpende (2)'!E450)</f>
        <v xml:space="preserve"> </v>
      </c>
      <c r="F438" s="70" t="str">
        <f>IF('P_løpende (2)'!F450=0," ",'P_løpende (2)'!F450)</f>
        <v xml:space="preserve"> </v>
      </c>
      <c r="H438" s="70" t="str">
        <f>IF('P_løpende (2)'!H450=0," ",'P_løpende (2)'!H450)</f>
        <v xml:space="preserve"> </v>
      </c>
      <c r="I438" s="70" t="str">
        <f>IF('P_løpende (2)'!I450=0," ",'P_løpende (2)'!I450)</f>
        <v xml:space="preserve"> </v>
      </c>
      <c r="K438" s="70" t="str">
        <f>IF('P_løpende (2)'!K450=0," ",'P_løpende (2)'!K450)</f>
        <v xml:space="preserve"> </v>
      </c>
      <c r="L438" s="70" t="str">
        <f>IF('P_løpende (2)'!L450=0," ",'P_løpende (2)'!L450)</f>
        <v xml:space="preserve"> </v>
      </c>
      <c r="N438" s="70" t="str">
        <f>IF('P_løpende (2)'!N450=0," ",'P_løpende (2)'!N450)</f>
        <v xml:space="preserve"> </v>
      </c>
      <c r="O438" s="70" t="str">
        <f>IF('P_løpende (2)'!O450=0," ",'P_løpende (2)'!O450)</f>
        <v xml:space="preserve"> </v>
      </c>
    </row>
    <row r="439" spans="2:15" x14ac:dyDescent="0.2">
      <c r="B439" s="21" t="str">
        <f>IF('P_løpende (2)'!B451=0," ",'P_løpende (2)'!B451)</f>
        <v xml:space="preserve"> </v>
      </c>
      <c r="C439" s="70" t="str">
        <f>IF('P_løpende (2)'!C451=0," ",'P_løpende (2)'!C451)</f>
        <v xml:space="preserve"> </v>
      </c>
      <c r="D439" s="24" t="str">
        <f>IF('P_løpende (2)'!D441=0," ",'P_løpende (2)'!D441)</f>
        <v xml:space="preserve"> </v>
      </c>
      <c r="E439" s="21" t="str">
        <f>IF('P_løpende (2)'!E451=0," ",'P_løpende (2)'!E451)</f>
        <v xml:space="preserve"> </v>
      </c>
      <c r="F439" s="70" t="str">
        <f>IF('P_løpende (2)'!F451=0," ",'P_løpende (2)'!F451)</f>
        <v xml:space="preserve"> </v>
      </c>
      <c r="H439" s="70" t="str">
        <f>IF('P_løpende (2)'!H451=0," ",'P_løpende (2)'!H451)</f>
        <v xml:space="preserve"> </v>
      </c>
      <c r="I439" s="70" t="str">
        <f>IF('P_løpende (2)'!I451=0," ",'P_løpende (2)'!I451)</f>
        <v xml:space="preserve"> </v>
      </c>
      <c r="K439" s="70" t="str">
        <f>IF('P_løpende (2)'!K451=0," ",'P_løpende (2)'!K451)</f>
        <v xml:space="preserve"> </v>
      </c>
      <c r="L439" s="70" t="str">
        <f>IF('P_løpende (2)'!L451=0," ",'P_løpende (2)'!L451)</f>
        <v xml:space="preserve"> </v>
      </c>
      <c r="N439" s="70" t="str">
        <f>IF('P_løpende (2)'!N451=0," ",'P_løpende (2)'!N451)</f>
        <v xml:space="preserve"> </v>
      </c>
      <c r="O439" s="70" t="str">
        <f>IF('P_løpende (2)'!O451=0," ",'P_løpende (2)'!O451)</f>
        <v xml:space="preserve"> </v>
      </c>
    </row>
    <row r="440" spans="2:15" x14ac:dyDescent="0.2">
      <c r="B440" s="21" t="str">
        <f>IF('P_løpende (2)'!B452=0," ",'P_løpende (2)'!B452)</f>
        <v xml:space="preserve"> </v>
      </c>
      <c r="C440" s="70" t="str">
        <f>IF('P_løpende (2)'!C452=0," ",'P_løpende (2)'!C452)</f>
        <v xml:space="preserve"> </v>
      </c>
      <c r="D440" s="24" t="str">
        <f>IF('P_løpende (2)'!D442=0," ",'P_løpende (2)'!D442)</f>
        <v xml:space="preserve"> </v>
      </c>
      <c r="E440" s="21" t="str">
        <f>IF('P_løpende (2)'!E452=0," ",'P_løpende (2)'!E452)</f>
        <v xml:space="preserve"> </v>
      </c>
      <c r="F440" s="70" t="str">
        <f>IF('P_løpende (2)'!F452=0," ",'P_løpende (2)'!F452)</f>
        <v xml:space="preserve"> </v>
      </c>
      <c r="H440" s="70" t="str">
        <f>IF('P_løpende (2)'!H452=0," ",'P_løpende (2)'!H452)</f>
        <v xml:space="preserve"> </v>
      </c>
      <c r="I440" s="70" t="str">
        <f>IF('P_løpende (2)'!I452=0," ",'P_løpende (2)'!I452)</f>
        <v xml:space="preserve"> </v>
      </c>
      <c r="K440" s="70" t="str">
        <f>IF('P_løpende (2)'!K452=0," ",'P_løpende (2)'!K452)</f>
        <v xml:space="preserve"> </v>
      </c>
      <c r="L440" s="70" t="str">
        <f>IF('P_løpende (2)'!L452=0," ",'P_løpende (2)'!L452)</f>
        <v xml:space="preserve"> </v>
      </c>
      <c r="N440" s="70" t="str">
        <f>IF('P_løpende (2)'!N452=0," ",'P_løpende (2)'!N452)</f>
        <v xml:space="preserve"> </v>
      </c>
      <c r="O440" s="70" t="str">
        <f>IF('P_løpende (2)'!O452=0," ",'P_løpende (2)'!O452)</f>
        <v xml:space="preserve"> </v>
      </c>
    </row>
    <row r="441" spans="2:15" x14ac:dyDescent="0.2">
      <c r="B441" s="21" t="str">
        <f>IF('P_løpende (2)'!B453=0," ",'P_løpende (2)'!B453)</f>
        <v xml:space="preserve"> </v>
      </c>
      <c r="C441" s="70" t="str">
        <f>IF('P_løpende (2)'!C453=0," ",'P_løpende (2)'!C453)</f>
        <v xml:space="preserve"> </v>
      </c>
      <c r="D441" s="24" t="str">
        <f>IF('P_løpende (2)'!D443=0," ",'P_løpende (2)'!D443)</f>
        <v xml:space="preserve"> </v>
      </c>
      <c r="E441" s="21" t="str">
        <f>IF('P_løpende (2)'!E453=0," ",'P_løpende (2)'!E453)</f>
        <v xml:space="preserve"> </v>
      </c>
      <c r="F441" s="70" t="str">
        <f>IF('P_løpende (2)'!F453=0," ",'P_løpende (2)'!F453)</f>
        <v xml:space="preserve"> </v>
      </c>
      <c r="H441" s="70" t="str">
        <f>IF('P_løpende (2)'!H453=0," ",'P_løpende (2)'!H453)</f>
        <v xml:space="preserve"> </v>
      </c>
      <c r="I441" s="70" t="str">
        <f>IF('P_løpende (2)'!I453=0," ",'P_løpende (2)'!I453)</f>
        <v xml:space="preserve"> </v>
      </c>
      <c r="K441" s="70" t="str">
        <f>IF('P_løpende (2)'!K453=0," ",'P_løpende (2)'!K453)</f>
        <v xml:space="preserve"> </v>
      </c>
      <c r="L441" s="70" t="str">
        <f>IF('P_løpende (2)'!L453=0," ",'P_løpende (2)'!L453)</f>
        <v xml:space="preserve"> </v>
      </c>
      <c r="N441" s="70" t="str">
        <f>IF('P_løpende (2)'!N453=0," ",'P_løpende (2)'!N453)</f>
        <v xml:space="preserve"> </v>
      </c>
      <c r="O441" s="70" t="str">
        <f>IF('P_løpende (2)'!O453=0," ",'P_løpende (2)'!O453)</f>
        <v xml:space="preserve"> </v>
      </c>
    </row>
    <row r="442" spans="2:15" x14ac:dyDescent="0.2">
      <c r="B442" s="21" t="str">
        <f>IF('P_løpende (2)'!B454=0," ",'P_løpende (2)'!B454)</f>
        <v xml:space="preserve"> </v>
      </c>
      <c r="C442" s="70" t="str">
        <f>IF('P_løpende (2)'!C454=0," ",'P_løpende (2)'!C454)</f>
        <v xml:space="preserve"> </v>
      </c>
      <c r="D442" s="24" t="str">
        <f>IF('P_løpende (2)'!D444=0," ",'P_løpende (2)'!D444)</f>
        <v xml:space="preserve"> </v>
      </c>
      <c r="E442" s="21" t="str">
        <f>IF('P_løpende (2)'!E454=0," ",'P_løpende (2)'!E454)</f>
        <v xml:space="preserve"> </v>
      </c>
      <c r="F442" s="70" t="str">
        <f>IF('P_løpende (2)'!F454=0," ",'P_løpende (2)'!F454)</f>
        <v xml:space="preserve"> </v>
      </c>
      <c r="H442" s="70" t="str">
        <f>IF('P_løpende (2)'!H454=0," ",'P_løpende (2)'!H454)</f>
        <v xml:space="preserve"> </v>
      </c>
      <c r="I442" s="70" t="str">
        <f>IF('P_løpende (2)'!I454=0," ",'P_løpende (2)'!I454)</f>
        <v xml:space="preserve"> </v>
      </c>
      <c r="K442" s="70" t="str">
        <f>IF('P_løpende (2)'!K454=0," ",'P_løpende (2)'!K454)</f>
        <v xml:space="preserve"> </v>
      </c>
      <c r="L442" s="70" t="str">
        <f>IF('P_løpende (2)'!L454=0," ",'P_løpende (2)'!L454)</f>
        <v xml:space="preserve"> </v>
      </c>
      <c r="N442" s="70" t="str">
        <f>IF('P_løpende (2)'!N454=0," ",'P_løpende (2)'!N454)</f>
        <v xml:space="preserve"> </v>
      </c>
      <c r="O442" s="70" t="str">
        <f>IF('P_løpende (2)'!O454=0," ",'P_løpende (2)'!O454)</f>
        <v xml:space="preserve"> </v>
      </c>
    </row>
    <row r="443" spans="2:15" x14ac:dyDescent="0.2">
      <c r="B443" s="21" t="str">
        <f>IF('P_løpende (2)'!B455=0," ",'P_løpende (2)'!B455)</f>
        <v xml:space="preserve"> </v>
      </c>
      <c r="C443" s="70" t="str">
        <f>IF('P_løpende (2)'!C455=0," ",'P_løpende (2)'!C455)</f>
        <v xml:space="preserve"> </v>
      </c>
      <c r="D443" s="24" t="str">
        <f>IF('P_løpende (2)'!D445=0," ",'P_løpende (2)'!D445)</f>
        <v xml:space="preserve"> </v>
      </c>
      <c r="E443" s="21" t="str">
        <f>IF('P_løpende (2)'!E455=0," ",'P_løpende (2)'!E455)</f>
        <v xml:space="preserve"> </v>
      </c>
      <c r="F443" s="70" t="str">
        <f>IF('P_løpende (2)'!F455=0," ",'P_løpende (2)'!F455)</f>
        <v xml:space="preserve"> </v>
      </c>
      <c r="H443" s="70" t="str">
        <f>IF('P_løpende (2)'!H455=0," ",'P_løpende (2)'!H455)</f>
        <v xml:space="preserve"> </v>
      </c>
      <c r="I443" s="70" t="str">
        <f>IF('P_løpende (2)'!I455=0," ",'P_løpende (2)'!I455)</f>
        <v xml:space="preserve"> </v>
      </c>
      <c r="K443" s="70" t="str">
        <f>IF('P_løpende (2)'!K455=0," ",'P_løpende (2)'!K455)</f>
        <v xml:space="preserve"> </v>
      </c>
      <c r="L443" s="70" t="str">
        <f>IF('P_løpende (2)'!L455=0," ",'P_løpende (2)'!L455)</f>
        <v xml:space="preserve"> </v>
      </c>
      <c r="N443" s="70" t="str">
        <f>IF('P_løpende (2)'!N455=0," ",'P_løpende (2)'!N455)</f>
        <v xml:space="preserve"> </v>
      </c>
      <c r="O443" s="70" t="str">
        <f>IF('P_løpende (2)'!O455=0," ",'P_løpende (2)'!O455)</f>
        <v xml:space="preserve"> </v>
      </c>
    </row>
    <row r="444" spans="2:15" x14ac:dyDescent="0.2">
      <c r="B444" s="21" t="str">
        <f>IF('P_løpende (2)'!B456=0," ",'P_løpende (2)'!B456)</f>
        <v xml:space="preserve"> </v>
      </c>
      <c r="C444" s="70" t="str">
        <f>IF('P_løpende (2)'!C456=0," ",'P_løpende (2)'!C456)</f>
        <v xml:space="preserve"> </v>
      </c>
      <c r="D444" s="24" t="str">
        <f>IF('P_løpende (2)'!D446=0," ",'P_løpende (2)'!D446)</f>
        <v xml:space="preserve"> </v>
      </c>
      <c r="E444" s="21" t="str">
        <f>IF('P_løpende (2)'!E456=0," ",'P_løpende (2)'!E456)</f>
        <v xml:space="preserve"> </v>
      </c>
      <c r="F444" s="70" t="str">
        <f>IF('P_løpende (2)'!F456=0," ",'P_løpende (2)'!F456)</f>
        <v xml:space="preserve"> </v>
      </c>
      <c r="H444" s="70" t="str">
        <f>IF('P_løpende (2)'!H456=0," ",'P_løpende (2)'!H456)</f>
        <v xml:space="preserve"> </v>
      </c>
      <c r="I444" s="70" t="str">
        <f>IF('P_løpende (2)'!I456=0," ",'P_løpende (2)'!I456)</f>
        <v xml:space="preserve"> </v>
      </c>
      <c r="K444" s="70" t="str">
        <f>IF('P_løpende (2)'!K456=0," ",'P_løpende (2)'!K456)</f>
        <v xml:space="preserve"> </v>
      </c>
      <c r="L444" s="70" t="str">
        <f>IF('P_løpende (2)'!L456=0," ",'P_løpende (2)'!L456)</f>
        <v xml:space="preserve"> </v>
      </c>
      <c r="N444" s="70" t="str">
        <f>IF('P_løpende (2)'!N456=0," ",'P_løpende (2)'!N456)</f>
        <v xml:space="preserve"> </v>
      </c>
      <c r="O444" s="70" t="str">
        <f>IF('P_løpende (2)'!O456=0," ",'P_løpende (2)'!O456)</f>
        <v xml:space="preserve"> </v>
      </c>
    </row>
    <row r="445" spans="2:15" x14ac:dyDescent="0.2">
      <c r="B445" s="21" t="str">
        <f>IF('P_løpende (2)'!B457=0," ",'P_løpende (2)'!B457)</f>
        <v xml:space="preserve"> </v>
      </c>
      <c r="C445" s="70" t="str">
        <f>IF('P_løpende (2)'!C457=0," ",'P_løpende (2)'!C457)</f>
        <v xml:space="preserve"> </v>
      </c>
      <c r="D445" s="24" t="str">
        <f>IF('P_løpende (2)'!D447=0," ",'P_løpende (2)'!D447)</f>
        <v xml:space="preserve"> </v>
      </c>
      <c r="E445" s="21" t="str">
        <f>IF('P_løpende (2)'!E457=0," ",'P_løpende (2)'!E457)</f>
        <v xml:space="preserve"> </v>
      </c>
      <c r="F445" s="70" t="str">
        <f>IF('P_løpende (2)'!F457=0," ",'P_løpende (2)'!F457)</f>
        <v xml:space="preserve"> </v>
      </c>
      <c r="H445" s="70" t="str">
        <f>IF('P_løpende (2)'!H457=0," ",'P_løpende (2)'!H457)</f>
        <v xml:space="preserve"> </v>
      </c>
      <c r="I445" s="70" t="str">
        <f>IF('P_løpende (2)'!I457=0," ",'P_løpende (2)'!I457)</f>
        <v xml:space="preserve"> </v>
      </c>
      <c r="K445" s="70" t="str">
        <f>IF('P_løpende (2)'!K457=0," ",'P_løpende (2)'!K457)</f>
        <v xml:space="preserve"> </v>
      </c>
      <c r="L445" s="70" t="str">
        <f>IF('P_løpende (2)'!L457=0," ",'P_løpende (2)'!L457)</f>
        <v xml:space="preserve"> </v>
      </c>
      <c r="N445" s="70" t="str">
        <f>IF('P_løpende (2)'!N457=0," ",'P_løpende (2)'!N457)</f>
        <v xml:space="preserve"> </v>
      </c>
      <c r="O445" s="70" t="str">
        <f>IF('P_løpende (2)'!O457=0," ",'P_løpende (2)'!O457)</f>
        <v xml:space="preserve"> </v>
      </c>
    </row>
    <row r="446" spans="2:15" x14ac:dyDescent="0.2">
      <c r="B446" s="21" t="str">
        <f>IF('P_løpende (2)'!B458=0," ",'P_løpende (2)'!B458)</f>
        <v xml:space="preserve"> </v>
      </c>
      <c r="C446" s="70" t="str">
        <f>IF('P_løpende (2)'!C458=0," ",'P_løpende (2)'!C458)</f>
        <v xml:space="preserve"> </v>
      </c>
      <c r="D446" s="24" t="str">
        <f>IF('P_løpende (2)'!D448=0," ",'P_løpende (2)'!D448)</f>
        <v xml:space="preserve"> </v>
      </c>
      <c r="E446" s="21" t="str">
        <f>IF('P_løpende (2)'!E458=0," ",'P_løpende (2)'!E458)</f>
        <v xml:space="preserve"> </v>
      </c>
      <c r="F446" s="70" t="str">
        <f>IF('P_løpende (2)'!F458=0," ",'P_løpende (2)'!F458)</f>
        <v xml:space="preserve"> </v>
      </c>
      <c r="H446" s="70" t="str">
        <f>IF('P_løpende (2)'!H458=0," ",'P_løpende (2)'!H458)</f>
        <v xml:space="preserve"> </v>
      </c>
      <c r="I446" s="70" t="str">
        <f>IF('P_løpende (2)'!I458=0," ",'P_løpende (2)'!I458)</f>
        <v xml:space="preserve"> </v>
      </c>
      <c r="K446" s="70" t="str">
        <f>IF('P_løpende (2)'!K458=0," ",'P_løpende (2)'!K458)</f>
        <v xml:space="preserve"> </v>
      </c>
      <c r="L446" s="70" t="str">
        <f>IF('P_løpende (2)'!L458=0," ",'P_løpende (2)'!L458)</f>
        <v xml:space="preserve"> </v>
      </c>
      <c r="N446" s="70" t="str">
        <f>IF('P_løpende (2)'!N458=0," ",'P_løpende (2)'!N458)</f>
        <v xml:space="preserve"> </v>
      </c>
      <c r="O446" s="70" t="str">
        <f>IF('P_løpende (2)'!O458=0," ",'P_løpende (2)'!O458)</f>
        <v xml:space="preserve"> </v>
      </c>
    </row>
    <row r="447" spans="2:15" x14ac:dyDescent="0.2">
      <c r="B447" s="21" t="str">
        <f>IF('P_løpende (2)'!B459=0," ",'P_løpende (2)'!B459)</f>
        <v xml:space="preserve"> </v>
      </c>
      <c r="C447" s="70" t="str">
        <f>IF('P_løpende (2)'!C459=0," ",'P_løpende (2)'!C459)</f>
        <v xml:space="preserve"> </v>
      </c>
      <c r="D447" s="24" t="str">
        <f>IF('P_løpende (2)'!D449=0," ",'P_løpende (2)'!D449)</f>
        <v xml:space="preserve"> </v>
      </c>
      <c r="E447" s="21" t="str">
        <f>IF('P_løpende (2)'!E459=0," ",'P_løpende (2)'!E459)</f>
        <v xml:space="preserve"> </v>
      </c>
      <c r="F447" s="70" t="str">
        <f>IF('P_løpende (2)'!F459=0," ",'P_løpende (2)'!F459)</f>
        <v xml:space="preserve"> </v>
      </c>
      <c r="H447" s="70" t="str">
        <f>IF('P_løpende (2)'!H459=0," ",'P_løpende (2)'!H459)</f>
        <v xml:space="preserve"> </v>
      </c>
      <c r="I447" s="70" t="str">
        <f>IF('P_løpende (2)'!I459=0," ",'P_løpende (2)'!I459)</f>
        <v xml:space="preserve"> </v>
      </c>
      <c r="K447" s="70" t="str">
        <f>IF('P_løpende (2)'!K459=0," ",'P_løpende (2)'!K459)</f>
        <v xml:space="preserve"> </v>
      </c>
      <c r="L447" s="70" t="str">
        <f>IF('P_løpende (2)'!L459=0," ",'P_løpende (2)'!L459)</f>
        <v xml:space="preserve"> </v>
      </c>
      <c r="N447" s="70" t="str">
        <f>IF('P_løpende (2)'!N459=0," ",'P_løpende (2)'!N459)</f>
        <v xml:space="preserve"> </v>
      </c>
      <c r="O447" s="70" t="str">
        <f>IF('P_løpende (2)'!O459=0," ",'P_løpende (2)'!O459)</f>
        <v xml:space="preserve"> </v>
      </c>
    </row>
    <row r="448" spans="2:15" x14ac:dyDescent="0.2">
      <c r="B448" s="21" t="str">
        <f>IF('P_løpende (2)'!B460=0," ",'P_løpende (2)'!B460)</f>
        <v xml:space="preserve"> </v>
      </c>
      <c r="C448" s="70" t="str">
        <f>IF('P_løpende (2)'!C460=0," ",'P_løpende (2)'!C460)</f>
        <v xml:space="preserve"> </v>
      </c>
      <c r="D448" s="24" t="str">
        <f>IF('P_løpende (2)'!D450=0," ",'P_løpende (2)'!D450)</f>
        <v xml:space="preserve"> </v>
      </c>
      <c r="E448" s="21" t="str">
        <f>IF('P_løpende (2)'!E460=0," ",'P_løpende (2)'!E460)</f>
        <v xml:space="preserve"> </v>
      </c>
      <c r="F448" s="70" t="str">
        <f>IF('P_løpende (2)'!F460=0," ",'P_løpende (2)'!F460)</f>
        <v xml:space="preserve"> </v>
      </c>
      <c r="H448" s="70" t="str">
        <f>IF('P_løpende (2)'!H460=0," ",'P_løpende (2)'!H460)</f>
        <v xml:space="preserve"> </v>
      </c>
      <c r="I448" s="70" t="str">
        <f>IF('P_løpende (2)'!I460=0," ",'P_løpende (2)'!I460)</f>
        <v xml:space="preserve"> </v>
      </c>
      <c r="K448" s="70" t="str">
        <f>IF('P_løpende (2)'!K460=0," ",'P_løpende (2)'!K460)</f>
        <v xml:space="preserve"> </v>
      </c>
      <c r="L448" s="70" t="str">
        <f>IF('P_løpende (2)'!L460=0," ",'P_løpende (2)'!L460)</f>
        <v xml:space="preserve"> </v>
      </c>
      <c r="N448" s="70" t="str">
        <f>IF('P_løpende (2)'!N460=0," ",'P_løpende (2)'!N460)</f>
        <v xml:space="preserve"> </v>
      </c>
      <c r="O448" s="70" t="str">
        <f>IF('P_løpende (2)'!O460=0," ",'P_løpende (2)'!O460)</f>
        <v xml:space="preserve"> </v>
      </c>
    </row>
    <row r="449" spans="2:15" x14ac:dyDescent="0.2">
      <c r="B449" s="21" t="str">
        <f>IF('P_løpende (2)'!B461=0," ",'P_løpende (2)'!B461)</f>
        <v xml:space="preserve"> </v>
      </c>
      <c r="C449" s="70" t="str">
        <f>IF('P_løpende (2)'!C461=0," ",'P_løpende (2)'!C461)</f>
        <v xml:space="preserve"> </v>
      </c>
      <c r="D449" s="24" t="str">
        <f>IF('P_løpende (2)'!D451=0," ",'P_løpende (2)'!D451)</f>
        <v xml:space="preserve"> </v>
      </c>
      <c r="E449" s="21" t="str">
        <f>IF('P_løpende (2)'!E461=0," ",'P_løpende (2)'!E461)</f>
        <v xml:space="preserve"> </v>
      </c>
      <c r="F449" s="70" t="str">
        <f>IF('P_løpende (2)'!F461=0," ",'P_løpende (2)'!F461)</f>
        <v xml:space="preserve"> </v>
      </c>
      <c r="H449" s="70" t="str">
        <f>IF('P_løpende (2)'!H461=0," ",'P_løpende (2)'!H461)</f>
        <v xml:space="preserve"> </v>
      </c>
      <c r="I449" s="70" t="str">
        <f>IF('P_løpende (2)'!I461=0," ",'P_løpende (2)'!I461)</f>
        <v xml:space="preserve"> </v>
      </c>
      <c r="K449" s="70" t="str">
        <f>IF('P_løpende (2)'!K461=0," ",'P_løpende (2)'!K461)</f>
        <v xml:space="preserve"> </v>
      </c>
      <c r="L449" s="70" t="str">
        <f>IF('P_løpende (2)'!L461=0," ",'P_løpende (2)'!L461)</f>
        <v xml:space="preserve"> </v>
      </c>
      <c r="N449" s="70" t="str">
        <f>IF('P_løpende (2)'!N461=0," ",'P_løpende (2)'!N461)</f>
        <v xml:space="preserve"> </v>
      </c>
      <c r="O449" s="70" t="str">
        <f>IF('P_løpende (2)'!O461=0," ",'P_løpende (2)'!O461)</f>
        <v xml:space="preserve"> </v>
      </c>
    </row>
    <row r="450" spans="2:15" x14ac:dyDescent="0.2">
      <c r="B450" s="21" t="str">
        <f>IF('P_løpende (2)'!B462=0," ",'P_løpende (2)'!B462)</f>
        <v xml:space="preserve"> </v>
      </c>
      <c r="C450" s="70" t="str">
        <f>IF('P_løpende (2)'!C462=0," ",'P_løpende (2)'!C462)</f>
        <v xml:space="preserve"> </v>
      </c>
      <c r="D450" s="24" t="str">
        <f>IF('P_løpende (2)'!D452=0," ",'P_løpende (2)'!D452)</f>
        <v xml:space="preserve"> </v>
      </c>
      <c r="E450" s="21" t="str">
        <f>IF('P_løpende (2)'!E462=0," ",'P_løpende (2)'!E462)</f>
        <v xml:space="preserve"> </v>
      </c>
      <c r="F450" s="70" t="str">
        <f>IF('P_løpende (2)'!F462=0," ",'P_løpende (2)'!F462)</f>
        <v xml:space="preserve"> </v>
      </c>
      <c r="H450" s="70" t="str">
        <f>IF('P_løpende (2)'!H462=0," ",'P_løpende (2)'!H462)</f>
        <v xml:space="preserve"> </v>
      </c>
      <c r="I450" s="70" t="str">
        <f>IF('P_løpende (2)'!I462=0," ",'P_løpende (2)'!I462)</f>
        <v xml:space="preserve"> </v>
      </c>
      <c r="K450" s="70" t="str">
        <f>IF('P_løpende (2)'!K462=0," ",'P_løpende (2)'!K462)</f>
        <v xml:space="preserve"> </v>
      </c>
      <c r="L450" s="70" t="str">
        <f>IF('P_løpende (2)'!L462=0," ",'P_løpende (2)'!L462)</f>
        <v xml:space="preserve"> </v>
      </c>
      <c r="N450" s="70" t="str">
        <f>IF('P_løpende (2)'!N462=0," ",'P_løpende (2)'!N462)</f>
        <v xml:space="preserve"> </v>
      </c>
      <c r="O450" s="70" t="str">
        <f>IF('P_løpende (2)'!O462=0," ",'P_løpende (2)'!O462)</f>
        <v xml:space="preserve"> </v>
      </c>
    </row>
    <row r="451" spans="2:15" x14ac:dyDescent="0.2">
      <c r="B451" s="21" t="str">
        <f>IF('P_løpende (2)'!B463=0," ",'P_løpende (2)'!B463)</f>
        <v xml:space="preserve"> </v>
      </c>
      <c r="C451" s="70" t="str">
        <f>IF('P_løpende (2)'!C463=0," ",'P_løpende (2)'!C463)</f>
        <v xml:space="preserve"> </v>
      </c>
      <c r="D451" s="24" t="str">
        <f>IF('P_løpende (2)'!D453=0," ",'P_løpende (2)'!D453)</f>
        <v xml:space="preserve"> </v>
      </c>
      <c r="E451" s="21" t="str">
        <f>IF('P_løpende (2)'!E463=0," ",'P_løpende (2)'!E463)</f>
        <v xml:space="preserve"> </v>
      </c>
      <c r="F451" s="70" t="str">
        <f>IF('P_løpende (2)'!F463=0," ",'P_løpende (2)'!F463)</f>
        <v xml:space="preserve"> </v>
      </c>
      <c r="H451" s="70" t="str">
        <f>IF('P_løpende (2)'!H463=0," ",'P_løpende (2)'!H463)</f>
        <v xml:space="preserve"> </v>
      </c>
      <c r="I451" s="70" t="str">
        <f>IF('P_løpende (2)'!I463=0," ",'P_løpende (2)'!I463)</f>
        <v xml:space="preserve"> </v>
      </c>
      <c r="K451" s="70" t="str">
        <f>IF('P_løpende (2)'!K463=0," ",'P_løpende (2)'!K463)</f>
        <v xml:space="preserve"> </v>
      </c>
      <c r="L451" s="70" t="str">
        <f>IF('P_løpende (2)'!L463=0," ",'P_løpende (2)'!L463)</f>
        <v xml:space="preserve"> </v>
      </c>
      <c r="N451" s="70" t="str">
        <f>IF('P_løpende (2)'!N463=0," ",'P_løpende (2)'!N463)</f>
        <v xml:space="preserve"> </v>
      </c>
      <c r="O451" s="70" t="str">
        <f>IF('P_løpende (2)'!O463=0," ",'P_løpende (2)'!O463)</f>
        <v xml:space="preserve"> </v>
      </c>
    </row>
    <row r="452" spans="2:15" x14ac:dyDescent="0.2">
      <c r="B452" s="21" t="str">
        <f>IF('P_løpende (2)'!B464=0," ",'P_løpende (2)'!B464)</f>
        <v xml:space="preserve"> </v>
      </c>
      <c r="C452" s="70" t="str">
        <f>IF('P_løpende (2)'!C464=0," ",'P_løpende (2)'!C464)</f>
        <v xml:space="preserve"> </v>
      </c>
      <c r="D452" s="24" t="str">
        <f>IF('P_løpende (2)'!D454=0," ",'P_løpende (2)'!D454)</f>
        <v xml:space="preserve"> </v>
      </c>
      <c r="E452" s="21" t="str">
        <f>IF('P_løpende (2)'!E464=0," ",'P_løpende (2)'!E464)</f>
        <v xml:space="preserve"> </v>
      </c>
      <c r="F452" s="70" t="str">
        <f>IF('P_løpende (2)'!F464=0," ",'P_løpende (2)'!F464)</f>
        <v xml:space="preserve"> </v>
      </c>
      <c r="H452" s="70" t="str">
        <f>IF('P_løpende (2)'!H464=0," ",'P_løpende (2)'!H464)</f>
        <v xml:space="preserve"> </v>
      </c>
      <c r="I452" s="70" t="str">
        <f>IF('P_løpende (2)'!I464=0," ",'P_løpende (2)'!I464)</f>
        <v xml:space="preserve"> </v>
      </c>
      <c r="K452" s="70" t="str">
        <f>IF('P_løpende (2)'!K464=0," ",'P_løpende (2)'!K464)</f>
        <v xml:space="preserve"> </v>
      </c>
      <c r="L452" s="70" t="str">
        <f>IF('P_løpende (2)'!L464=0," ",'P_løpende (2)'!L464)</f>
        <v xml:space="preserve"> </v>
      </c>
      <c r="N452" s="70" t="str">
        <f>IF('P_løpende (2)'!N464=0," ",'P_løpende (2)'!N464)</f>
        <v xml:space="preserve"> </v>
      </c>
      <c r="O452" s="70" t="str">
        <f>IF('P_løpende (2)'!O464=0," ",'P_løpende (2)'!O464)</f>
        <v xml:space="preserve"> </v>
      </c>
    </row>
    <row r="453" spans="2:15" x14ac:dyDescent="0.2">
      <c r="B453" s="21" t="str">
        <f>IF('P_løpende (2)'!B465=0," ",'P_løpende (2)'!B465)</f>
        <v xml:space="preserve"> </v>
      </c>
      <c r="C453" s="70" t="str">
        <f>IF('P_løpende (2)'!C465=0," ",'P_løpende (2)'!C465)</f>
        <v xml:space="preserve"> </v>
      </c>
      <c r="D453" s="24" t="str">
        <f>IF('P_løpende (2)'!D455=0," ",'P_løpende (2)'!D455)</f>
        <v xml:space="preserve"> </v>
      </c>
      <c r="E453" s="21" t="str">
        <f>IF('P_løpende (2)'!E465=0," ",'P_løpende (2)'!E465)</f>
        <v xml:space="preserve"> </v>
      </c>
      <c r="F453" s="70" t="str">
        <f>IF('P_løpende (2)'!F465=0," ",'P_løpende (2)'!F465)</f>
        <v xml:space="preserve"> </v>
      </c>
      <c r="H453" s="70" t="str">
        <f>IF('P_løpende (2)'!H465=0," ",'P_løpende (2)'!H465)</f>
        <v xml:space="preserve"> </v>
      </c>
      <c r="I453" s="70" t="str">
        <f>IF('P_løpende (2)'!I465=0," ",'P_løpende (2)'!I465)</f>
        <v xml:space="preserve"> </v>
      </c>
      <c r="K453" s="70" t="str">
        <f>IF('P_løpende (2)'!K465=0," ",'P_løpende (2)'!K465)</f>
        <v xml:space="preserve"> </v>
      </c>
      <c r="L453" s="70" t="str">
        <f>IF('P_løpende (2)'!L465=0," ",'P_løpende (2)'!L465)</f>
        <v xml:space="preserve"> </v>
      </c>
      <c r="N453" s="70" t="str">
        <f>IF('P_løpende (2)'!N465=0," ",'P_løpende (2)'!N465)</f>
        <v xml:space="preserve"> </v>
      </c>
      <c r="O453" s="70" t="str">
        <f>IF('P_løpende (2)'!O465=0," ",'P_løpende (2)'!O465)</f>
        <v xml:space="preserve"> </v>
      </c>
    </row>
    <row r="454" spans="2:15" x14ac:dyDescent="0.2">
      <c r="B454" s="21" t="str">
        <f>IF('P_løpende (2)'!B466=0," ",'P_løpende (2)'!B466)</f>
        <v xml:space="preserve"> </v>
      </c>
      <c r="C454" s="70" t="str">
        <f>IF('P_løpende (2)'!C466=0," ",'P_løpende (2)'!C466)</f>
        <v xml:space="preserve"> </v>
      </c>
      <c r="D454" s="24" t="str">
        <f>IF('P_løpende (2)'!D456=0," ",'P_løpende (2)'!D456)</f>
        <v xml:space="preserve"> </v>
      </c>
      <c r="E454" s="21" t="str">
        <f>IF('P_løpende (2)'!E466=0," ",'P_løpende (2)'!E466)</f>
        <v xml:space="preserve"> </v>
      </c>
      <c r="F454" s="70" t="str">
        <f>IF('P_løpende (2)'!F466=0," ",'P_løpende (2)'!F466)</f>
        <v xml:space="preserve"> </v>
      </c>
      <c r="H454" s="70" t="str">
        <f>IF('P_løpende (2)'!H466=0," ",'P_løpende (2)'!H466)</f>
        <v xml:space="preserve"> </v>
      </c>
      <c r="I454" s="70" t="str">
        <f>IF('P_løpende (2)'!I466=0," ",'P_løpende (2)'!I466)</f>
        <v xml:space="preserve"> </v>
      </c>
      <c r="K454" s="70" t="str">
        <f>IF('P_løpende (2)'!K466=0," ",'P_løpende (2)'!K466)</f>
        <v xml:space="preserve"> </v>
      </c>
      <c r="L454" s="70" t="str">
        <f>IF('P_løpende (2)'!L466=0," ",'P_løpende (2)'!L466)</f>
        <v xml:space="preserve"> </v>
      </c>
      <c r="N454" s="70" t="str">
        <f>IF('P_løpende (2)'!N466=0," ",'P_løpende (2)'!N466)</f>
        <v xml:space="preserve"> </v>
      </c>
      <c r="O454" s="70" t="str">
        <f>IF('P_løpende (2)'!O466=0," ",'P_løpende (2)'!O466)</f>
        <v xml:space="preserve"> </v>
      </c>
    </row>
    <row r="455" spans="2:15" x14ac:dyDescent="0.2">
      <c r="B455" s="21" t="str">
        <f>IF('P_løpende (2)'!B467=0," ",'P_løpende (2)'!B467)</f>
        <v xml:space="preserve"> </v>
      </c>
      <c r="C455" s="70" t="str">
        <f>IF('P_løpende (2)'!C467=0," ",'P_løpende (2)'!C467)</f>
        <v xml:space="preserve"> </v>
      </c>
      <c r="D455" s="24" t="str">
        <f>IF('P_løpende (2)'!D457=0," ",'P_løpende (2)'!D457)</f>
        <v xml:space="preserve"> </v>
      </c>
      <c r="E455" s="21" t="str">
        <f>IF('P_løpende (2)'!E467=0," ",'P_løpende (2)'!E467)</f>
        <v xml:space="preserve"> </v>
      </c>
      <c r="F455" s="70" t="str">
        <f>IF('P_løpende (2)'!F467=0," ",'P_løpende (2)'!F467)</f>
        <v xml:space="preserve"> </v>
      </c>
      <c r="H455" s="70" t="str">
        <f>IF('P_løpende (2)'!H467=0," ",'P_løpende (2)'!H467)</f>
        <v xml:space="preserve"> </v>
      </c>
      <c r="I455" s="70" t="str">
        <f>IF('P_løpende (2)'!I467=0," ",'P_løpende (2)'!I467)</f>
        <v xml:space="preserve"> </v>
      </c>
      <c r="K455" s="70" t="str">
        <f>IF('P_løpende (2)'!K467=0," ",'P_løpende (2)'!K467)</f>
        <v xml:space="preserve"> </v>
      </c>
      <c r="L455" s="70" t="str">
        <f>IF('P_løpende (2)'!L467=0," ",'P_løpende (2)'!L467)</f>
        <v xml:space="preserve"> </v>
      </c>
      <c r="N455" s="70" t="str">
        <f>IF('P_løpende (2)'!N467=0," ",'P_løpende (2)'!N467)</f>
        <v xml:space="preserve"> </v>
      </c>
      <c r="O455" s="70" t="str">
        <f>IF('P_løpende (2)'!O467=0," ",'P_løpende (2)'!O467)</f>
        <v xml:space="preserve"> </v>
      </c>
    </row>
    <row r="456" spans="2:15" x14ac:dyDescent="0.2">
      <c r="B456" s="21" t="str">
        <f>IF('P_løpende (2)'!B468=0," ",'P_løpende (2)'!B468)</f>
        <v xml:space="preserve"> </v>
      </c>
      <c r="C456" s="70" t="str">
        <f>IF('P_løpende (2)'!C468=0," ",'P_løpende (2)'!C468)</f>
        <v xml:space="preserve"> </v>
      </c>
      <c r="D456" s="24" t="str">
        <f>IF('P_løpende (2)'!D458=0," ",'P_løpende (2)'!D458)</f>
        <v xml:space="preserve"> </v>
      </c>
      <c r="E456" s="21" t="str">
        <f>IF('P_løpende (2)'!E468=0," ",'P_løpende (2)'!E468)</f>
        <v xml:space="preserve"> </v>
      </c>
      <c r="F456" s="70" t="str">
        <f>IF('P_løpende (2)'!F468=0," ",'P_løpende (2)'!F468)</f>
        <v xml:space="preserve"> </v>
      </c>
      <c r="H456" s="70" t="str">
        <f>IF('P_løpende (2)'!H468=0," ",'P_løpende (2)'!H468)</f>
        <v xml:space="preserve"> </v>
      </c>
      <c r="I456" s="70" t="str">
        <f>IF('P_løpende (2)'!I468=0," ",'P_løpende (2)'!I468)</f>
        <v xml:space="preserve"> </v>
      </c>
      <c r="K456" s="70" t="str">
        <f>IF('P_løpende (2)'!K468=0," ",'P_løpende (2)'!K468)</f>
        <v xml:space="preserve"> </v>
      </c>
      <c r="L456" s="70" t="str">
        <f>IF('P_løpende (2)'!L468=0," ",'P_løpende (2)'!L468)</f>
        <v xml:space="preserve"> </v>
      </c>
      <c r="N456" s="70" t="str">
        <f>IF('P_løpende (2)'!N468=0," ",'P_løpende (2)'!N468)</f>
        <v xml:space="preserve"> </v>
      </c>
      <c r="O456" s="70" t="str">
        <f>IF('P_løpende (2)'!O468=0," ",'P_løpende (2)'!O468)</f>
        <v xml:space="preserve"> </v>
      </c>
    </row>
    <row r="457" spans="2:15" x14ac:dyDescent="0.2">
      <c r="B457" s="21" t="str">
        <f>IF('P_løpende (2)'!B469=0," ",'P_løpende (2)'!B469)</f>
        <v xml:space="preserve"> </v>
      </c>
      <c r="C457" s="70" t="str">
        <f>IF('P_løpende (2)'!C469=0," ",'P_løpende (2)'!C469)</f>
        <v xml:space="preserve"> </v>
      </c>
      <c r="D457" s="24" t="str">
        <f>IF('P_løpende (2)'!D459=0," ",'P_løpende (2)'!D459)</f>
        <v xml:space="preserve"> </v>
      </c>
      <c r="E457" s="21" t="str">
        <f>IF('P_løpende (2)'!E469=0," ",'P_løpende (2)'!E469)</f>
        <v xml:space="preserve"> </v>
      </c>
      <c r="F457" s="70" t="str">
        <f>IF('P_løpende (2)'!F469=0," ",'P_løpende (2)'!F469)</f>
        <v xml:space="preserve"> </v>
      </c>
      <c r="H457" s="70" t="str">
        <f>IF('P_løpende (2)'!H469=0," ",'P_løpende (2)'!H469)</f>
        <v xml:space="preserve"> </v>
      </c>
      <c r="I457" s="70" t="str">
        <f>IF('P_løpende (2)'!I469=0," ",'P_løpende (2)'!I469)</f>
        <v xml:space="preserve"> </v>
      </c>
      <c r="K457" s="70" t="str">
        <f>IF('P_løpende (2)'!K469=0," ",'P_løpende (2)'!K469)</f>
        <v xml:space="preserve"> </v>
      </c>
      <c r="L457" s="70" t="str">
        <f>IF('P_løpende (2)'!L469=0," ",'P_løpende (2)'!L469)</f>
        <v xml:space="preserve"> </v>
      </c>
      <c r="N457" s="70" t="str">
        <f>IF('P_løpende (2)'!N469=0," ",'P_løpende (2)'!N469)</f>
        <v xml:space="preserve"> </v>
      </c>
      <c r="O457" s="70" t="str">
        <f>IF('P_løpende (2)'!O469=0," ",'P_løpende (2)'!O469)</f>
        <v xml:space="preserve"> </v>
      </c>
    </row>
    <row r="458" spans="2:15" x14ac:dyDescent="0.2">
      <c r="B458" s="21" t="str">
        <f>IF('P_løpende (2)'!B470=0," ",'P_løpende (2)'!B470)</f>
        <v xml:space="preserve"> </v>
      </c>
      <c r="C458" s="70" t="str">
        <f>IF('P_løpende (2)'!C470=0," ",'P_løpende (2)'!C470)</f>
        <v xml:space="preserve"> </v>
      </c>
      <c r="D458" s="24" t="str">
        <f>IF('P_løpende (2)'!D460=0," ",'P_løpende (2)'!D460)</f>
        <v xml:space="preserve"> </v>
      </c>
      <c r="E458" s="21" t="str">
        <f>IF('P_løpende (2)'!E470=0," ",'P_løpende (2)'!E470)</f>
        <v xml:space="preserve"> </v>
      </c>
      <c r="F458" s="70" t="str">
        <f>IF('P_løpende (2)'!F470=0," ",'P_løpende (2)'!F470)</f>
        <v xml:space="preserve"> </v>
      </c>
      <c r="H458" s="70" t="str">
        <f>IF('P_løpende (2)'!H470=0," ",'P_løpende (2)'!H470)</f>
        <v xml:space="preserve"> </v>
      </c>
      <c r="I458" s="70" t="str">
        <f>IF('P_løpende (2)'!I470=0," ",'P_løpende (2)'!I470)</f>
        <v xml:space="preserve"> </v>
      </c>
      <c r="K458" s="70" t="str">
        <f>IF('P_løpende (2)'!K470=0," ",'P_løpende (2)'!K470)</f>
        <v xml:space="preserve"> </v>
      </c>
      <c r="L458" s="70" t="str">
        <f>IF('P_løpende (2)'!L470=0," ",'P_løpende (2)'!L470)</f>
        <v xml:space="preserve"> </v>
      </c>
      <c r="N458" s="70" t="str">
        <f>IF('P_løpende (2)'!N470=0," ",'P_løpende (2)'!N470)</f>
        <v xml:space="preserve"> </v>
      </c>
      <c r="O458" s="70" t="str">
        <f>IF('P_løpende (2)'!O470=0," ",'P_løpende (2)'!O470)</f>
        <v xml:space="preserve"> </v>
      </c>
    </row>
    <row r="459" spans="2:15" x14ac:dyDescent="0.2">
      <c r="B459" s="21" t="str">
        <f>IF('P_løpende (2)'!B471=0," ",'P_løpende (2)'!B471)</f>
        <v xml:space="preserve"> </v>
      </c>
      <c r="C459" s="70" t="str">
        <f>IF('P_løpende (2)'!C471=0," ",'P_løpende (2)'!C471)</f>
        <v xml:space="preserve"> </v>
      </c>
      <c r="D459" s="24" t="str">
        <f>IF('P_løpende (2)'!D461=0," ",'P_løpende (2)'!D461)</f>
        <v xml:space="preserve"> </v>
      </c>
      <c r="E459" s="21" t="str">
        <f>IF('P_løpende (2)'!E471=0," ",'P_løpende (2)'!E471)</f>
        <v xml:space="preserve"> </v>
      </c>
      <c r="F459" s="70" t="str">
        <f>IF('P_løpende (2)'!F471=0," ",'P_løpende (2)'!F471)</f>
        <v xml:space="preserve"> </v>
      </c>
      <c r="H459" s="70" t="str">
        <f>IF('P_løpende (2)'!H471=0," ",'P_løpende (2)'!H471)</f>
        <v xml:space="preserve"> </v>
      </c>
      <c r="I459" s="70" t="str">
        <f>IF('P_løpende (2)'!I471=0," ",'P_løpende (2)'!I471)</f>
        <v xml:space="preserve"> </v>
      </c>
      <c r="K459" s="70" t="str">
        <f>IF('P_løpende (2)'!K471=0," ",'P_løpende (2)'!K471)</f>
        <v xml:space="preserve"> </v>
      </c>
      <c r="L459" s="70" t="str">
        <f>IF('P_løpende (2)'!L471=0," ",'P_løpende (2)'!L471)</f>
        <v xml:space="preserve"> </v>
      </c>
      <c r="N459" s="70" t="str">
        <f>IF('P_løpende (2)'!N471=0," ",'P_løpende (2)'!N471)</f>
        <v xml:space="preserve"> </v>
      </c>
      <c r="O459" s="70" t="str">
        <f>IF('P_løpende (2)'!O471=0," ",'P_løpende (2)'!O471)</f>
        <v xml:space="preserve"> </v>
      </c>
    </row>
    <row r="460" spans="2:15" x14ac:dyDescent="0.2">
      <c r="B460" s="21" t="str">
        <f>IF('P_løpende (2)'!B472=0," ",'P_løpende (2)'!B472)</f>
        <v xml:space="preserve"> </v>
      </c>
      <c r="C460" s="70" t="str">
        <f>IF('P_løpende (2)'!C472=0," ",'P_løpende (2)'!C472)</f>
        <v xml:space="preserve"> </v>
      </c>
      <c r="D460" s="24" t="str">
        <f>IF('P_løpende (2)'!D462=0," ",'P_løpende (2)'!D462)</f>
        <v xml:space="preserve"> </v>
      </c>
      <c r="E460" s="21" t="str">
        <f>IF('P_løpende (2)'!E472=0," ",'P_løpende (2)'!E472)</f>
        <v xml:space="preserve"> </v>
      </c>
      <c r="F460" s="70" t="str">
        <f>IF('P_løpende (2)'!F472=0," ",'P_løpende (2)'!F472)</f>
        <v xml:space="preserve"> </v>
      </c>
      <c r="H460" s="70" t="str">
        <f>IF('P_løpende (2)'!H472=0," ",'P_løpende (2)'!H472)</f>
        <v xml:space="preserve"> </v>
      </c>
      <c r="I460" s="70" t="str">
        <f>IF('P_løpende (2)'!I472=0," ",'P_løpende (2)'!I472)</f>
        <v xml:space="preserve"> </v>
      </c>
      <c r="K460" s="70" t="str">
        <f>IF('P_løpende (2)'!K472=0," ",'P_løpende (2)'!K472)</f>
        <v xml:space="preserve"> </v>
      </c>
      <c r="L460" s="70" t="str">
        <f>IF('P_løpende (2)'!L472=0," ",'P_løpende (2)'!L472)</f>
        <v xml:space="preserve"> </v>
      </c>
      <c r="N460" s="70" t="str">
        <f>IF('P_løpende (2)'!N472=0," ",'P_løpende (2)'!N472)</f>
        <v xml:space="preserve"> </v>
      </c>
      <c r="O460" s="70" t="str">
        <f>IF('P_løpende (2)'!O472=0," ",'P_løpende (2)'!O472)</f>
        <v xml:space="preserve"> </v>
      </c>
    </row>
    <row r="461" spans="2:15" x14ac:dyDescent="0.2">
      <c r="B461" s="21" t="str">
        <f>IF('P_løpende (2)'!B473=0," ",'P_løpende (2)'!B473)</f>
        <v xml:space="preserve"> </v>
      </c>
      <c r="C461" s="70" t="str">
        <f>IF('P_løpende (2)'!C473=0," ",'P_løpende (2)'!C473)</f>
        <v xml:space="preserve"> </v>
      </c>
      <c r="D461" s="24" t="str">
        <f>IF('P_løpende (2)'!D463=0," ",'P_løpende (2)'!D463)</f>
        <v xml:space="preserve"> </v>
      </c>
      <c r="E461" s="21" t="str">
        <f>IF('P_løpende (2)'!E473=0," ",'P_løpende (2)'!E473)</f>
        <v xml:space="preserve"> </v>
      </c>
      <c r="F461" s="70" t="str">
        <f>IF('P_løpende (2)'!F473=0," ",'P_løpende (2)'!F473)</f>
        <v xml:space="preserve"> </v>
      </c>
      <c r="H461" s="70" t="str">
        <f>IF('P_løpende (2)'!H473=0," ",'P_løpende (2)'!H473)</f>
        <v xml:space="preserve"> </v>
      </c>
      <c r="I461" s="70" t="str">
        <f>IF('P_løpende (2)'!I473=0," ",'P_løpende (2)'!I473)</f>
        <v xml:space="preserve"> </v>
      </c>
      <c r="K461" s="70" t="str">
        <f>IF('P_løpende (2)'!K473=0," ",'P_løpende (2)'!K473)</f>
        <v xml:space="preserve"> </v>
      </c>
      <c r="L461" s="70" t="str">
        <f>IF('P_løpende (2)'!L473=0," ",'P_løpende (2)'!L473)</f>
        <v xml:space="preserve"> </v>
      </c>
      <c r="N461" s="70" t="str">
        <f>IF('P_løpende (2)'!N473=0," ",'P_løpende (2)'!N473)</f>
        <v xml:space="preserve"> </v>
      </c>
      <c r="O461" s="70" t="str">
        <f>IF('P_løpende (2)'!O473=0," ",'P_løpende (2)'!O473)</f>
        <v xml:space="preserve"> </v>
      </c>
    </row>
    <row r="462" spans="2:15" x14ac:dyDescent="0.2">
      <c r="B462" s="21" t="str">
        <f>IF('P_løpende (2)'!B474=0," ",'P_løpende (2)'!B474)</f>
        <v xml:space="preserve"> </v>
      </c>
      <c r="C462" s="70" t="str">
        <f>IF('P_løpende (2)'!C474=0," ",'P_løpende (2)'!C474)</f>
        <v xml:space="preserve"> </v>
      </c>
      <c r="D462" s="24" t="str">
        <f>IF('P_løpende (2)'!D464=0," ",'P_løpende (2)'!D464)</f>
        <v xml:space="preserve"> </v>
      </c>
      <c r="E462" s="21" t="str">
        <f>IF('P_løpende (2)'!E474=0," ",'P_løpende (2)'!E474)</f>
        <v xml:space="preserve"> </v>
      </c>
      <c r="F462" s="70" t="str">
        <f>IF('P_løpende (2)'!F474=0," ",'P_løpende (2)'!F474)</f>
        <v xml:space="preserve"> </v>
      </c>
      <c r="H462" s="70" t="str">
        <f>IF('P_løpende (2)'!H474=0," ",'P_løpende (2)'!H474)</f>
        <v xml:space="preserve"> </v>
      </c>
      <c r="I462" s="70" t="str">
        <f>IF('P_løpende (2)'!I474=0," ",'P_løpende (2)'!I474)</f>
        <v xml:space="preserve"> </v>
      </c>
      <c r="K462" s="70" t="str">
        <f>IF('P_løpende (2)'!K474=0," ",'P_løpende (2)'!K474)</f>
        <v xml:space="preserve"> </v>
      </c>
      <c r="L462" s="70" t="str">
        <f>IF('P_løpende (2)'!L474=0," ",'P_løpende (2)'!L474)</f>
        <v xml:space="preserve"> </v>
      </c>
      <c r="N462" s="70" t="str">
        <f>IF('P_løpende (2)'!N474=0," ",'P_løpende (2)'!N474)</f>
        <v xml:space="preserve"> </v>
      </c>
      <c r="O462" s="70" t="str">
        <f>IF('P_løpende (2)'!O474=0," ",'P_løpende (2)'!O474)</f>
        <v xml:space="preserve"> </v>
      </c>
    </row>
    <row r="463" spans="2:15" x14ac:dyDescent="0.2">
      <c r="B463" s="21" t="str">
        <f>IF('P_løpende (2)'!B475=0," ",'P_løpende (2)'!B475)</f>
        <v xml:space="preserve"> </v>
      </c>
      <c r="C463" s="70" t="str">
        <f>IF('P_løpende (2)'!C475=0," ",'P_løpende (2)'!C475)</f>
        <v xml:space="preserve"> </v>
      </c>
      <c r="D463" s="24" t="str">
        <f>IF('P_løpende (2)'!D465=0," ",'P_løpende (2)'!D465)</f>
        <v xml:space="preserve"> </v>
      </c>
      <c r="E463" s="21" t="str">
        <f>IF('P_løpende (2)'!E475=0," ",'P_løpende (2)'!E475)</f>
        <v xml:space="preserve"> </v>
      </c>
      <c r="F463" s="70" t="str">
        <f>IF('P_løpende (2)'!F475=0," ",'P_løpende (2)'!F475)</f>
        <v xml:space="preserve"> </v>
      </c>
      <c r="H463" s="70" t="str">
        <f>IF('P_løpende (2)'!H475=0," ",'P_løpende (2)'!H475)</f>
        <v xml:space="preserve"> </v>
      </c>
      <c r="I463" s="70" t="str">
        <f>IF('P_løpende (2)'!I475=0," ",'P_løpende (2)'!I475)</f>
        <v xml:space="preserve"> </v>
      </c>
      <c r="K463" s="70" t="str">
        <f>IF('P_løpende (2)'!K475=0," ",'P_løpende (2)'!K475)</f>
        <v xml:space="preserve"> </v>
      </c>
      <c r="L463" s="70" t="str">
        <f>IF('P_løpende (2)'!L475=0," ",'P_løpende (2)'!L475)</f>
        <v xml:space="preserve"> </v>
      </c>
      <c r="N463" s="70" t="str">
        <f>IF('P_løpende (2)'!N475=0," ",'P_løpende (2)'!N475)</f>
        <v xml:space="preserve"> </v>
      </c>
      <c r="O463" s="70" t="str">
        <f>IF('P_løpende (2)'!O475=0," ",'P_løpende (2)'!O475)</f>
        <v xml:space="preserve"> </v>
      </c>
    </row>
    <row r="464" spans="2:15" x14ac:dyDescent="0.2">
      <c r="B464" s="21" t="str">
        <f>IF('P_løpende (2)'!B476=0," ",'P_løpende (2)'!B476)</f>
        <v xml:space="preserve"> </v>
      </c>
      <c r="C464" s="70" t="str">
        <f>IF('P_løpende (2)'!C476=0," ",'P_løpende (2)'!C476)</f>
        <v xml:space="preserve"> </v>
      </c>
      <c r="D464" s="24" t="str">
        <f>IF('P_løpende (2)'!D466=0," ",'P_løpende (2)'!D466)</f>
        <v xml:space="preserve"> </v>
      </c>
      <c r="E464" s="21" t="str">
        <f>IF('P_løpende (2)'!E476=0," ",'P_løpende (2)'!E476)</f>
        <v xml:space="preserve"> </v>
      </c>
      <c r="F464" s="70" t="str">
        <f>IF('P_løpende (2)'!F476=0," ",'P_løpende (2)'!F476)</f>
        <v xml:space="preserve"> </v>
      </c>
      <c r="H464" s="70" t="str">
        <f>IF('P_løpende (2)'!H476=0," ",'P_løpende (2)'!H476)</f>
        <v xml:space="preserve"> </v>
      </c>
      <c r="I464" s="70" t="str">
        <f>IF('P_løpende (2)'!I476=0," ",'P_løpende (2)'!I476)</f>
        <v xml:space="preserve"> </v>
      </c>
      <c r="K464" s="70" t="str">
        <f>IF('P_løpende (2)'!K476=0," ",'P_løpende (2)'!K476)</f>
        <v xml:space="preserve"> </v>
      </c>
      <c r="L464" s="70" t="str">
        <f>IF('P_løpende (2)'!L476=0," ",'P_løpende (2)'!L476)</f>
        <v xml:space="preserve"> </v>
      </c>
      <c r="N464" s="70" t="str">
        <f>IF('P_løpende (2)'!N476=0," ",'P_løpende (2)'!N476)</f>
        <v xml:space="preserve"> </v>
      </c>
      <c r="O464" s="70" t="str">
        <f>IF('P_løpende (2)'!O476=0," ",'P_løpende (2)'!O476)</f>
        <v xml:space="preserve"> </v>
      </c>
    </row>
    <row r="465" spans="2:15" x14ac:dyDescent="0.2">
      <c r="B465" s="21" t="str">
        <f>IF('P_løpende (2)'!B477=0," ",'P_løpende (2)'!B477)</f>
        <v xml:space="preserve"> </v>
      </c>
      <c r="C465" s="70" t="str">
        <f>IF('P_løpende (2)'!C477=0," ",'P_løpende (2)'!C477)</f>
        <v xml:space="preserve"> </v>
      </c>
      <c r="D465" s="24" t="str">
        <f>IF('P_løpende (2)'!D467=0," ",'P_løpende (2)'!D467)</f>
        <v xml:space="preserve"> </v>
      </c>
      <c r="E465" s="21" t="str">
        <f>IF('P_løpende (2)'!E477=0," ",'P_løpende (2)'!E477)</f>
        <v xml:space="preserve"> </v>
      </c>
      <c r="F465" s="70" t="str">
        <f>IF('P_løpende (2)'!F477=0," ",'P_løpende (2)'!F477)</f>
        <v xml:space="preserve"> </v>
      </c>
      <c r="H465" s="70" t="str">
        <f>IF('P_løpende (2)'!H477=0," ",'P_løpende (2)'!H477)</f>
        <v xml:space="preserve"> </v>
      </c>
      <c r="I465" s="70" t="str">
        <f>IF('P_løpende (2)'!I477=0," ",'P_løpende (2)'!I477)</f>
        <v xml:space="preserve"> </v>
      </c>
      <c r="K465" s="70" t="str">
        <f>IF('P_løpende (2)'!K477=0," ",'P_løpende (2)'!K477)</f>
        <v xml:space="preserve"> </v>
      </c>
      <c r="L465" s="70" t="str">
        <f>IF('P_løpende (2)'!L477=0," ",'P_løpende (2)'!L477)</f>
        <v xml:space="preserve"> </v>
      </c>
      <c r="N465" s="70" t="str">
        <f>IF('P_løpende (2)'!N477=0," ",'P_løpende (2)'!N477)</f>
        <v xml:space="preserve"> </v>
      </c>
      <c r="O465" s="70" t="str">
        <f>IF('P_løpende (2)'!O477=0," ",'P_løpende (2)'!O477)</f>
        <v xml:space="preserve"> </v>
      </c>
    </row>
    <row r="466" spans="2:15" x14ac:dyDescent="0.2">
      <c r="B466" s="21" t="str">
        <f>IF('P_løpende (2)'!B478=0," ",'P_løpende (2)'!B478)</f>
        <v xml:space="preserve"> </v>
      </c>
      <c r="C466" s="70" t="str">
        <f>IF('P_løpende (2)'!C478=0," ",'P_løpende (2)'!C478)</f>
        <v xml:space="preserve"> </v>
      </c>
      <c r="D466" s="24" t="str">
        <f>IF('P_løpende (2)'!D468=0," ",'P_løpende (2)'!D468)</f>
        <v xml:space="preserve"> </v>
      </c>
      <c r="E466" s="21" t="str">
        <f>IF('P_løpende (2)'!E478=0," ",'P_løpende (2)'!E478)</f>
        <v xml:space="preserve"> </v>
      </c>
      <c r="F466" s="70" t="str">
        <f>IF('P_løpende (2)'!F478=0," ",'P_løpende (2)'!F478)</f>
        <v xml:space="preserve"> </v>
      </c>
      <c r="H466" s="70" t="str">
        <f>IF('P_løpende (2)'!H478=0," ",'P_løpende (2)'!H478)</f>
        <v xml:space="preserve"> </v>
      </c>
      <c r="I466" s="70" t="str">
        <f>IF('P_løpende (2)'!I478=0," ",'P_løpende (2)'!I478)</f>
        <v xml:space="preserve"> </v>
      </c>
      <c r="K466" s="70" t="str">
        <f>IF('P_løpende (2)'!K478=0," ",'P_løpende (2)'!K478)</f>
        <v xml:space="preserve"> </v>
      </c>
      <c r="L466" s="70" t="str">
        <f>IF('P_løpende (2)'!L478=0," ",'P_løpende (2)'!L478)</f>
        <v xml:space="preserve"> </v>
      </c>
      <c r="N466" s="70" t="str">
        <f>IF('P_løpende (2)'!N478=0," ",'P_løpende (2)'!N478)</f>
        <v xml:space="preserve"> </v>
      </c>
      <c r="O466" s="70" t="str">
        <f>IF('P_løpende (2)'!O478=0," ",'P_løpende (2)'!O478)</f>
        <v xml:space="preserve"> </v>
      </c>
    </row>
    <row r="467" spans="2:15" x14ac:dyDescent="0.2">
      <c r="B467" s="21" t="str">
        <f>IF('P_løpende (2)'!B479=0," ",'P_løpende (2)'!B479)</f>
        <v xml:space="preserve"> </v>
      </c>
      <c r="C467" s="70" t="str">
        <f>IF('P_løpende (2)'!C479=0," ",'P_løpende (2)'!C479)</f>
        <v xml:space="preserve"> </v>
      </c>
      <c r="D467" s="24" t="str">
        <f>IF('P_løpende (2)'!D469=0," ",'P_løpende (2)'!D469)</f>
        <v xml:space="preserve"> </v>
      </c>
      <c r="E467" s="21" t="str">
        <f>IF('P_løpende (2)'!E479=0," ",'P_løpende (2)'!E479)</f>
        <v xml:space="preserve"> </v>
      </c>
      <c r="F467" s="70" t="str">
        <f>IF('P_løpende (2)'!F479=0," ",'P_løpende (2)'!F479)</f>
        <v xml:space="preserve"> </v>
      </c>
      <c r="H467" s="70" t="str">
        <f>IF('P_løpende (2)'!H479=0," ",'P_løpende (2)'!H479)</f>
        <v xml:space="preserve"> </v>
      </c>
      <c r="I467" s="70" t="str">
        <f>IF('P_løpende (2)'!I479=0," ",'P_løpende (2)'!I479)</f>
        <v xml:space="preserve"> </v>
      </c>
      <c r="K467" s="70" t="str">
        <f>IF('P_løpende (2)'!K479=0," ",'P_løpende (2)'!K479)</f>
        <v xml:space="preserve"> </v>
      </c>
      <c r="L467" s="70" t="str">
        <f>IF('P_løpende (2)'!L479=0," ",'P_løpende (2)'!L479)</f>
        <v xml:space="preserve"> </v>
      </c>
      <c r="N467" s="70" t="str">
        <f>IF('P_løpende (2)'!N479=0," ",'P_løpende (2)'!N479)</f>
        <v xml:space="preserve"> </v>
      </c>
      <c r="O467" s="70" t="str">
        <f>IF('P_løpende (2)'!O479=0," ",'P_løpende (2)'!O479)</f>
        <v xml:space="preserve"> </v>
      </c>
    </row>
    <row r="468" spans="2:15" x14ac:dyDescent="0.2">
      <c r="B468" s="21" t="str">
        <f>IF('P_løpende (2)'!B480=0," ",'P_løpende (2)'!B480)</f>
        <v xml:space="preserve"> </v>
      </c>
      <c r="C468" s="70" t="str">
        <f>IF('P_løpende (2)'!C480=0," ",'P_løpende (2)'!C480)</f>
        <v xml:space="preserve"> </v>
      </c>
      <c r="D468" s="24" t="str">
        <f>IF('P_løpende (2)'!D470=0," ",'P_løpende (2)'!D470)</f>
        <v xml:space="preserve"> </v>
      </c>
      <c r="E468" s="21" t="str">
        <f>IF('P_løpende (2)'!E480=0," ",'P_løpende (2)'!E480)</f>
        <v xml:space="preserve"> </v>
      </c>
      <c r="F468" s="70" t="str">
        <f>IF('P_løpende (2)'!F480=0," ",'P_løpende (2)'!F480)</f>
        <v xml:space="preserve"> </v>
      </c>
      <c r="H468" s="70" t="str">
        <f>IF('P_løpende (2)'!H480=0," ",'P_løpende (2)'!H480)</f>
        <v xml:space="preserve"> </v>
      </c>
      <c r="I468" s="70" t="str">
        <f>IF('P_løpende (2)'!I480=0," ",'P_løpende (2)'!I480)</f>
        <v xml:space="preserve"> </v>
      </c>
      <c r="K468" s="70" t="str">
        <f>IF('P_løpende (2)'!K480=0," ",'P_løpende (2)'!K480)</f>
        <v xml:space="preserve"> </v>
      </c>
      <c r="L468" s="70" t="str">
        <f>IF('P_løpende (2)'!L480=0," ",'P_løpende (2)'!L480)</f>
        <v xml:space="preserve"> </v>
      </c>
      <c r="N468" s="70" t="str">
        <f>IF('P_løpende (2)'!N480=0," ",'P_løpende (2)'!N480)</f>
        <v xml:space="preserve"> </v>
      </c>
      <c r="O468" s="70" t="str">
        <f>IF('P_løpende (2)'!O480=0," ",'P_løpende (2)'!O480)</f>
        <v xml:space="preserve"> </v>
      </c>
    </row>
    <row r="469" spans="2:15" x14ac:dyDescent="0.2">
      <c r="B469" s="21" t="str">
        <f>IF('P_løpende (2)'!B481=0," ",'P_løpende (2)'!B481)</f>
        <v xml:space="preserve"> </v>
      </c>
      <c r="C469" s="70" t="str">
        <f>IF('P_løpende (2)'!C481=0," ",'P_løpende (2)'!C481)</f>
        <v xml:space="preserve"> </v>
      </c>
      <c r="D469" s="24" t="str">
        <f>IF('P_løpende (2)'!D471=0," ",'P_løpende (2)'!D471)</f>
        <v xml:space="preserve"> </v>
      </c>
      <c r="E469" s="21" t="str">
        <f>IF('P_løpende (2)'!E481=0," ",'P_løpende (2)'!E481)</f>
        <v xml:space="preserve"> </v>
      </c>
      <c r="F469" s="70" t="str">
        <f>IF('P_løpende (2)'!F481=0," ",'P_løpende (2)'!F481)</f>
        <v xml:space="preserve"> </v>
      </c>
      <c r="H469" s="70" t="str">
        <f>IF('P_løpende (2)'!H481=0," ",'P_løpende (2)'!H481)</f>
        <v xml:space="preserve"> </v>
      </c>
      <c r="I469" s="70" t="str">
        <f>IF('P_løpende (2)'!I481=0," ",'P_løpende (2)'!I481)</f>
        <v xml:space="preserve"> </v>
      </c>
      <c r="K469" s="70" t="str">
        <f>IF('P_løpende (2)'!K481=0," ",'P_løpende (2)'!K481)</f>
        <v xml:space="preserve"> </v>
      </c>
      <c r="L469" s="70" t="str">
        <f>IF('P_løpende (2)'!L481=0," ",'P_løpende (2)'!L481)</f>
        <v xml:space="preserve"> </v>
      </c>
      <c r="N469" s="70" t="str">
        <f>IF('P_løpende (2)'!N481=0," ",'P_løpende (2)'!N481)</f>
        <v xml:space="preserve"> </v>
      </c>
      <c r="O469" s="70" t="str">
        <f>IF('P_løpende (2)'!O481=0," ",'P_løpende (2)'!O481)</f>
        <v xml:space="preserve"> </v>
      </c>
    </row>
    <row r="470" spans="2:15" x14ac:dyDescent="0.2">
      <c r="B470" s="21" t="str">
        <f>IF('P_løpende (2)'!B482=0," ",'P_løpende (2)'!B482)</f>
        <v xml:space="preserve"> </v>
      </c>
      <c r="C470" s="70" t="str">
        <f>IF('P_løpende (2)'!C482=0," ",'P_løpende (2)'!C482)</f>
        <v xml:space="preserve"> </v>
      </c>
      <c r="D470" s="24" t="str">
        <f>IF('P_løpende (2)'!D472=0," ",'P_løpende (2)'!D472)</f>
        <v xml:space="preserve"> </v>
      </c>
      <c r="E470" s="21" t="str">
        <f>IF('P_løpende (2)'!E482=0," ",'P_løpende (2)'!E482)</f>
        <v xml:space="preserve"> </v>
      </c>
      <c r="F470" s="70" t="str">
        <f>IF('P_løpende (2)'!F482=0," ",'P_løpende (2)'!F482)</f>
        <v xml:space="preserve"> </v>
      </c>
      <c r="H470" s="70" t="str">
        <f>IF('P_løpende (2)'!H482=0," ",'P_løpende (2)'!H482)</f>
        <v xml:space="preserve"> </v>
      </c>
      <c r="I470" s="70" t="str">
        <f>IF('P_løpende (2)'!I482=0," ",'P_løpende (2)'!I482)</f>
        <v xml:space="preserve"> </v>
      </c>
      <c r="K470" s="70" t="str">
        <f>IF('P_løpende (2)'!K482=0," ",'P_løpende (2)'!K482)</f>
        <v xml:space="preserve"> </v>
      </c>
      <c r="L470" s="70" t="str">
        <f>IF('P_løpende (2)'!L482=0," ",'P_løpende (2)'!L482)</f>
        <v xml:space="preserve"> </v>
      </c>
      <c r="N470" s="70" t="str">
        <f>IF('P_løpende (2)'!N482=0," ",'P_løpende (2)'!N482)</f>
        <v xml:space="preserve"> </v>
      </c>
      <c r="O470" s="70" t="str">
        <f>IF('P_løpende (2)'!O482=0," ",'P_løpende (2)'!O482)</f>
        <v xml:space="preserve"> </v>
      </c>
    </row>
    <row r="471" spans="2:15" x14ac:dyDescent="0.2">
      <c r="B471" s="21" t="str">
        <f>IF('P_løpende (2)'!B483=0," ",'P_løpende (2)'!B483)</f>
        <v xml:space="preserve"> </v>
      </c>
      <c r="C471" s="70" t="str">
        <f>IF('P_løpende (2)'!C483=0," ",'P_løpende (2)'!C483)</f>
        <v xml:space="preserve"> </v>
      </c>
      <c r="D471" s="24" t="str">
        <f>IF('P_løpende (2)'!D473=0," ",'P_løpende (2)'!D473)</f>
        <v xml:space="preserve"> </v>
      </c>
      <c r="E471" s="21" t="str">
        <f>IF('P_løpende (2)'!E483=0," ",'P_løpende (2)'!E483)</f>
        <v xml:space="preserve"> </v>
      </c>
      <c r="F471" s="70" t="str">
        <f>IF('P_løpende (2)'!F483=0," ",'P_løpende (2)'!F483)</f>
        <v xml:space="preserve"> </v>
      </c>
      <c r="H471" s="70" t="str">
        <f>IF('P_løpende (2)'!H483=0," ",'P_løpende (2)'!H483)</f>
        <v xml:space="preserve"> </v>
      </c>
      <c r="I471" s="70" t="str">
        <f>IF('P_løpende (2)'!I483=0," ",'P_løpende (2)'!I483)</f>
        <v xml:space="preserve"> </v>
      </c>
      <c r="K471" s="70" t="str">
        <f>IF('P_løpende (2)'!K483=0," ",'P_løpende (2)'!K483)</f>
        <v xml:space="preserve"> </v>
      </c>
      <c r="L471" s="70" t="str">
        <f>IF('P_løpende (2)'!L483=0," ",'P_løpende (2)'!L483)</f>
        <v xml:space="preserve"> </v>
      </c>
      <c r="N471" s="70" t="str">
        <f>IF('P_løpende (2)'!N483=0," ",'P_løpende (2)'!N483)</f>
        <v xml:space="preserve"> </v>
      </c>
      <c r="O471" s="70" t="str">
        <f>IF('P_løpende (2)'!O483=0," ",'P_løpende (2)'!O483)</f>
        <v xml:space="preserve"> </v>
      </c>
    </row>
    <row r="472" spans="2:15" x14ac:dyDescent="0.2">
      <c r="B472" s="21" t="str">
        <f>IF('P_løpende (2)'!B484=0," ",'P_løpende (2)'!B484)</f>
        <v xml:space="preserve"> </v>
      </c>
      <c r="C472" s="70" t="str">
        <f>IF('P_løpende (2)'!C484=0," ",'P_løpende (2)'!C484)</f>
        <v xml:space="preserve"> </v>
      </c>
      <c r="D472" s="24" t="str">
        <f>IF('P_løpende (2)'!D474=0," ",'P_løpende (2)'!D474)</f>
        <v xml:space="preserve"> </v>
      </c>
      <c r="E472" s="21" t="str">
        <f>IF('P_løpende (2)'!E484=0," ",'P_løpende (2)'!E484)</f>
        <v xml:space="preserve"> </v>
      </c>
      <c r="F472" s="70" t="str">
        <f>IF('P_løpende (2)'!F484=0," ",'P_løpende (2)'!F484)</f>
        <v xml:space="preserve"> </v>
      </c>
      <c r="H472" s="70" t="str">
        <f>IF('P_løpende (2)'!H484=0," ",'P_løpende (2)'!H484)</f>
        <v xml:space="preserve"> </v>
      </c>
      <c r="I472" s="70" t="str">
        <f>IF('P_løpende (2)'!I484=0," ",'P_løpende (2)'!I484)</f>
        <v xml:space="preserve"> </v>
      </c>
      <c r="K472" s="70" t="str">
        <f>IF('P_løpende (2)'!K484=0," ",'P_løpende (2)'!K484)</f>
        <v xml:space="preserve"> </v>
      </c>
      <c r="L472" s="70" t="str">
        <f>IF('P_løpende (2)'!L484=0," ",'P_løpende (2)'!L484)</f>
        <v xml:space="preserve"> </v>
      </c>
      <c r="N472" s="70" t="str">
        <f>IF('P_løpende (2)'!N484=0," ",'P_løpende (2)'!N484)</f>
        <v xml:space="preserve"> </v>
      </c>
      <c r="O472" s="70" t="str">
        <f>IF('P_løpende (2)'!O484=0," ",'P_løpende (2)'!O484)</f>
        <v xml:space="preserve"> </v>
      </c>
    </row>
    <row r="473" spans="2:15" x14ac:dyDescent="0.2">
      <c r="B473" s="21" t="str">
        <f>IF('P_løpende (2)'!B485=0," ",'P_løpende (2)'!B485)</f>
        <v xml:space="preserve"> </v>
      </c>
      <c r="C473" s="70" t="str">
        <f>IF('P_løpende (2)'!C485=0," ",'P_løpende (2)'!C485)</f>
        <v xml:space="preserve"> </v>
      </c>
      <c r="D473" s="24" t="str">
        <f>IF('P_løpende (2)'!D475=0," ",'P_løpende (2)'!D475)</f>
        <v xml:space="preserve"> </v>
      </c>
      <c r="E473" s="21" t="str">
        <f>IF('P_løpende (2)'!E485=0," ",'P_løpende (2)'!E485)</f>
        <v xml:space="preserve"> </v>
      </c>
      <c r="F473" s="70" t="str">
        <f>IF('P_løpende (2)'!F485=0," ",'P_løpende (2)'!F485)</f>
        <v xml:space="preserve"> </v>
      </c>
      <c r="H473" s="70" t="str">
        <f>IF('P_løpende (2)'!H485=0," ",'P_løpende (2)'!H485)</f>
        <v xml:space="preserve"> </v>
      </c>
      <c r="I473" s="70" t="str">
        <f>IF('P_løpende (2)'!I485=0," ",'P_løpende (2)'!I485)</f>
        <v xml:space="preserve"> </v>
      </c>
      <c r="K473" s="70" t="str">
        <f>IF('P_løpende (2)'!K485=0," ",'P_løpende (2)'!K485)</f>
        <v xml:space="preserve"> </v>
      </c>
      <c r="L473" s="70" t="str">
        <f>IF('P_løpende (2)'!L485=0," ",'P_løpende (2)'!L485)</f>
        <v xml:space="preserve"> </v>
      </c>
      <c r="N473" s="70" t="str">
        <f>IF('P_løpende (2)'!N485=0," ",'P_løpende (2)'!N485)</f>
        <v xml:space="preserve"> </v>
      </c>
      <c r="O473" s="70" t="str">
        <f>IF('P_løpende (2)'!O485=0," ",'P_løpende (2)'!O485)</f>
        <v xml:space="preserve"> </v>
      </c>
    </row>
    <row r="474" spans="2:15" x14ac:dyDescent="0.2">
      <c r="B474" s="21" t="str">
        <f>IF('P_løpende (2)'!B486=0," ",'P_løpende (2)'!B486)</f>
        <v xml:space="preserve"> </v>
      </c>
      <c r="C474" s="70" t="str">
        <f>IF('P_løpende (2)'!C486=0," ",'P_løpende (2)'!C486)</f>
        <v xml:space="preserve"> </v>
      </c>
      <c r="D474" s="24" t="str">
        <f>IF('P_løpende (2)'!D476=0," ",'P_løpende (2)'!D476)</f>
        <v xml:space="preserve"> </v>
      </c>
      <c r="E474" s="21" t="str">
        <f>IF('P_løpende (2)'!E486=0," ",'P_løpende (2)'!E486)</f>
        <v xml:space="preserve"> </v>
      </c>
      <c r="F474" s="70" t="str">
        <f>IF('P_løpende (2)'!F486=0," ",'P_løpende (2)'!F486)</f>
        <v xml:space="preserve"> </v>
      </c>
      <c r="H474" s="70" t="str">
        <f>IF('P_løpende (2)'!H486=0," ",'P_løpende (2)'!H486)</f>
        <v xml:space="preserve"> </v>
      </c>
      <c r="I474" s="70" t="str">
        <f>IF('P_løpende (2)'!I486=0," ",'P_løpende (2)'!I486)</f>
        <v xml:space="preserve"> </v>
      </c>
      <c r="K474" s="70" t="str">
        <f>IF('P_løpende (2)'!K486=0," ",'P_løpende (2)'!K486)</f>
        <v xml:space="preserve"> </v>
      </c>
      <c r="L474" s="70" t="str">
        <f>IF('P_løpende (2)'!L486=0," ",'P_løpende (2)'!L486)</f>
        <v xml:space="preserve"> </v>
      </c>
      <c r="N474" s="70" t="str">
        <f>IF('P_løpende (2)'!N486=0," ",'P_løpende (2)'!N486)</f>
        <v xml:space="preserve"> </v>
      </c>
      <c r="O474" s="70" t="str">
        <f>IF('P_løpende (2)'!O486=0," ",'P_løpende (2)'!O486)</f>
        <v xml:space="preserve"> </v>
      </c>
    </row>
    <row r="475" spans="2:15" x14ac:dyDescent="0.2">
      <c r="B475" s="21" t="str">
        <f>IF('P_løpende (2)'!B487=0," ",'P_løpende (2)'!B487)</f>
        <v xml:space="preserve"> </v>
      </c>
      <c r="C475" s="70" t="str">
        <f>IF('P_løpende (2)'!C487=0," ",'P_løpende (2)'!C487)</f>
        <v xml:space="preserve"> </v>
      </c>
      <c r="D475" s="24" t="str">
        <f>IF('P_løpende (2)'!D477=0," ",'P_løpende (2)'!D477)</f>
        <v xml:space="preserve"> </v>
      </c>
      <c r="E475" s="21" t="str">
        <f>IF('P_løpende (2)'!E487=0," ",'P_løpende (2)'!E487)</f>
        <v xml:space="preserve"> </v>
      </c>
      <c r="F475" s="70" t="str">
        <f>IF('P_løpende (2)'!F487=0," ",'P_løpende (2)'!F487)</f>
        <v xml:space="preserve"> </v>
      </c>
      <c r="H475" s="70" t="str">
        <f>IF('P_løpende (2)'!H487=0," ",'P_løpende (2)'!H487)</f>
        <v xml:space="preserve"> </v>
      </c>
      <c r="I475" s="70" t="str">
        <f>IF('P_løpende (2)'!I487=0," ",'P_løpende (2)'!I487)</f>
        <v xml:space="preserve"> </v>
      </c>
      <c r="K475" s="70" t="str">
        <f>IF('P_løpende (2)'!K487=0," ",'P_løpende (2)'!K487)</f>
        <v xml:space="preserve"> </v>
      </c>
      <c r="L475" s="70" t="str">
        <f>IF('P_løpende (2)'!L487=0," ",'P_løpende (2)'!L487)</f>
        <v xml:space="preserve"> </v>
      </c>
      <c r="N475" s="70" t="str">
        <f>IF('P_løpende (2)'!N487=0," ",'P_løpende (2)'!N487)</f>
        <v xml:space="preserve"> </v>
      </c>
      <c r="O475" s="70" t="str">
        <f>IF('P_løpende (2)'!O487=0," ",'P_løpende (2)'!O487)</f>
        <v xml:space="preserve"> </v>
      </c>
    </row>
    <row r="476" spans="2:15" x14ac:dyDescent="0.2">
      <c r="B476" s="21" t="str">
        <f>IF('P_løpende (2)'!B488=0," ",'P_løpende (2)'!B488)</f>
        <v xml:space="preserve"> </v>
      </c>
      <c r="C476" s="70" t="str">
        <f>IF('P_løpende (2)'!C488=0," ",'P_løpende (2)'!C488)</f>
        <v xml:space="preserve"> </v>
      </c>
      <c r="D476" s="24" t="str">
        <f>IF('P_løpende (2)'!D478=0," ",'P_løpende (2)'!D478)</f>
        <v xml:space="preserve"> </v>
      </c>
      <c r="E476" s="21" t="str">
        <f>IF('P_løpende (2)'!E488=0," ",'P_løpende (2)'!E488)</f>
        <v xml:space="preserve"> </v>
      </c>
      <c r="F476" s="70" t="str">
        <f>IF('P_løpende (2)'!F488=0," ",'P_løpende (2)'!F488)</f>
        <v xml:space="preserve"> </v>
      </c>
      <c r="H476" s="70" t="str">
        <f>IF('P_løpende (2)'!H488=0," ",'P_løpende (2)'!H488)</f>
        <v xml:space="preserve"> </v>
      </c>
      <c r="I476" s="70" t="str">
        <f>IF('P_løpende (2)'!I488=0," ",'P_løpende (2)'!I488)</f>
        <v xml:space="preserve"> </v>
      </c>
      <c r="K476" s="70" t="str">
        <f>IF('P_løpende (2)'!K488=0," ",'P_løpende (2)'!K488)</f>
        <v xml:space="preserve"> </v>
      </c>
      <c r="L476" s="70" t="str">
        <f>IF('P_løpende (2)'!L488=0," ",'P_løpende (2)'!L488)</f>
        <v xml:space="preserve"> </v>
      </c>
      <c r="N476" s="70" t="str">
        <f>IF('P_løpende (2)'!N488=0," ",'P_løpende (2)'!N488)</f>
        <v xml:space="preserve"> </v>
      </c>
      <c r="O476" s="70" t="str">
        <f>IF('P_løpende (2)'!O488=0," ",'P_løpende (2)'!O488)</f>
        <v xml:space="preserve"> </v>
      </c>
    </row>
    <row r="477" spans="2:15" x14ac:dyDescent="0.2">
      <c r="B477" s="21" t="str">
        <f>IF('P_løpende (2)'!B489=0," ",'P_løpende (2)'!B489)</f>
        <v xml:space="preserve"> </v>
      </c>
      <c r="C477" s="70" t="str">
        <f>IF('P_løpende (2)'!C489=0," ",'P_løpende (2)'!C489)</f>
        <v xml:space="preserve"> </v>
      </c>
      <c r="D477" s="24" t="str">
        <f>IF('P_løpende (2)'!D479=0," ",'P_løpende (2)'!D479)</f>
        <v xml:space="preserve"> </v>
      </c>
      <c r="E477" s="21" t="str">
        <f>IF('P_løpende (2)'!E489=0," ",'P_løpende (2)'!E489)</f>
        <v xml:space="preserve"> </v>
      </c>
      <c r="F477" s="70" t="str">
        <f>IF('P_løpende (2)'!F489=0," ",'P_løpende (2)'!F489)</f>
        <v xml:space="preserve"> </v>
      </c>
      <c r="H477" s="70" t="str">
        <f>IF('P_løpende (2)'!H489=0," ",'P_løpende (2)'!H489)</f>
        <v xml:space="preserve"> </v>
      </c>
      <c r="I477" s="70" t="str">
        <f>IF('P_løpende (2)'!I489=0," ",'P_løpende (2)'!I489)</f>
        <v xml:space="preserve"> </v>
      </c>
      <c r="K477" s="70" t="str">
        <f>IF('P_løpende (2)'!K489=0," ",'P_løpende (2)'!K489)</f>
        <v xml:space="preserve"> </v>
      </c>
      <c r="L477" s="70" t="str">
        <f>IF('P_løpende (2)'!L489=0," ",'P_løpende (2)'!L489)</f>
        <v xml:space="preserve"> </v>
      </c>
      <c r="N477" s="70" t="str">
        <f>IF('P_løpende (2)'!N489=0," ",'P_løpende (2)'!N489)</f>
        <v xml:space="preserve"> </v>
      </c>
      <c r="O477" s="70" t="str">
        <f>IF('P_løpende (2)'!O489=0," ",'P_løpende (2)'!O489)</f>
        <v xml:space="preserve"> </v>
      </c>
    </row>
    <row r="478" spans="2:15" x14ac:dyDescent="0.2">
      <c r="B478" s="21" t="str">
        <f>IF('P_løpende (2)'!B490=0," ",'P_løpende (2)'!B490)</f>
        <v xml:space="preserve"> </v>
      </c>
      <c r="C478" s="70" t="str">
        <f>IF('P_løpende (2)'!C490=0," ",'P_løpende (2)'!C490)</f>
        <v xml:space="preserve"> </v>
      </c>
      <c r="D478" s="24" t="str">
        <f>IF('P_løpende (2)'!D480=0," ",'P_løpende (2)'!D480)</f>
        <v xml:space="preserve"> </v>
      </c>
      <c r="E478" s="21" t="str">
        <f>IF('P_løpende (2)'!E490=0," ",'P_løpende (2)'!E490)</f>
        <v xml:space="preserve"> </v>
      </c>
      <c r="F478" s="70" t="str">
        <f>IF('P_løpende (2)'!F490=0," ",'P_løpende (2)'!F490)</f>
        <v xml:space="preserve"> </v>
      </c>
      <c r="H478" s="70" t="str">
        <f>IF('P_løpende (2)'!H490=0," ",'P_løpende (2)'!H490)</f>
        <v xml:space="preserve"> </v>
      </c>
      <c r="I478" s="70" t="str">
        <f>IF('P_løpende (2)'!I490=0," ",'P_løpende (2)'!I490)</f>
        <v xml:space="preserve"> </v>
      </c>
      <c r="K478" s="70" t="str">
        <f>IF('P_løpende (2)'!K490=0," ",'P_løpende (2)'!K490)</f>
        <v xml:space="preserve"> </v>
      </c>
      <c r="L478" s="70" t="str">
        <f>IF('P_løpende (2)'!L490=0," ",'P_løpende (2)'!L490)</f>
        <v xml:space="preserve"> </v>
      </c>
      <c r="N478" s="70" t="str">
        <f>IF('P_løpende (2)'!N490=0," ",'P_løpende (2)'!N490)</f>
        <v xml:space="preserve"> </v>
      </c>
      <c r="O478" s="70" t="str">
        <f>IF('P_løpende (2)'!O490=0," ",'P_løpende (2)'!O490)</f>
        <v xml:space="preserve"> </v>
      </c>
    </row>
    <row r="479" spans="2:15" x14ac:dyDescent="0.2">
      <c r="B479" s="21" t="str">
        <f>IF('P_løpende (2)'!B491=0," ",'P_løpende (2)'!B491)</f>
        <v xml:space="preserve"> </v>
      </c>
      <c r="C479" s="70" t="str">
        <f>IF('P_løpende (2)'!C491=0," ",'P_løpende (2)'!C491)</f>
        <v xml:space="preserve"> </v>
      </c>
      <c r="D479" s="24" t="str">
        <f>IF('P_løpende (2)'!D481=0," ",'P_løpende (2)'!D481)</f>
        <v xml:space="preserve"> </v>
      </c>
      <c r="E479" s="21" t="str">
        <f>IF('P_løpende (2)'!E491=0," ",'P_løpende (2)'!E491)</f>
        <v xml:space="preserve"> </v>
      </c>
      <c r="F479" s="70" t="str">
        <f>IF('P_løpende (2)'!F491=0," ",'P_løpende (2)'!F491)</f>
        <v xml:space="preserve"> </v>
      </c>
      <c r="H479" s="70" t="str">
        <f>IF('P_løpende (2)'!H491=0," ",'P_løpende (2)'!H491)</f>
        <v xml:space="preserve"> </v>
      </c>
      <c r="I479" s="70" t="str">
        <f>IF('P_løpende (2)'!I491=0," ",'P_løpende (2)'!I491)</f>
        <v xml:space="preserve"> </v>
      </c>
      <c r="K479" s="70" t="str">
        <f>IF('P_løpende (2)'!K491=0," ",'P_løpende (2)'!K491)</f>
        <v xml:space="preserve"> </v>
      </c>
      <c r="L479" s="70" t="str">
        <f>IF('P_løpende (2)'!L491=0," ",'P_løpende (2)'!L491)</f>
        <v xml:space="preserve"> </v>
      </c>
      <c r="N479" s="70" t="str">
        <f>IF('P_løpende (2)'!N491=0," ",'P_løpende (2)'!N491)</f>
        <v xml:space="preserve"> </v>
      </c>
      <c r="O479" s="70" t="str">
        <f>IF('P_løpende (2)'!O491=0," ",'P_løpende (2)'!O491)</f>
        <v xml:space="preserve"> </v>
      </c>
    </row>
    <row r="480" spans="2:15" x14ac:dyDescent="0.2">
      <c r="B480" s="21" t="str">
        <f>IF('P_løpende (2)'!B492=0," ",'P_løpende (2)'!B492)</f>
        <v xml:space="preserve"> </v>
      </c>
      <c r="C480" s="70" t="str">
        <f>IF('P_løpende (2)'!C492=0," ",'P_løpende (2)'!C492)</f>
        <v xml:space="preserve"> </v>
      </c>
      <c r="D480" s="24" t="str">
        <f>IF('P_løpende (2)'!D482=0," ",'P_løpende (2)'!D482)</f>
        <v xml:space="preserve"> </v>
      </c>
      <c r="E480" s="21" t="str">
        <f>IF('P_løpende (2)'!E492=0," ",'P_løpende (2)'!E492)</f>
        <v xml:space="preserve"> </v>
      </c>
      <c r="F480" s="70" t="str">
        <f>IF('P_løpende (2)'!F492=0," ",'P_løpende (2)'!F492)</f>
        <v xml:space="preserve"> </v>
      </c>
      <c r="H480" s="70" t="str">
        <f>IF('P_løpende (2)'!H492=0," ",'P_løpende (2)'!H492)</f>
        <v xml:space="preserve"> </v>
      </c>
      <c r="I480" s="70" t="str">
        <f>IF('P_løpende (2)'!I492=0," ",'P_løpende (2)'!I492)</f>
        <v xml:space="preserve"> </v>
      </c>
      <c r="K480" s="70" t="str">
        <f>IF('P_løpende (2)'!K492=0," ",'P_løpende (2)'!K492)</f>
        <v xml:space="preserve"> </v>
      </c>
      <c r="L480" s="70" t="str">
        <f>IF('P_løpende (2)'!L492=0," ",'P_løpende (2)'!L492)</f>
        <v xml:space="preserve"> </v>
      </c>
      <c r="N480" s="70" t="str">
        <f>IF('P_løpende (2)'!N492=0," ",'P_løpende (2)'!N492)</f>
        <v xml:space="preserve"> </v>
      </c>
      <c r="O480" s="70" t="str">
        <f>IF('P_løpende (2)'!O492=0," ",'P_løpende (2)'!O492)</f>
        <v xml:space="preserve"> </v>
      </c>
    </row>
    <row r="481" spans="2:15" x14ac:dyDescent="0.2">
      <c r="B481" s="21" t="str">
        <f>IF('P_løpende (2)'!B493=0," ",'P_løpende (2)'!B493)</f>
        <v xml:space="preserve"> </v>
      </c>
      <c r="C481" s="70" t="str">
        <f>IF('P_løpende (2)'!C493=0," ",'P_løpende (2)'!C493)</f>
        <v xml:space="preserve"> </v>
      </c>
      <c r="D481" s="24" t="str">
        <f>IF('P_løpende (2)'!D483=0," ",'P_løpende (2)'!D483)</f>
        <v xml:space="preserve"> </v>
      </c>
      <c r="E481" s="21" t="str">
        <f>IF('P_løpende (2)'!E493=0," ",'P_løpende (2)'!E493)</f>
        <v xml:space="preserve"> </v>
      </c>
      <c r="F481" s="70" t="str">
        <f>IF('P_løpende (2)'!F493=0," ",'P_løpende (2)'!F493)</f>
        <v xml:space="preserve"> </v>
      </c>
      <c r="H481" s="70" t="str">
        <f>IF('P_løpende (2)'!H493=0," ",'P_løpende (2)'!H493)</f>
        <v xml:space="preserve"> </v>
      </c>
      <c r="I481" s="70" t="str">
        <f>IF('P_løpende (2)'!I493=0," ",'P_løpende (2)'!I493)</f>
        <v xml:space="preserve"> </v>
      </c>
      <c r="K481" s="70" t="str">
        <f>IF('P_løpende (2)'!K493=0," ",'P_løpende (2)'!K493)</f>
        <v xml:space="preserve"> </v>
      </c>
      <c r="L481" s="70" t="str">
        <f>IF('P_løpende (2)'!L493=0," ",'P_løpende (2)'!L493)</f>
        <v xml:space="preserve"> </v>
      </c>
      <c r="N481" s="70" t="str">
        <f>IF('P_løpende (2)'!N493=0," ",'P_løpende (2)'!N493)</f>
        <v xml:space="preserve"> </v>
      </c>
      <c r="O481" s="70" t="str">
        <f>IF('P_løpende (2)'!O493=0," ",'P_løpende (2)'!O493)</f>
        <v xml:space="preserve"> </v>
      </c>
    </row>
    <row r="482" spans="2:15" x14ac:dyDescent="0.2">
      <c r="B482" s="21" t="str">
        <f>IF('P_løpende (2)'!B494=0," ",'P_løpende (2)'!B494)</f>
        <v xml:space="preserve"> </v>
      </c>
      <c r="C482" s="70" t="str">
        <f>IF('P_løpende (2)'!C494=0," ",'P_løpende (2)'!C494)</f>
        <v xml:space="preserve"> </v>
      </c>
      <c r="D482" s="24" t="str">
        <f>IF('P_løpende (2)'!D484=0," ",'P_løpende (2)'!D484)</f>
        <v xml:space="preserve"> </v>
      </c>
      <c r="E482" s="21" t="str">
        <f>IF('P_løpende (2)'!E494=0," ",'P_løpende (2)'!E494)</f>
        <v xml:space="preserve"> </v>
      </c>
      <c r="F482" s="70" t="str">
        <f>IF('P_løpende (2)'!F494=0," ",'P_løpende (2)'!F494)</f>
        <v xml:space="preserve"> </v>
      </c>
      <c r="H482" s="70" t="str">
        <f>IF('P_løpende (2)'!H494=0," ",'P_løpende (2)'!H494)</f>
        <v xml:space="preserve"> </v>
      </c>
      <c r="I482" s="70" t="str">
        <f>IF('P_løpende (2)'!I494=0," ",'P_løpende (2)'!I494)</f>
        <v xml:space="preserve"> </v>
      </c>
      <c r="K482" s="70" t="str">
        <f>IF('P_løpende (2)'!K494=0," ",'P_løpende (2)'!K494)</f>
        <v xml:space="preserve"> </v>
      </c>
      <c r="L482" s="70" t="str">
        <f>IF('P_løpende (2)'!L494=0," ",'P_løpende (2)'!L494)</f>
        <v xml:space="preserve"> </v>
      </c>
      <c r="N482" s="70" t="str">
        <f>IF('P_løpende (2)'!N494=0," ",'P_løpende (2)'!N494)</f>
        <v xml:space="preserve"> </v>
      </c>
      <c r="O482" s="70" t="str">
        <f>IF('P_løpende (2)'!O494=0," ",'P_løpende (2)'!O494)</f>
        <v xml:space="preserve"> </v>
      </c>
    </row>
    <row r="483" spans="2:15" x14ac:dyDescent="0.2">
      <c r="B483" s="21" t="str">
        <f>IF('P_løpende (2)'!B495=0," ",'P_løpende (2)'!B495)</f>
        <v xml:space="preserve"> </v>
      </c>
      <c r="C483" s="70" t="str">
        <f>IF('P_løpende (2)'!C495=0," ",'P_løpende (2)'!C495)</f>
        <v xml:space="preserve"> </v>
      </c>
      <c r="D483" s="24" t="str">
        <f>IF('P_løpende (2)'!D485=0," ",'P_løpende (2)'!D485)</f>
        <v xml:space="preserve"> </v>
      </c>
      <c r="E483" s="21" t="str">
        <f>IF('P_løpende (2)'!E495=0," ",'P_løpende (2)'!E495)</f>
        <v xml:space="preserve"> </v>
      </c>
      <c r="F483" s="70" t="str">
        <f>IF('P_løpende (2)'!F495=0," ",'P_løpende (2)'!F495)</f>
        <v xml:space="preserve"> </v>
      </c>
      <c r="H483" s="70" t="str">
        <f>IF('P_løpende (2)'!H495=0," ",'P_løpende (2)'!H495)</f>
        <v xml:space="preserve"> </v>
      </c>
      <c r="I483" s="70" t="str">
        <f>IF('P_løpende (2)'!I495=0," ",'P_løpende (2)'!I495)</f>
        <v xml:space="preserve"> </v>
      </c>
      <c r="K483" s="70" t="str">
        <f>IF('P_løpende (2)'!K495=0," ",'P_løpende (2)'!K495)</f>
        <v xml:space="preserve"> </v>
      </c>
      <c r="L483" s="70" t="str">
        <f>IF('P_løpende (2)'!L495=0," ",'P_løpende (2)'!L495)</f>
        <v xml:space="preserve"> </v>
      </c>
      <c r="N483" s="70" t="str">
        <f>IF('P_løpende (2)'!N495=0," ",'P_løpende (2)'!N495)</f>
        <v xml:space="preserve"> </v>
      </c>
      <c r="O483" s="70" t="str">
        <f>IF('P_løpende (2)'!O495=0," ",'P_løpende (2)'!O495)</f>
        <v xml:space="preserve"> </v>
      </c>
    </row>
    <row r="484" spans="2:15" x14ac:dyDescent="0.2">
      <c r="B484" s="21" t="str">
        <f>IF('P_løpende (2)'!B496=0," ",'P_løpende (2)'!B496)</f>
        <v xml:space="preserve"> </v>
      </c>
      <c r="C484" s="70" t="str">
        <f>IF('P_løpende (2)'!C496=0," ",'P_løpende (2)'!C496)</f>
        <v xml:space="preserve"> </v>
      </c>
      <c r="D484" s="24" t="str">
        <f>IF('P_løpende (2)'!D486=0," ",'P_løpende (2)'!D486)</f>
        <v xml:space="preserve"> </v>
      </c>
      <c r="E484" s="21" t="str">
        <f>IF('P_løpende (2)'!E496=0," ",'P_løpende (2)'!E496)</f>
        <v xml:space="preserve"> </v>
      </c>
      <c r="F484" s="70" t="str">
        <f>IF('P_løpende (2)'!F496=0," ",'P_løpende (2)'!F496)</f>
        <v xml:space="preserve"> </v>
      </c>
      <c r="H484" s="70" t="str">
        <f>IF('P_løpende (2)'!H496=0," ",'P_løpende (2)'!H496)</f>
        <v xml:space="preserve"> </v>
      </c>
      <c r="I484" s="70" t="str">
        <f>IF('P_løpende (2)'!I496=0," ",'P_løpende (2)'!I496)</f>
        <v xml:space="preserve"> </v>
      </c>
      <c r="K484" s="70" t="str">
        <f>IF('P_løpende (2)'!K496=0," ",'P_løpende (2)'!K496)</f>
        <v xml:space="preserve"> </v>
      </c>
      <c r="L484" s="70" t="str">
        <f>IF('P_løpende (2)'!L496=0," ",'P_løpende (2)'!L496)</f>
        <v xml:space="preserve"> </v>
      </c>
      <c r="N484" s="70" t="str">
        <f>IF('P_løpende (2)'!N496=0," ",'P_løpende (2)'!N496)</f>
        <v xml:space="preserve"> </v>
      </c>
      <c r="O484" s="70" t="str">
        <f>IF('P_løpende (2)'!O496=0," ",'P_løpende (2)'!O496)</f>
        <v xml:space="preserve"> </v>
      </c>
    </row>
    <row r="485" spans="2:15" x14ac:dyDescent="0.2">
      <c r="B485" s="21" t="str">
        <f>IF('P_løpende (2)'!B497=0," ",'P_løpende (2)'!B497)</f>
        <v xml:space="preserve"> </v>
      </c>
      <c r="C485" s="70" t="str">
        <f>IF('P_løpende (2)'!C497=0," ",'P_løpende (2)'!C497)</f>
        <v xml:space="preserve"> </v>
      </c>
      <c r="D485" s="24" t="str">
        <f>IF('P_løpende (2)'!D487=0," ",'P_løpende (2)'!D487)</f>
        <v xml:space="preserve"> </v>
      </c>
      <c r="E485" s="21" t="str">
        <f>IF('P_løpende (2)'!E497=0," ",'P_løpende (2)'!E497)</f>
        <v xml:space="preserve"> </v>
      </c>
      <c r="F485" s="70" t="str">
        <f>IF('P_løpende (2)'!F497=0," ",'P_løpende (2)'!F497)</f>
        <v xml:space="preserve"> </v>
      </c>
      <c r="H485" s="70" t="str">
        <f>IF('P_løpende (2)'!H497=0," ",'P_løpende (2)'!H497)</f>
        <v xml:space="preserve"> </v>
      </c>
      <c r="I485" s="70" t="str">
        <f>IF('P_løpende (2)'!I497=0," ",'P_løpende (2)'!I497)</f>
        <v xml:space="preserve"> </v>
      </c>
      <c r="K485" s="70" t="str">
        <f>IF('P_løpende (2)'!K497=0," ",'P_løpende (2)'!K497)</f>
        <v xml:space="preserve"> </v>
      </c>
      <c r="L485" s="70" t="str">
        <f>IF('P_løpende (2)'!L497=0," ",'P_løpende (2)'!L497)</f>
        <v xml:space="preserve"> </v>
      </c>
      <c r="N485" s="70" t="str">
        <f>IF('P_løpende (2)'!N497=0," ",'P_løpende (2)'!N497)</f>
        <v xml:space="preserve"> </v>
      </c>
      <c r="O485" s="70" t="str">
        <f>IF('P_løpende (2)'!O497=0," ",'P_løpende (2)'!O497)</f>
        <v xml:space="preserve"> </v>
      </c>
    </row>
    <row r="486" spans="2:15" x14ac:dyDescent="0.2">
      <c r="B486" s="21" t="str">
        <f>IF('P_løpende (2)'!B498=0," ",'P_løpende (2)'!B498)</f>
        <v xml:space="preserve"> </v>
      </c>
      <c r="C486" s="70" t="str">
        <f>IF('P_løpende (2)'!C498=0," ",'P_løpende (2)'!C498)</f>
        <v xml:space="preserve"> </v>
      </c>
      <c r="D486" s="24" t="str">
        <f>IF('P_løpende (2)'!D488=0," ",'P_løpende (2)'!D488)</f>
        <v xml:space="preserve"> </v>
      </c>
      <c r="E486" s="21" t="str">
        <f>IF('P_løpende (2)'!E498=0," ",'P_løpende (2)'!E498)</f>
        <v xml:space="preserve"> </v>
      </c>
      <c r="F486" s="70" t="str">
        <f>IF('P_løpende (2)'!F498=0," ",'P_løpende (2)'!F498)</f>
        <v xml:space="preserve"> </v>
      </c>
      <c r="H486" s="70" t="str">
        <f>IF('P_løpende (2)'!H498=0," ",'P_løpende (2)'!H498)</f>
        <v xml:space="preserve"> </v>
      </c>
      <c r="I486" s="70" t="str">
        <f>IF('P_løpende (2)'!I498=0," ",'P_løpende (2)'!I498)</f>
        <v xml:space="preserve"> </v>
      </c>
      <c r="K486" s="70" t="str">
        <f>IF('P_løpende (2)'!K498=0," ",'P_løpende (2)'!K498)</f>
        <v xml:space="preserve"> </v>
      </c>
      <c r="L486" s="70" t="str">
        <f>IF('P_løpende (2)'!L498=0," ",'P_løpende (2)'!L498)</f>
        <v xml:space="preserve"> </v>
      </c>
      <c r="N486" s="70" t="str">
        <f>IF('P_løpende (2)'!N498=0," ",'P_løpende (2)'!N498)</f>
        <v xml:space="preserve"> </v>
      </c>
      <c r="O486" s="70" t="str">
        <f>IF('P_løpende (2)'!O498=0," ",'P_løpende (2)'!O498)</f>
        <v xml:space="preserve"> </v>
      </c>
    </row>
    <row r="487" spans="2:15" x14ac:dyDescent="0.2">
      <c r="B487" s="21" t="str">
        <f>IF('P_løpende (2)'!B499=0," ",'P_løpende (2)'!B499)</f>
        <v xml:space="preserve"> </v>
      </c>
      <c r="C487" s="70" t="str">
        <f>IF('P_løpende (2)'!C499=0," ",'P_løpende (2)'!C499)</f>
        <v xml:space="preserve"> </v>
      </c>
      <c r="D487" s="24" t="str">
        <f>IF('P_løpende (2)'!D489=0," ",'P_løpende (2)'!D489)</f>
        <v xml:space="preserve"> </v>
      </c>
      <c r="E487" s="21" t="str">
        <f>IF('P_løpende (2)'!E499=0," ",'P_løpende (2)'!E499)</f>
        <v xml:space="preserve"> </v>
      </c>
      <c r="F487" s="70" t="str">
        <f>IF('P_løpende (2)'!F499=0," ",'P_løpende (2)'!F499)</f>
        <v xml:space="preserve"> </v>
      </c>
      <c r="H487" s="70" t="str">
        <f>IF('P_løpende (2)'!H499=0," ",'P_løpende (2)'!H499)</f>
        <v xml:space="preserve"> </v>
      </c>
      <c r="I487" s="70" t="str">
        <f>IF('P_løpende (2)'!I499=0," ",'P_løpende (2)'!I499)</f>
        <v xml:space="preserve"> </v>
      </c>
      <c r="K487" s="70" t="str">
        <f>IF('P_løpende (2)'!K499=0," ",'P_løpende (2)'!K499)</f>
        <v xml:space="preserve"> </v>
      </c>
      <c r="L487" s="70" t="str">
        <f>IF('P_løpende (2)'!L499=0," ",'P_løpende (2)'!L499)</f>
        <v xml:space="preserve"> </v>
      </c>
      <c r="N487" s="70" t="str">
        <f>IF('P_løpende (2)'!N499=0," ",'P_løpende (2)'!N499)</f>
        <v xml:space="preserve"> </v>
      </c>
      <c r="O487" s="70" t="str">
        <f>IF('P_løpende (2)'!O499=0," ",'P_løpende (2)'!O499)</f>
        <v xml:space="preserve"> </v>
      </c>
    </row>
    <row r="488" spans="2:15" x14ac:dyDescent="0.2">
      <c r="B488" s="21" t="str">
        <f>IF('P_løpende (2)'!B500=0," ",'P_løpende (2)'!B500)</f>
        <v xml:space="preserve"> </v>
      </c>
      <c r="C488" s="70" t="str">
        <f>IF('P_løpende (2)'!C500=0," ",'P_løpende (2)'!C500)</f>
        <v xml:space="preserve"> </v>
      </c>
      <c r="D488" s="24" t="str">
        <f>IF('P_løpende (2)'!D490=0," ",'P_løpende (2)'!D490)</f>
        <v xml:space="preserve"> </v>
      </c>
      <c r="E488" s="21" t="str">
        <f>IF('P_løpende (2)'!E500=0," ",'P_løpende (2)'!E500)</f>
        <v xml:space="preserve"> </v>
      </c>
      <c r="F488" s="70" t="str">
        <f>IF('P_løpende (2)'!F500=0," ",'P_løpende (2)'!F500)</f>
        <v xml:space="preserve"> </v>
      </c>
      <c r="H488" s="70" t="str">
        <f>IF('P_løpende (2)'!H500=0," ",'P_løpende (2)'!H500)</f>
        <v xml:space="preserve"> </v>
      </c>
      <c r="I488" s="70" t="str">
        <f>IF('P_løpende (2)'!I500=0," ",'P_løpende (2)'!I500)</f>
        <v xml:space="preserve"> </v>
      </c>
      <c r="K488" s="70" t="str">
        <f>IF('P_løpende (2)'!K500=0," ",'P_løpende (2)'!K500)</f>
        <v xml:space="preserve"> </v>
      </c>
      <c r="L488" s="70" t="str">
        <f>IF('P_løpende (2)'!L500=0," ",'P_løpende (2)'!L500)</f>
        <v xml:space="preserve"> </v>
      </c>
      <c r="N488" s="70" t="str">
        <f>IF('P_løpende (2)'!N500=0," ",'P_løpende (2)'!N500)</f>
        <v xml:space="preserve"> </v>
      </c>
      <c r="O488" s="70" t="str">
        <f>IF('P_løpende (2)'!O500=0," ",'P_løpende (2)'!O500)</f>
        <v xml:space="preserve"> </v>
      </c>
    </row>
    <row r="489" spans="2:15" x14ac:dyDescent="0.2">
      <c r="B489" s="21" t="str">
        <f>IF('P_løpende (2)'!B501=0," ",'P_løpende (2)'!B501)</f>
        <v xml:space="preserve"> </v>
      </c>
      <c r="C489" s="70" t="str">
        <f>IF('P_løpende (2)'!C501=0," ",'P_løpende (2)'!C501)</f>
        <v xml:space="preserve"> </v>
      </c>
      <c r="D489" s="24" t="str">
        <f>IF('P_løpende (2)'!D491=0," ",'P_løpende (2)'!D491)</f>
        <v xml:space="preserve"> </v>
      </c>
      <c r="E489" s="21" t="str">
        <f>IF('P_løpende (2)'!E501=0," ",'P_løpende (2)'!E501)</f>
        <v xml:space="preserve"> </v>
      </c>
      <c r="F489" s="70" t="str">
        <f>IF('P_løpende (2)'!F501=0," ",'P_løpende (2)'!F501)</f>
        <v xml:space="preserve"> </v>
      </c>
      <c r="H489" s="70" t="str">
        <f>IF('P_løpende (2)'!H501=0," ",'P_løpende (2)'!H501)</f>
        <v xml:space="preserve"> </v>
      </c>
      <c r="I489" s="70" t="str">
        <f>IF('P_løpende (2)'!I501=0," ",'P_løpende (2)'!I501)</f>
        <v xml:space="preserve"> </v>
      </c>
      <c r="K489" s="70" t="str">
        <f>IF('P_løpende (2)'!K501=0," ",'P_løpende (2)'!K501)</f>
        <v xml:space="preserve"> </v>
      </c>
      <c r="L489" s="70" t="str">
        <f>IF('P_løpende (2)'!L501=0," ",'P_løpende (2)'!L501)</f>
        <v xml:space="preserve"> </v>
      </c>
      <c r="N489" s="70" t="str">
        <f>IF('P_løpende (2)'!N501=0," ",'P_løpende (2)'!N501)</f>
        <v xml:space="preserve"> </v>
      </c>
      <c r="O489" s="70" t="str">
        <f>IF('P_løpende (2)'!O501=0," ",'P_løpende (2)'!O501)</f>
        <v xml:space="preserve"> </v>
      </c>
    </row>
    <row r="490" spans="2:15" x14ac:dyDescent="0.2">
      <c r="B490" s="21" t="str">
        <f>IF('P_løpende (2)'!B502=0," ",'P_løpende (2)'!B502)</f>
        <v xml:space="preserve"> </v>
      </c>
      <c r="C490" s="70" t="str">
        <f>IF('P_løpende (2)'!C502=0," ",'P_løpende (2)'!C502)</f>
        <v xml:space="preserve"> </v>
      </c>
      <c r="D490" s="24" t="str">
        <f>IF('P_løpende (2)'!D492=0," ",'P_løpende (2)'!D492)</f>
        <v xml:space="preserve"> </v>
      </c>
      <c r="E490" s="21" t="str">
        <f>IF('P_løpende (2)'!E502=0," ",'P_løpende (2)'!E502)</f>
        <v xml:space="preserve"> </v>
      </c>
      <c r="F490" s="70" t="str">
        <f>IF('P_løpende (2)'!F502=0," ",'P_løpende (2)'!F502)</f>
        <v xml:space="preserve"> </v>
      </c>
      <c r="H490" s="70" t="str">
        <f>IF('P_løpende (2)'!H502=0," ",'P_løpende (2)'!H502)</f>
        <v xml:space="preserve"> </v>
      </c>
      <c r="I490" s="70" t="str">
        <f>IF('P_løpende (2)'!I502=0," ",'P_løpende (2)'!I502)</f>
        <v xml:space="preserve"> </v>
      </c>
      <c r="K490" s="70" t="str">
        <f>IF('P_løpende (2)'!K502=0," ",'P_løpende (2)'!K502)</f>
        <v xml:space="preserve"> </v>
      </c>
      <c r="L490" s="70" t="str">
        <f>IF('P_løpende (2)'!L502=0," ",'P_løpende (2)'!L502)</f>
        <v xml:space="preserve"> </v>
      </c>
      <c r="N490" s="70" t="str">
        <f>IF('P_løpende (2)'!N502=0," ",'P_løpende (2)'!N502)</f>
        <v xml:space="preserve"> </v>
      </c>
      <c r="O490" s="70" t="str">
        <f>IF('P_løpende (2)'!O502=0," ",'P_løpende (2)'!O502)</f>
        <v xml:space="preserve"> </v>
      </c>
    </row>
    <row r="491" spans="2:15" x14ac:dyDescent="0.2">
      <c r="B491" s="21" t="str">
        <f>IF('P_løpende (2)'!B503=0," ",'P_løpende (2)'!B503)</f>
        <v xml:space="preserve"> </v>
      </c>
      <c r="C491" s="70" t="str">
        <f>IF('P_løpende (2)'!C503=0," ",'P_løpende (2)'!C503)</f>
        <v xml:space="preserve"> </v>
      </c>
      <c r="D491" s="24" t="str">
        <f>IF('P_løpende (2)'!D493=0," ",'P_løpende (2)'!D493)</f>
        <v xml:space="preserve"> </v>
      </c>
      <c r="E491" s="21" t="str">
        <f>IF('P_løpende (2)'!E503=0," ",'P_løpende (2)'!E503)</f>
        <v xml:space="preserve"> </v>
      </c>
      <c r="F491" s="70" t="str">
        <f>IF('P_løpende (2)'!F503=0," ",'P_løpende (2)'!F503)</f>
        <v xml:space="preserve"> </v>
      </c>
      <c r="H491" s="70" t="str">
        <f>IF('P_løpende (2)'!H503=0," ",'P_løpende (2)'!H503)</f>
        <v xml:space="preserve"> </v>
      </c>
      <c r="I491" s="70" t="str">
        <f>IF('P_løpende (2)'!I503=0," ",'P_løpende (2)'!I503)</f>
        <v xml:space="preserve"> </v>
      </c>
      <c r="K491" s="70" t="str">
        <f>IF('P_løpende (2)'!K503=0," ",'P_løpende (2)'!K503)</f>
        <v xml:space="preserve"> </v>
      </c>
      <c r="L491" s="70" t="str">
        <f>IF('P_løpende (2)'!L503=0," ",'P_løpende (2)'!L503)</f>
        <v xml:space="preserve"> </v>
      </c>
      <c r="N491" s="70" t="str">
        <f>IF('P_løpende (2)'!N503=0," ",'P_løpende (2)'!N503)</f>
        <v xml:space="preserve"> </v>
      </c>
      <c r="O491" s="70" t="str">
        <f>IF('P_løpende (2)'!O503=0," ",'P_løpende (2)'!O503)</f>
        <v xml:space="preserve"> </v>
      </c>
    </row>
    <row r="492" spans="2:15" x14ac:dyDescent="0.2">
      <c r="B492" s="21" t="str">
        <f>IF('P_løpende (2)'!B504=0," ",'P_løpende (2)'!B504)</f>
        <v xml:space="preserve"> </v>
      </c>
      <c r="C492" s="70" t="str">
        <f>IF('P_løpende (2)'!C504=0," ",'P_løpende (2)'!C504)</f>
        <v xml:space="preserve"> </v>
      </c>
      <c r="D492" s="24" t="str">
        <f>IF('P_løpende (2)'!D494=0," ",'P_løpende (2)'!D494)</f>
        <v xml:space="preserve"> </v>
      </c>
      <c r="E492" s="21" t="str">
        <f>IF('P_løpende (2)'!E504=0," ",'P_løpende (2)'!E504)</f>
        <v xml:space="preserve"> </v>
      </c>
      <c r="F492" s="70" t="str">
        <f>IF('P_løpende (2)'!F504=0," ",'P_løpende (2)'!F504)</f>
        <v xml:space="preserve"> </v>
      </c>
      <c r="H492" s="70" t="str">
        <f>IF('P_løpende (2)'!H504=0," ",'P_løpende (2)'!H504)</f>
        <v xml:space="preserve"> </v>
      </c>
      <c r="I492" s="70" t="str">
        <f>IF('P_løpende (2)'!I504=0," ",'P_løpende (2)'!I504)</f>
        <v xml:space="preserve"> </v>
      </c>
      <c r="K492" s="70" t="str">
        <f>IF('P_løpende (2)'!K504=0," ",'P_løpende (2)'!K504)</f>
        <v xml:space="preserve"> </v>
      </c>
      <c r="L492" s="70" t="str">
        <f>IF('P_løpende (2)'!L504=0," ",'P_løpende (2)'!L504)</f>
        <v xml:space="preserve"> </v>
      </c>
      <c r="N492" s="70" t="str">
        <f>IF('P_løpende (2)'!N504=0," ",'P_løpende (2)'!N504)</f>
        <v xml:space="preserve"> </v>
      </c>
      <c r="O492" s="70" t="str">
        <f>IF('P_løpende (2)'!O504=0," ",'P_løpende (2)'!O504)</f>
        <v xml:space="preserve"> </v>
      </c>
    </row>
    <row r="493" spans="2:15" x14ac:dyDescent="0.2">
      <c r="B493" s="21" t="str">
        <f>IF('P_løpende (2)'!B505=0," ",'P_løpende (2)'!B505)</f>
        <v xml:space="preserve"> </v>
      </c>
      <c r="C493" s="70" t="str">
        <f>IF('P_løpende (2)'!C505=0," ",'P_løpende (2)'!C505)</f>
        <v xml:space="preserve"> </v>
      </c>
      <c r="D493" s="24" t="str">
        <f>IF('P_løpende (2)'!D495=0," ",'P_løpende (2)'!D495)</f>
        <v xml:space="preserve"> </v>
      </c>
      <c r="E493" s="21" t="str">
        <f>IF('P_løpende (2)'!E505=0," ",'P_løpende (2)'!E505)</f>
        <v xml:space="preserve"> </v>
      </c>
      <c r="F493" s="70" t="str">
        <f>IF('P_løpende (2)'!F505=0," ",'P_løpende (2)'!F505)</f>
        <v xml:space="preserve"> </v>
      </c>
      <c r="H493" s="70" t="str">
        <f>IF('P_løpende (2)'!H505=0," ",'P_løpende (2)'!H505)</f>
        <v xml:space="preserve"> </v>
      </c>
      <c r="I493" s="70" t="str">
        <f>IF('P_løpende (2)'!I505=0," ",'P_løpende (2)'!I505)</f>
        <v xml:space="preserve"> </v>
      </c>
      <c r="K493" s="70" t="str">
        <f>IF('P_løpende (2)'!K505=0," ",'P_løpende (2)'!K505)</f>
        <v xml:space="preserve"> </v>
      </c>
      <c r="L493" s="70" t="str">
        <f>IF('P_løpende (2)'!L505=0," ",'P_løpende (2)'!L505)</f>
        <v xml:space="preserve"> </v>
      </c>
      <c r="N493" s="70" t="str">
        <f>IF('P_løpende (2)'!N505=0," ",'P_løpende (2)'!N505)</f>
        <v xml:space="preserve"> </v>
      </c>
      <c r="O493" s="70" t="str">
        <f>IF('P_løpende (2)'!O505=0," ",'P_løpende (2)'!O505)</f>
        <v xml:space="preserve"> </v>
      </c>
    </row>
    <row r="494" spans="2:15" x14ac:dyDescent="0.2">
      <c r="B494" s="21" t="str">
        <f>IF('P_løpende (2)'!B506=0," ",'P_løpende (2)'!B506)</f>
        <v xml:space="preserve"> </v>
      </c>
      <c r="C494" s="70" t="str">
        <f>IF('P_løpende (2)'!C506=0," ",'P_løpende (2)'!C506)</f>
        <v xml:space="preserve"> </v>
      </c>
      <c r="D494" s="24" t="str">
        <f>IF('P_løpende (2)'!D496=0," ",'P_løpende (2)'!D496)</f>
        <v xml:space="preserve"> </v>
      </c>
      <c r="E494" s="21" t="str">
        <f>IF('P_løpende (2)'!E506=0," ",'P_løpende (2)'!E506)</f>
        <v xml:space="preserve"> </v>
      </c>
      <c r="F494" s="70" t="str">
        <f>IF('P_løpende (2)'!F506=0," ",'P_løpende (2)'!F506)</f>
        <v xml:space="preserve"> </v>
      </c>
      <c r="H494" s="70" t="str">
        <f>IF('P_løpende (2)'!H506=0," ",'P_løpende (2)'!H506)</f>
        <v xml:space="preserve"> </v>
      </c>
      <c r="I494" s="70" t="str">
        <f>IF('P_løpende (2)'!I506=0," ",'P_løpende (2)'!I506)</f>
        <v xml:space="preserve"> </v>
      </c>
      <c r="K494" s="70" t="str">
        <f>IF('P_løpende (2)'!K506=0," ",'P_løpende (2)'!K506)</f>
        <v xml:space="preserve"> </v>
      </c>
      <c r="L494" s="70" t="str">
        <f>IF('P_løpende (2)'!L506=0," ",'P_løpende (2)'!L506)</f>
        <v xml:space="preserve"> </v>
      </c>
      <c r="N494" s="70" t="str">
        <f>IF('P_løpende (2)'!N506=0," ",'P_løpende (2)'!N506)</f>
        <v xml:space="preserve"> </v>
      </c>
      <c r="O494" s="70" t="str">
        <f>IF('P_løpende (2)'!O506=0," ",'P_løpende (2)'!O506)</f>
        <v xml:space="preserve"> </v>
      </c>
    </row>
    <row r="495" spans="2:15" x14ac:dyDescent="0.2">
      <c r="B495" s="21" t="str">
        <f>IF('P_løpende (2)'!B507=0," ",'P_løpende (2)'!B507)</f>
        <v xml:space="preserve"> </v>
      </c>
      <c r="C495" s="70" t="str">
        <f>IF('P_løpende (2)'!C507=0," ",'P_løpende (2)'!C507)</f>
        <v xml:space="preserve"> </v>
      </c>
      <c r="D495" s="24" t="str">
        <f>IF('P_løpende (2)'!D497=0," ",'P_løpende (2)'!D497)</f>
        <v xml:space="preserve"> </v>
      </c>
      <c r="E495" s="21" t="str">
        <f>IF('P_løpende (2)'!E507=0," ",'P_løpende (2)'!E507)</f>
        <v xml:space="preserve"> </v>
      </c>
      <c r="F495" s="70" t="str">
        <f>IF('P_løpende (2)'!F507=0," ",'P_løpende (2)'!F507)</f>
        <v xml:space="preserve"> </v>
      </c>
      <c r="H495" s="70" t="str">
        <f>IF('P_løpende (2)'!H507=0," ",'P_løpende (2)'!H507)</f>
        <v xml:space="preserve"> </v>
      </c>
      <c r="I495" s="70" t="str">
        <f>IF('P_løpende (2)'!I507=0," ",'P_løpende (2)'!I507)</f>
        <v xml:space="preserve"> </v>
      </c>
      <c r="K495" s="70" t="str">
        <f>IF('P_løpende (2)'!K507=0," ",'P_løpende (2)'!K507)</f>
        <v xml:space="preserve"> </v>
      </c>
      <c r="L495" s="70" t="str">
        <f>IF('P_løpende (2)'!L507=0," ",'P_løpende (2)'!L507)</f>
        <v xml:space="preserve"> </v>
      </c>
      <c r="N495" s="70" t="str">
        <f>IF('P_løpende (2)'!N507=0," ",'P_løpende (2)'!N507)</f>
        <v xml:space="preserve"> </v>
      </c>
      <c r="O495" s="70" t="str">
        <f>IF('P_løpende (2)'!O507=0," ",'P_løpende (2)'!O507)</f>
        <v xml:space="preserve"> </v>
      </c>
    </row>
    <row r="496" spans="2:15" x14ac:dyDescent="0.2">
      <c r="B496" s="21" t="str">
        <f>IF('P_løpende (2)'!B508=0," ",'P_løpende (2)'!B508)</f>
        <v xml:space="preserve"> </v>
      </c>
      <c r="C496" s="70" t="str">
        <f>IF('P_løpende (2)'!C508=0," ",'P_løpende (2)'!C508)</f>
        <v xml:space="preserve"> </v>
      </c>
      <c r="D496" s="24" t="str">
        <f>IF('P_løpende (2)'!D498=0," ",'P_løpende (2)'!D498)</f>
        <v xml:space="preserve"> </v>
      </c>
      <c r="E496" s="21" t="str">
        <f>IF('P_løpende (2)'!E508=0," ",'P_løpende (2)'!E508)</f>
        <v xml:space="preserve"> </v>
      </c>
      <c r="F496" s="70" t="str">
        <f>IF('P_løpende (2)'!F508=0," ",'P_løpende (2)'!F508)</f>
        <v xml:space="preserve"> </v>
      </c>
      <c r="H496" s="70" t="str">
        <f>IF('P_løpende (2)'!H508=0," ",'P_løpende (2)'!H508)</f>
        <v xml:space="preserve"> </v>
      </c>
      <c r="I496" s="70" t="str">
        <f>IF('P_løpende (2)'!I508=0," ",'P_løpende (2)'!I508)</f>
        <v xml:space="preserve"> </v>
      </c>
      <c r="K496" s="70" t="str">
        <f>IF('P_løpende (2)'!K508=0," ",'P_løpende (2)'!K508)</f>
        <v xml:space="preserve"> </v>
      </c>
      <c r="L496" s="70" t="str">
        <f>IF('P_løpende (2)'!L508=0," ",'P_løpende (2)'!L508)</f>
        <v xml:space="preserve"> </v>
      </c>
      <c r="N496" s="70" t="str">
        <f>IF('P_løpende (2)'!N508=0," ",'P_løpende (2)'!N508)</f>
        <v xml:space="preserve"> </v>
      </c>
      <c r="O496" s="70" t="str">
        <f>IF('P_løpende (2)'!O508=0," ",'P_løpende (2)'!O508)</f>
        <v xml:space="preserve"> </v>
      </c>
    </row>
    <row r="497" spans="2:15" x14ac:dyDescent="0.2">
      <c r="B497" s="21" t="str">
        <f>IF('P_løpende (2)'!B509=0," ",'P_løpende (2)'!B509)</f>
        <v xml:space="preserve"> </v>
      </c>
      <c r="C497" s="70" t="str">
        <f>IF('P_løpende (2)'!C509=0," ",'P_løpende (2)'!C509)</f>
        <v xml:space="preserve"> </v>
      </c>
      <c r="D497" s="24" t="str">
        <f>IF('P_løpende (2)'!D499=0," ",'P_løpende (2)'!D499)</f>
        <v xml:space="preserve"> </v>
      </c>
      <c r="E497" s="21" t="str">
        <f>IF('P_løpende (2)'!E509=0," ",'P_løpende (2)'!E509)</f>
        <v xml:space="preserve"> </v>
      </c>
      <c r="F497" s="70" t="str">
        <f>IF('P_løpende (2)'!F509=0," ",'P_løpende (2)'!F509)</f>
        <v xml:space="preserve"> </v>
      </c>
      <c r="H497" s="70" t="str">
        <f>IF('P_løpende (2)'!H509=0," ",'P_løpende (2)'!H509)</f>
        <v xml:space="preserve"> </v>
      </c>
      <c r="I497" s="70" t="str">
        <f>IF('P_løpende (2)'!I509=0," ",'P_løpende (2)'!I509)</f>
        <v xml:space="preserve"> </v>
      </c>
      <c r="K497" s="70" t="str">
        <f>IF('P_løpende (2)'!K509=0," ",'P_løpende (2)'!K509)</f>
        <v xml:space="preserve"> </v>
      </c>
      <c r="L497" s="70" t="str">
        <f>IF('P_løpende (2)'!L509=0," ",'P_løpende (2)'!L509)</f>
        <v xml:space="preserve"> </v>
      </c>
      <c r="N497" s="70" t="str">
        <f>IF('P_løpende (2)'!N509=0," ",'P_løpende (2)'!N509)</f>
        <v xml:space="preserve"> </v>
      </c>
      <c r="O497" s="70" t="str">
        <f>IF('P_løpende (2)'!O509=0," ",'P_løpende (2)'!O509)</f>
        <v xml:space="preserve"> </v>
      </c>
    </row>
    <row r="498" spans="2:15" x14ac:dyDescent="0.2">
      <c r="B498" s="21" t="str">
        <f>IF('P_løpende (2)'!B510=0," ",'P_løpende (2)'!B510)</f>
        <v xml:space="preserve"> </v>
      </c>
      <c r="C498" s="70" t="str">
        <f>IF('P_løpende (2)'!C510=0," ",'P_løpende (2)'!C510)</f>
        <v xml:space="preserve"> </v>
      </c>
      <c r="D498" s="24" t="str">
        <f>IF('P_løpende (2)'!D500=0," ",'P_løpende (2)'!D500)</f>
        <v xml:space="preserve"> </v>
      </c>
      <c r="E498" s="21" t="str">
        <f>IF('P_løpende (2)'!E510=0," ",'P_løpende (2)'!E510)</f>
        <v xml:space="preserve"> </v>
      </c>
      <c r="F498" s="70" t="str">
        <f>IF('P_løpende (2)'!F510=0," ",'P_løpende (2)'!F510)</f>
        <v xml:space="preserve"> </v>
      </c>
      <c r="H498" s="70" t="str">
        <f>IF('P_løpende (2)'!H510=0," ",'P_løpende (2)'!H510)</f>
        <v xml:space="preserve"> </v>
      </c>
      <c r="I498" s="70" t="str">
        <f>IF('P_løpende (2)'!I510=0," ",'P_løpende (2)'!I510)</f>
        <v xml:space="preserve"> </v>
      </c>
      <c r="K498" s="70" t="str">
        <f>IF('P_løpende (2)'!K510=0," ",'P_løpende (2)'!K510)</f>
        <v xml:space="preserve"> </v>
      </c>
      <c r="L498" s="70" t="str">
        <f>IF('P_løpende (2)'!L510=0," ",'P_løpende (2)'!L510)</f>
        <v xml:space="preserve"> </v>
      </c>
      <c r="N498" s="70" t="str">
        <f>IF('P_løpende (2)'!N510=0," ",'P_løpende (2)'!N510)</f>
        <v xml:space="preserve"> </v>
      </c>
      <c r="O498" s="70" t="str">
        <f>IF('P_løpende (2)'!O510=0," ",'P_løpende (2)'!O510)</f>
        <v xml:space="preserve"> </v>
      </c>
    </row>
    <row r="499" spans="2:15" x14ac:dyDescent="0.2">
      <c r="B499" s="21" t="str">
        <f>IF('P_løpende (2)'!B511=0," ",'P_løpende (2)'!B511)</f>
        <v xml:space="preserve"> </v>
      </c>
      <c r="C499" s="70" t="str">
        <f>IF('P_løpende (2)'!C511=0," ",'P_løpende (2)'!C511)</f>
        <v xml:space="preserve"> </v>
      </c>
      <c r="D499" s="24" t="str">
        <f>IF('P_løpende (2)'!D501=0," ",'P_løpende (2)'!D501)</f>
        <v xml:space="preserve"> </v>
      </c>
      <c r="E499" s="21" t="str">
        <f>IF('P_løpende (2)'!E511=0," ",'P_løpende (2)'!E511)</f>
        <v xml:space="preserve"> </v>
      </c>
      <c r="F499" s="70" t="str">
        <f>IF('P_løpende (2)'!F511=0," ",'P_løpende (2)'!F511)</f>
        <v xml:space="preserve"> </v>
      </c>
      <c r="H499" s="70" t="str">
        <f>IF('P_løpende (2)'!H511=0," ",'P_løpende (2)'!H511)</f>
        <v xml:space="preserve"> </v>
      </c>
      <c r="I499" s="70" t="str">
        <f>IF('P_løpende (2)'!I511=0," ",'P_løpende (2)'!I511)</f>
        <v xml:space="preserve"> </v>
      </c>
      <c r="K499" s="70" t="str">
        <f>IF('P_løpende (2)'!K511=0," ",'P_løpende (2)'!K511)</f>
        <v xml:space="preserve"> </v>
      </c>
      <c r="L499" s="70" t="str">
        <f>IF('P_løpende (2)'!L511=0," ",'P_løpende (2)'!L511)</f>
        <v xml:space="preserve"> </v>
      </c>
      <c r="N499" s="70" t="str">
        <f>IF('P_løpende (2)'!N511=0," ",'P_løpende (2)'!N511)</f>
        <v xml:space="preserve"> </v>
      </c>
      <c r="O499" s="70" t="str">
        <f>IF('P_løpende (2)'!O511=0," ",'P_løpende (2)'!O511)</f>
        <v xml:space="preserve"> </v>
      </c>
    </row>
    <row r="500" spans="2:15" x14ac:dyDescent="0.2">
      <c r="B500" s="21" t="str">
        <f>IF('P_løpende (2)'!B512=0," ",'P_løpende (2)'!B512)</f>
        <v xml:space="preserve"> </v>
      </c>
      <c r="C500" s="70" t="str">
        <f>IF('P_løpende (2)'!C512=0," ",'P_løpende (2)'!C512)</f>
        <v xml:space="preserve"> </v>
      </c>
      <c r="D500" s="24" t="str">
        <f>IF('P_løpende (2)'!D502=0," ",'P_løpende (2)'!D502)</f>
        <v xml:space="preserve"> </v>
      </c>
      <c r="E500" s="21" t="str">
        <f>IF('P_løpende (2)'!E512=0," ",'P_løpende (2)'!E512)</f>
        <v xml:space="preserve"> </v>
      </c>
      <c r="F500" s="70" t="str">
        <f>IF('P_løpende (2)'!F512=0," ",'P_løpende (2)'!F512)</f>
        <v xml:space="preserve"> </v>
      </c>
      <c r="H500" s="70" t="str">
        <f>IF('P_løpende (2)'!H512=0," ",'P_løpende (2)'!H512)</f>
        <v xml:space="preserve"> </v>
      </c>
      <c r="I500" s="70" t="str">
        <f>IF('P_løpende (2)'!I512=0," ",'P_løpende (2)'!I512)</f>
        <v xml:space="preserve"> </v>
      </c>
      <c r="K500" s="70" t="str">
        <f>IF('P_løpende (2)'!K512=0," ",'P_løpende (2)'!K512)</f>
        <v xml:space="preserve"> </v>
      </c>
      <c r="L500" s="70" t="str">
        <f>IF('P_løpende (2)'!L512=0," ",'P_løpende (2)'!L512)</f>
        <v xml:space="preserve"> </v>
      </c>
      <c r="N500" s="70" t="str">
        <f>IF('P_løpende (2)'!N512=0," ",'P_løpende (2)'!N512)</f>
        <v xml:space="preserve"> </v>
      </c>
      <c r="O500" s="70" t="str">
        <f>IF('P_løpende (2)'!O512=0," ",'P_løpende (2)'!O512)</f>
        <v xml:space="preserve"> </v>
      </c>
    </row>
    <row r="501" spans="2:15" x14ac:dyDescent="0.2">
      <c r="B501" s="21" t="str">
        <f>IF('P_løpende (2)'!B513=0," ",'P_løpende (2)'!B513)</f>
        <v xml:space="preserve"> </v>
      </c>
      <c r="C501" s="70" t="str">
        <f>IF('P_løpende (2)'!C513=0," ",'P_løpende (2)'!C513)</f>
        <v xml:space="preserve"> </v>
      </c>
      <c r="D501" s="24" t="str">
        <f>IF('P_løpende (2)'!D503=0," ",'P_løpende (2)'!D503)</f>
        <v xml:space="preserve"> </v>
      </c>
      <c r="E501" s="21" t="str">
        <f>IF('P_løpende (2)'!E513=0," ",'P_løpende (2)'!E513)</f>
        <v xml:space="preserve"> </v>
      </c>
      <c r="F501" s="70" t="str">
        <f>IF('P_løpende (2)'!F513=0," ",'P_løpende (2)'!F513)</f>
        <v xml:space="preserve"> </v>
      </c>
      <c r="H501" s="70" t="str">
        <f>IF('P_løpende (2)'!H513=0," ",'P_løpende (2)'!H513)</f>
        <v xml:space="preserve"> </v>
      </c>
      <c r="I501" s="70" t="str">
        <f>IF('P_løpende (2)'!I513=0," ",'P_løpende (2)'!I513)</f>
        <v xml:space="preserve"> </v>
      </c>
      <c r="K501" s="70" t="str">
        <f>IF('P_løpende (2)'!K513=0," ",'P_løpende (2)'!K513)</f>
        <v xml:space="preserve"> </v>
      </c>
      <c r="L501" s="70" t="str">
        <f>IF('P_løpende (2)'!L513=0," ",'P_løpende (2)'!L513)</f>
        <v xml:space="preserve"> </v>
      </c>
      <c r="N501" s="70" t="str">
        <f>IF('P_løpende (2)'!N513=0," ",'P_løpende (2)'!N513)</f>
        <v xml:space="preserve"> </v>
      </c>
      <c r="O501" s="70" t="str">
        <f>IF('P_løpende (2)'!O513=0," ",'P_løpende (2)'!O513)</f>
        <v xml:space="preserve"> </v>
      </c>
    </row>
    <row r="502" spans="2:15" x14ac:dyDescent="0.2">
      <c r="B502" s="21" t="str">
        <f>IF('P_løpende (2)'!B514=0," ",'P_løpende (2)'!B514)</f>
        <v xml:space="preserve"> </v>
      </c>
      <c r="C502" s="70" t="str">
        <f>IF('P_løpende (2)'!C514=0," ",'P_løpende (2)'!C514)</f>
        <v xml:space="preserve"> </v>
      </c>
      <c r="D502" s="24" t="str">
        <f>IF('P_løpende (2)'!D504=0," ",'P_løpende (2)'!D504)</f>
        <v xml:space="preserve"> </v>
      </c>
      <c r="E502" s="21" t="str">
        <f>IF('P_løpende (2)'!E514=0," ",'P_løpende (2)'!E514)</f>
        <v xml:space="preserve"> </v>
      </c>
      <c r="F502" s="70" t="str">
        <f>IF('P_løpende (2)'!F514=0," ",'P_løpende (2)'!F514)</f>
        <v xml:space="preserve"> </v>
      </c>
      <c r="H502" s="70" t="str">
        <f>IF('P_løpende (2)'!H514=0," ",'P_løpende (2)'!H514)</f>
        <v xml:space="preserve"> </v>
      </c>
      <c r="I502" s="70" t="str">
        <f>IF('P_løpende (2)'!I514=0," ",'P_løpende (2)'!I514)</f>
        <v xml:space="preserve"> </v>
      </c>
      <c r="K502" s="70" t="str">
        <f>IF('P_løpende (2)'!K514=0," ",'P_løpende (2)'!K514)</f>
        <v xml:space="preserve"> </v>
      </c>
      <c r="L502" s="70" t="str">
        <f>IF('P_løpende (2)'!L514=0," ",'P_løpende (2)'!L514)</f>
        <v xml:space="preserve"> </v>
      </c>
      <c r="N502" s="70" t="str">
        <f>IF('P_løpende (2)'!N514=0," ",'P_løpende (2)'!N514)</f>
        <v xml:space="preserve"> </v>
      </c>
      <c r="O502" s="70" t="str">
        <f>IF('P_løpende (2)'!O514=0," ",'P_løpende (2)'!O514)</f>
        <v xml:space="preserve"> </v>
      </c>
    </row>
    <row r="503" spans="2:15" x14ac:dyDescent="0.2">
      <c r="B503" s="21" t="str">
        <f>IF('P_løpende (2)'!B515=0," ",'P_løpende (2)'!B515)</f>
        <v xml:space="preserve"> </v>
      </c>
      <c r="C503" s="70" t="str">
        <f>IF('P_løpende (2)'!C515=0," ",'P_løpende (2)'!C515)</f>
        <v xml:space="preserve"> </v>
      </c>
      <c r="D503" s="24" t="str">
        <f>IF('P_løpende (2)'!D505=0," ",'P_løpende (2)'!D505)</f>
        <v xml:space="preserve"> </v>
      </c>
      <c r="E503" s="21" t="str">
        <f>IF('P_løpende (2)'!E515=0," ",'P_løpende (2)'!E515)</f>
        <v xml:space="preserve"> </v>
      </c>
      <c r="F503" s="70" t="str">
        <f>IF('P_løpende (2)'!F515=0," ",'P_løpende (2)'!F515)</f>
        <v xml:space="preserve"> </v>
      </c>
      <c r="H503" s="70" t="str">
        <f>IF('P_løpende (2)'!H515=0," ",'P_løpende (2)'!H515)</f>
        <v xml:space="preserve"> </v>
      </c>
      <c r="I503" s="70" t="str">
        <f>IF('P_løpende (2)'!I515=0," ",'P_løpende (2)'!I515)</f>
        <v xml:space="preserve"> </v>
      </c>
      <c r="K503" s="70" t="str">
        <f>IF('P_løpende (2)'!K515=0," ",'P_løpende (2)'!K515)</f>
        <v xml:space="preserve"> </v>
      </c>
      <c r="L503" s="70" t="str">
        <f>IF('P_løpende (2)'!L515=0," ",'P_løpende (2)'!L515)</f>
        <v xml:space="preserve"> </v>
      </c>
      <c r="N503" s="70" t="str">
        <f>IF('P_løpende (2)'!N515=0," ",'P_løpende (2)'!N515)</f>
        <v xml:space="preserve"> </v>
      </c>
      <c r="O503" s="70" t="str">
        <f>IF('P_løpende (2)'!O515=0," ",'P_løpende (2)'!O515)</f>
        <v xml:space="preserve"> </v>
      </c>
    </row>
    <row r="504" spans="2:15" x14ac:dyDescent="0.2">
      <c r="B504" s="21" t="str">
        <f>IF('P_løpende (2)'!B516=0," ",'P_løpende (2)'!B516)</f>
        <v xml:space="preserve"> </v>
      </c>
      <c r="C504" s="70" t="str">
        <f>IF('P_løpende (2)'!C516=0," ",'P_løpende (2)'!C516)</f>
        <v xml:space="preserve"> </v>
      </c>
      <c r="D504" s="24" t="str">
        <f>IF('P_løpende (2)'!D506=0," ",'P_løpende (2)'!D506)</f>
        <v xml:space="preserve"> </v>
      </c>
      <c r="E504" s="21" t="str">
        <f>IF('P_løpende (2)'!E516=0," ",'P_løpende (2)'!E516)</f>
        <v xml:space="preserve"> </v>
      </c>
      <c r="F504" s="70" t="str">
        <f>IF('P_løpende (2)'!F516=0," ",'P_løpende (2)'!F516)</f>
        <v xml:space="preserve"> </v>
      </c>
      <c r="H504" s="70" t="str">
        <f>IF('P_løpende (2)'!H516=0," ",'P_løpende (2)'!H516)</f>
        <v xml:space="preserve"> </v>
      </c>
      <c r="I504" s="70" t="str">
        <f>IF('P_løpende (2)'!I516=0," ",'P_løpende (2)'!I516)</f>
        <v xml:space="preserve"> </v>
      </c>
      <c r="K504" s="70" t="str">
        <f>IF('P_løpende (2)'!K516=0," ",'P_løpende (2)'!K516)</f>
        <v xml:space="preserve"> </v>
      </c>
      <c r="L504" s="70" t="str">
        <f>IF('P_løpende (2)'!L516=0," ",'P_løpende (2)'!L516)</f>
        <v xml:space="preserve"> </v>
      </c>
      <c r="N504" s="70" t="str">
        <f>IF('P_løpende (2)'!N516=0," ",'P_løpende (2)'!N516)</f>
        <v xml:space="preserve"> </v>
      </c>
      <c r="O504" s="70" t="str">
        <f>IF('P_løpende (2)'!O516=0," ",'P_løpende (2)'!O516)</f>
        <v xml:space="preserve"> </v>
      </c>
    </row>
    <row r="505" spans="2:15" x14ac:dyDescent="0.2">
      <c r="B505" s="21" t="str">
        <f>IF('P_løpende (2)'!B517=0," ",'P_løpende (2)'!B517)</f>
        <v xml:space="preserve"> </v>
      </c>
      <c r="C505" s="70" t="str">
        <f>IF('P_løpende (2)'!C517=0," ",'P_løpende (2)'!C517)</f>
        <v xml:space="preserve"> </v>
      </c>
      <c r="D505" s="24" t="str">
        <f>IF('P_løpende (2)'!D507=0," ",'P_løpende (2)'!D507)</f>
        <v xml:space="preserve"> </v>
      </c>
      <c r="E505" s="21" t="str">
        <f>IF('P_løpende (2)'!E517=0," ",'P_løpende (2)'!E517)</f>
        <v xml:space="preserve"> </v>
      </c>
      <c r="F505" s="70" t="str">
        <f>IF('P_løpende (2)'!F517=0," ",'P_løpende (2)'!F517)</f>
        <v xml:space="preserve"> </v>
      </c>
      <c r="H505" s="70" t="str">
        <f>IF('P_løpende (2)'!H517=0," ",'P_løpende (2)'!H517)</f>
        <v xml:space="preserve"> </v>
      </c>
      <c r="I505" s="70" t="str">
        <f>IF('P_løpende (2)'!I517=0," ",'P_løpende (2)'!I517)</f>
        <v xml:space="preserve"> </v>
      </c>
      <c r="K505" s="70" t="str">
        <f>IF('P_løpende (2)'!K517=0," ",'P_løpende (2)'!K517)</f>
        <v xml:space="preserve"> </v>
      </c>
      <c r="L505" s="70" t="str">
        <f>IF('P_løpende (2)'!L517=0," ",'P_løpende (2)'!L517)</f>
        <v xml:space="preserve"> </v>
      </c>
      <c r="N505" s="70" t="str">
        <f>IF('P_løpende (2)'!N517=0," ",'P_løpende (2)'!N517)</f>
        <v xml:space="preserve"> </v>
      </c>
      <c r="O505" s="70" t="str">
        <f>IF('P_løpende (2)'!O517=0," ",'P_løpende (2)'!O517)</f>
        <v xml:space="preserve"> </v>
      </c>
    </row>
    <row r="506" spans="2:15" x14ac:dyDescent="0.2">
      <c r="B506" s="21" t="str">
        <f>IF('P_løpende (2)'!B518=0," ",'P_løpende (2)'!B518)</f>
        <v xml:space="preserve"> </v>
      </c>
      <c r="C506" s="70" t="str">
        <f>IF('P_løpende (2)'!C518=0," ",'P_løpende (2)'!C518)</f>
        <v xml:space="preserve"> </v>
      </c>
      <c r="D506" s="24" t="str">
        <f>IF('P_løpende (2)'!D508=0," ",'P_løpende (2)'!D508)</f>
        <v xml:space="preserve"> </v>
      </c>
      <c r="E506" s="21" t="str">
        <f>IF('P_løpende (2)'!E518=0," ",'P_løpende (2)'!E518)</f>
        <v xml:space="preserve"> </v>
      </c>
      <c r="F506" s="70" t="str">
        <f>IF('P_løpende (2)'!F518=0," ",'P_løpende (2)'!F518)</f>
        <v xml:space="preserve"> </v>
      </c>
      <c r="H506" s="70" t="str">
        <f>IF('P_løpende (2)'!H518=0," ",'P_løpende (2)'!H518)</f>
        <v xml:space="preserve"> </v>
      </c>
      <c r="I506" s="70" t="str">
        <f>IF('P_løpende (2)'!I518=0," ",'P_løpende (2)'!I518)</f>
        <v xml:space="preserve"> </v>
      </c>
      <c r="K506" s="70" t="str">
        <f>IF('P_løpende (2)'!K518=0," ",'P_løpende (2)'!K518)</f>
        <v xml:space="preserve"> </v>
      </c>
      <c r="L506" s="70" t="str">
        <f>IF('P_løpende (2)'!L518=0," ",'P_løpende (2)'!L518)</f>
        <v xml:space="preserve"> </v>
      </c>
      <c r="N506" s="70" t="str">
        <f>IF('P_løpende (2)'!N518=0," ",'P_løpende (2)'!N518)</f>
        <v xml:space="preserve"> </v>
      </c>
      <c r="O506" s="70" t="str">
        <f>IF('P_løpende (2)'!O518=0," ",'P_løpende (2)'!O518)</f>
        <v xml:space="preserve"> </v>
      </c>
    </row>
    <row r="507" spans="2:15" x14ac:dyDescent="0.2">
      <c r="B507" s="21" t="str">
        <f>IF('P_løpende (2)'!B519=0," ",'P_løpende (2)'!B519)</f>
        <v xml:space="preserve"> </v>
      </c>
      <c r="C507" s="70" t="str">
        <f>IF('P_løpende (2)'!C519=0," ",'P_løpende (2)'!C519)</f>
        <v xml:space="preserve"> </v>
      </c>
      <c r="D507" s="24" t="str">
        <f>IF('P_løpende (2)'!D509=0," ",'P_løpende (2)'!D509)</f>
        <v xml:space="preserve"> </v>
      </c>
      <c r="E507" s="21" t="str">
        <f>IF('P_løpende (2)'!E519=0," ",'P_løpende (2)'!E519)</f>
        <v xml:space="preserve"> </v>
      </c>
      <c r="F507" s="70" t="str">
        <f>IF('P_løpende (2)'!F519=0," ",'P_løpende (2)'!F519)</f>
        <v xml:space="preserve"> </v>
      </c>
      <c r="H507" s="70" t="str">
        <f>IF('P_løpende (2)'!H519=0," ",'P_løpende (2)'!H519)</f>
        <v xml:space="preserve"> </v>
      </c>
      <c r="I507" s="70" t="str">
        <f>IF('P_løpende (2)'!I519=0," ",'P_løpende (2)'!I519)</f>
        <v xml:space="preserve"> </v>
      </c>
      <c r="K507" s="70" t="str">
        <f>IF('P_løpende (2)'!K519=0," ",'P_løpende (2)'!K519)</f>
        <v xml:space="preserve"> </v>
      </c>
      <c r="L507" s="70" t="str">
        <f>IF('P_løpende (2)'!L519=0," ",'P_løpende (2)'!L519)</f>
        <v xml:space="preserve"> </v>
      </c>
      <c r="N507" s="70" t="str">
        <f>IF('P_løpende (2)'!N519=0," ",'P_løpende (2)'!N519)</f>
        <v xml:space="preserve"> </v>
      </c>
      <c r="O507" s="70" t="str">
        <f>IF('P_løpende (2)'!O519=0," ",'P_løpende (2)'!O519)</f>
        <v xml:space="preserve"> </v>
      </c>
    </row>
    <row r="508" spans="2:15" x14ac:dyDescent="0.2">
      <c r="B508" s="21" t="str">
        <f>IF('P_løpende (2)'!B520=0," ",'P_løpende (2)'!B520)</f>
        <v xml:space="preserve"> </v>
      </c>
      <c r="C508" s="70" t="str">
        <f>IF('P_løpende (2)'!C520=0," ",'P_løpende (2)'!C520)</f>
        <v xml:space="preserve"> </v>
      </c>
      <c r="D508" s="24" t="str">
        <f>IF('P_løpende (2)'!D510=0," ",'P_løpende (2)'!D510)</f>
        <v xml:space="preserve"> </v>
      </c>
      <c r="E508" s="21" t="str">
        <f>IF('P_løpende (2)'!E520=0," ",'P_løpende (2)'!E520)</f>
        <v xml:space="preserve"> </v>
      </c>
      <c r="F508" s="70" t="str">
        <f>IF('P_løpende (2)'!F520=0," ",'P_løpende (2)'!F520)</f>
        <v xml:space="preserve"> </v>
      </c>
      <c r="H508" s="70" t="str">
        <f>IF('P_løpende (2)'!H520=0," ",'P_løpende (2)'!H520)</f>
        <v xml:space="preserve"> </v>
      </c>
      <c r="I508" s="70" t="str">
        <f>IF('P_løpende (2)'!I520=0," ",'P_løpende (2)'!I520)</f>
        <v xml:space="preserve"> </v>
      </c>
      <c r="K508" s="70" t="str">
        <f>IF('P_løpende (2)'!K520=0," ",'P_løpende (2)'!K520)</f>
        <v xml:space="preserve"> </v>
      </c>
      <c r="L508" s="70" t="str">
        <f>IF('P_løpende (2)'!L520=0," ",'P_løpende (2)'!L520)</f>
        <v xml:space="preserve"> </v>
      </c>
      <c r="N508" s="70" t="str">
        <f>IF('P_løpende (2)'!N520=0," ",'P_løpende (2)'!N520)</f>
        <v xml:space="preserve"> </v>
      </c>
      <c r="O508" s="70" t="str">
        <f>IF('P_løpende (2)'!O520=0," ",'P_løpende (2)'!O520)</f>
        <v xml:space="preserve"> </v>
      </c>
    </row>
    <row r="509" spans="2:15" x14ac:dyDescent="0.2">
      <c r="B509" s="21" t="str">
        <f>IF('P_løpende (2)'!B521=0," ",'P_løpende (2)'!B521)</f>
        <v xml:space="preserve"> </v>
      </c>
      <c r="C509" s="70" t="str">
        <f>IF('P_løpende (2)'!C521=0," ",'P_løpende (2)'!C521)</f>
        <v xml:space="preserve"> </v>
      </c>
      <c r="D509" s="24" t="str">
        <f>IF('P_løpende (2)'!D511=0," ",'P_løpende (2)'!D511)</f>
        <v xml:space="preserve"> </v>
      </c>
      <c r="E509" s="21" t="str">
        <f>IF('P_løpende (2)'!E521=0," ",'P_løpende (2)'!E521)</f>
        <v xml:space="preserve"> </v>
      </c>
      <c r="F509" s="70" t="str">
        <f>IF('P_løpende (2)'!F521=0," ",'P_løpende (2)'!F521)</f>
        <v xml:space="preserve"> </v>
      </c>
      <c r="H509" s="70" t="str">
        <f>IF('P_løpende (2)'!H521=0," ",'P_løpende (2)'!H521)</f>
        <v xml:space="preserve"> </v>
      </c>
      <c r="I509" s="70" t="str">
        <f>IF('P_løpende (2)'!I521=0," ",'P_løpende (2)'!I521)</f>
        <v xml:space="preserve"> </v>
      </c>
      <c r="K509" s="70" t="str">
        <f>IF('P_løpende (2)'!K521=0," ",'P_løpende (2)'!K521)</f>
        <v xml:space="preserve"> </v>
      </c>
      <c r="L509" s="70" t="str">
        <f>IF('P_løpende (2)'!L521=0," ",'P_løpende (2)'!L521)</f>
        <v xml:space="preserve"> </v>
      </c>
      <c r="N509" s="70" t="str">
        <f>IF('P_løpende (2)'!N521=0," ",'P_løpende (2)'!N521)</f>
        <v xml:space="preserve"> </v>
      </c>
      <c r="O509" s="70" t="str">
        <f>IF('P_løpende (2)'!O521=0," ",'P_løpende (2)'!O521)</f>
        <v xml:space="preserve"> </v>
      </c>
    </row>
    <row r="510" spans="2:15" x14ac:dyDescent="0.2">
      <c r="B510" s="21" t="str">
        <f>IF('P_løpende (2)'!B522=0," ",'P_løpende (2)'!B522)</f>
        <v xml:space="preserve"> </v>
      </c>
      <c r="C510" s="70" t="str">
        <f>IF('P_løpende (2)'!C522=0," ",'P_løpende (2)'!C522)</f>
        <v xml:space="preserve"> </v>
      </c>
      <c r="D510" s="24" t="str">
        <f>IF('P_løpende (2)'!D512=0," ",'P_løpende (2)'!D512)</f>
        <v xml:space="preserve"> </v>
      </c>
      <c r="E510" s="21" t="str">
        <f>IF('P_løpende (2)'!E522=0," ",'P_løpende (2)'!E522)</f>
        <v xml:space="preserve"> </v>
      </c>
      <c r="F510" s="70" t="str">
        <f>IF('P_løpende (2)'!F522=0," ",'P_løpende (2)'!F522)</f>
        <v xml:space="preserve"> </v>
      </c>
      <c r="H510" s="70" t="str">
        <f>IF('P_løpende (2)'!H522=0," ",'P_løpende (2)'!H522)</f>
        <v xml:space="preserve"> </v>
      </c>
      <c r="I510" s="70" t="str">
        <f>IF('P_løpende (2)'!I522=0," ",'P_løpende (2)'!I522)</f>
        <v xml:space="preserve"> </v>
      </c>
      <c r="K510" s="70" t="str">
        <f>IF('P_løpende (2)'!K522=0," ",'P_løpende (2)'!K522)</f>
        <v xml:space="preserve"> </v>
      </c>
      <c r="L510" s="70" t="str">
        <f>IF('P_løpende (2)'!L522=0," ",'P_løpende (2)'!L522)</f>
        <v xml:space="preserve"> </v>
      </c>
      <c r="N510" s="70" t="str">
        <f>IF('P_løpende (2)'!N522=0," ",'P_løpende (2)'!N522)</f>
        <v xml:space="preserve"> </v>
      </c>
      <c r="O510" s="70" t="str">
        <f>IF('P_løpende (2)'!O522=0," ",'P_løpende (2)'!O522)</f>
        <v xml:space="preserve"> </v>
      </c>
    </row>
    <row r="511" spans="2:15" x14ac:dyDescent="0.2">
      <c r="B511" s="21" t="str">
        <f>IF('P_løpende (2)'!B523=0," ",'P_løpende (2)'!B523)</f>
        <v xml:space="preserve"> </v>
      </c>
      <c r="C511" s="70" t="str">
        <f>IF('P_løpende (2)'!C523=0," ",'P_løpende (2)'!C523)</f>
        <v xml:space="preserve"> </v>
      </c>
      <c r="D511" s="24" t="str">
        <f>IF('P_løpende (2)'!D513=0," ",'P_løpende (2)'!D513)</f>
        <v xml:space="preserve"> </v>
      </c>
      <c r="E511" s="21" t="str">
        <f>IF('P_løpende (2)'!E523=0," ",'P_løpende (2)'!E523)</f>
        <v xml:space="preserve"> </v>
      </c>
      <c r="F511" s="70" t="str">
        <f>IF('P_løpende (2)'!F523=0," ",'P_løpende (2)'!F523)</f>
        <v xml:space="preserve"> </v>
      </c>
      <c r="H511" s="70" t="str">
        <f>IF('P_løpende (2)'!H523=0," ",'P_løpende (2)'!H523)</f>
        <v xml:space="preserve"> </v>
      </c>
      <c r="I511" s="70" t="str">
        <f>IF('P_løpende (2)'!I523=0," ",'P_løpende (2)'!I523)</f>
        <v xml:space="preserve"> </v>
      </c>
      <c r="K511" s="70" t="str">
        <f>IF('P_løpende (2)'!K523=0," ",'P_løpende (2)'!K523)</f>
        <v xml:space="preserve"> </v>
      </c>
      <c r="L511" s="70" t="str">
        <f>IF('P_løpende (2)'!L523=0," ",'P_løpende (2)'!L523)</f>
        <v xml:space="preserve"> </v>
      </c>
      <c r="N511" s="70" t="str">
        <f>IF('P_løpende (2)'!N523=0," ",'P_løpende (2)'!N523)</f>
        <v xml:space="preserve"> </v>
      </c>
      <c r="O511" s="70" t="str">
        <f>IF('P_løpende (2)'!O523=0," ",'P_løpende (2)'!O523)</f>
        <v xml:space="preserve"> </v>
      </c>
    </row>
    <row r="512" spans="2:15" x14ac:dyDescent="0.2">
      <c r="B512" s="21" t="str">
        <f>IF('P_løpende (2)'!B524=0," ",'P_løpende (2)'!B524)</f>
        <v xml:space="preserve"> </v>
      </c>
      <c r="C512" s="70" t="str">
        <f>IF('P_løpende (2)'!C524=0," ",'P_løpende (2)'!C524)</f>
        <v xml:space="preserve"> </v>
      </c>
      <c r="D512" s="24" t="str">
        <f>IF('P_løpende (2)'!D514=0," ",'P_løpende (2)'!D514)</f>
        <v xml:space="preserve"> </v>
      </c>
      <c r="E512" s="21" t="str">
        <f>IF('P_løpende (2)'!E524=0," ",'P_løpende (2)'!E524)</f>
        <v xml:space="preserve"> </v>
      </c>
      <c r="F512" s="70" t="str">
        <f>IF('P_løpende (2)'!F524=0," ",'P_løpende (2)'!F524)</f>
        <v xml:space="preserve"> </v>
      </c>
      <c r="H512" s="70" t="str">
        <f>IF('P_løpende (2)'!H524=0," ",'P_løpende (2)'!H524)</f>
        <v xml:space="preserve"> </v>
      </c>
      <c r="I512" s="70" t="str">
        <f>IF('P_løpende (2)'!I524=0," ",'P_løpende (2)'!I524)</f>
        <v xml:space="preserve"> </v>
      </c>
      <c r="K512" s="70" t="str">
        <f>IF('P_løpende (2)'!K524=0," ",'P_løpende (2)'!K524)</f>
        <v xml:space="preserve"> </v>
      </c>
      <c r="L512" s="70" t="str">
        <f>IF('P_løpende (2)'!L524=0," ",'P_løpende (2)'!L524)</f>
        <v xml:space="preserve"> </v>
      </c>
      <c r="N512" s="70" t="str">
        <f>IF('P_løpende (2)'!N524=0," ",'P_løpende (2)'!N524)</f>
        <v xml:space="preserve"> </v>
      </c>
      <c r="O512" s="70" t="str">
        <f>IF('P_løpende (2)'!O524=0," ",'P_løpende (2)'!O524)</f>
        <v xml:space="preserve"> </v>
      </c>
    </row>
    <row r="513" spans="2:15" x14ac:dyDescent="0.2">
      <c r="B513" s="21" t="str">
        <f>IF('P_løpende (2)'!B525=0," ",'P_løpende (2)'!B525)</f>
        <v xml:space="preserve"> </v>
      </c>
      <c r="C513" s="70" t="str">
        <f>IF('P_løpende (2)'!C525=0," ",'P_løpende (2)'!C525)</f>
        <v xml:space="preserve"> </v>
      </c>
      <c r="D513" s="24" t="str">
        <f>IF('P_løpende (2)'!D515=0," ",'P_løpende (2)'!D515)</f>
        <v xml:space="preserve"> </v>
      </c>
      <c r="E513" s="21" t="str">
        <f>IF('P_løpende (2)'!E525=0," ",'P_løpende (2)'!E525)</f>
        <v xml:space="preserve"> </v>
      </c>
      <c r="F513" s="70" t="str">
        <f>IF('P_løpende (2)'!F525=0," ",'P_løpende (2)'!F525)</f>
        <v xml:space="preserve"> </v>
      </c>
      <c r="H513" s="70" t="str">
        <f>IF('P_løpende (2)'!H525=0," ",'P_løpende (2)'!H525)</f>
        <v xml:space="preserve"> </v>
      </c>
      <c r="I513" s="70" t="str">
        <f>IF('P_løpende (2)'!I525=0," ",'P_løpende (2)'!I525)</f>
        <v xml:space="preserve"> </v>
      </c>
      <c r="K513" s="70" t="str">
        <f>IF('P_løpende (2)'!K525=0," ",'P_løpende (2)'!K525)</f>
        <v xml:space="preserve"> </v>
      </c>
      <c r="L513" s="70" t="str">
        <f>IF('P_løpende (2)'!L525=0," ",'P_løpende (2)'!L525)</f>
        <v xml:space="preserve"> </v>
      </c>
      <c r="N513" s="70" t="str">
        <f>IF('P_løpende (2)'!N525=0," ",'P_løpende (2)'!N525)</f>
        <v xml:space="preserve"> </v>
      </c>
      <c r="O513" s="70" t="str">
        <f>IF('P_løpende (2)'!O525=0," ",'P_løpende (2)'!O525)</f>
        <v xml:space="preserve"> </v>
      </c>
    </row>
    <row r="514" spans="2:15" x14ac:dyDescent="0.2">
      <c r="B514" s="21" t="str">
        <f>IF('P_løpende (2)'!B526=0," ",'P_løpende (2)'!B526)</f>
        <v xml:space="preserve"> </v>
      </c>
      <c r="C514" s="70" t="str">
        <f>IF('P_løpende (2)'!C526=0," ",'P_løpende (2)'!C526)</f>
        <v xml:space="preserve"> </v>
      </c>
      <c r="D514" s="24" t="str">
        <f>IF('P_løpende (2)'!D516=0," ",'P_løpende (2)'!D516)</f>
        <v xml:space="preserve"> </v>
      </c>
      <c r="E514" s="21" t="str">
        <f>IF('P_løpende (2)'!E526=0," ",'P_løpende (2)'!E526)</f>
        <v xml:space="preserve"> </v>
      </c>
      <c r="F514" s="70" t="str">
        <f>IF('P_løpende (2)'!F526=0," ",'P_løpende (2)'!F526)</f>
        <v xml:space="preserve"> </v>
      </c>
      <c r="H514" s="70" t="str">
        <f>IF('P_løpende (2)'!H526=0," ",'P_løpende (2)'!H526)</f>
        <v xml:space="preserve"> </v>
      </c>
      <c r="I514" s="70" t="str">
        <f>IF('P_løpende (2)'!I526=0," ",'P_løpende (2)'!I526)</f>
        <v xml:space="preserve"> </v>
      </c>
      <c r="K514" s="70" t="str">
        <f>IF('P_løpende (2)'!K526=0," ",'P_løpende (2)'!K526)</f>
        <v xml:space="preserve"> </v>
      </c>
      <c r="L514" s="70" t="str">
        <f>IF('P_løpende (2)'!L526=0," ",'P_løpende (2)'!L526)</f>
        <v xml:space="preserve"> </v>
      </c>
      <c r="N514" s="70" t="str">
        <f>IF('P_løpende (2)'!N526=0," ",'P_løpende (2)'!N526)</f>
        <v xml:space="preserve"> </v>
      </c>
      <c r="O514" s="70" t="str">
        <f>IF('P_løpende (2)'!O526=0," ",'P_løpende (2)'!O526)</f>
        <v xml:space="preserve"> </v>
      </c>
    </row>
    <row r="515" spans="2:15" x14ac:dyDescent="0.2">
      <c r="B515" s="21" t="str">
        <f>IF('P_løpende (2)'!B527=0," ",'P_løpende (2)'!B527)</f>
        <v xml:space="preserve"> </v>
      </c>
      <c r="C515" s="70" t="str">
        <f>IF('P_løpende (2)'!C527=0," ",'P_løpende (2)'!C527)</f>
        <v xml:space="preserve"> </v>
      </c>
      <c r="D515" s="24" t="str">
        <f>IF('P_løpende (2)'!D517=0," ",'P_løpende (2)'!D517)</f>
        <v xml:space="preserve"> </v>
      </c>
      <c r="E515" s="21" t="str">
        <f>IF('P_løpende (2)'!E527=0," ",'P_løpende (2)'!E527)</f>
        <v xml:space="preserve"> </v>
      </c>
      <c r="F515" s="70" t="str">
        <f>IF('P_løpende (2)'!F527=0," ",'P_løpende (2)'!F527)</f>
        <v xml:space="preserve"> </v>
      </c>
      <c r="H515" s="70" t="str">
        <f>IF('P_løpende (2)'!H527=0," ",'P_løpende (2)'!H527)</f>
        <v xml:space="preserve"> </v>
      </c>
      <c r="I515" s="70" t="str">
        <f>IF('P_løpende (2)'!I527=0," ",'P_løpende (2)'!I527)</f>
        <v xml:space="preserve"> </v>
      </c>
      <c r="K515" s="70" t="str">
        <f>IF('P_løpende (2)'!K527=0," ",'P_løpende (2)'!K527)</f>
        <v xml:space="preserve"> </v>
      </c>
      <c r="L515" s="70" t="str">
        <f>IF('P_løpende (2)'!L527=0," ",'P_løpende (2)'!L527)</f>
        <v xml:space="preserve"> </v>
      </c>
      <c r="N515" s="70" t="str">
        <f>IF('P_løpende (2)'!N527=0," ",'P_løpende (2)'!N527)</f>
        <v xml:space="preserve"> </v>
      </c>
      <c r="O515" s="70" t="str">
        <f>IF('P_løpende (2)'!O527=0," ",'P_løpende (2)'!O527)</f>
        <v xml:space="preserve"> </v>
      </c>
    </row>
    <row r="516" spans="2:15" x14ac:dyDescent="0.2">
      <c r="B516" s="21" t="str">
        <f>IF('P_løpende (2)'!B528=0," ",'P_løpende (2)'!B528)</f>
        <v xml:space="preserve"> </v>
      </c>
      <c r="C516" s="70" t="str">
        <f>IF('P_løpende (2)'!C528=0," ",'P_løpende (2)'!C528)</f>
        <v xml:space="preserve"> </v>
      </c>
      <c r="D516" s="24" t="str">
        <f>IF('P_løpende (2)'!D518=0," ",'P_løpende (2)'!D518)</f>
        <v xml:space="preserve"> </v>
      </c>
      <c r="E516" s="21" t="str">
        <f>IF('P_løpende (2)'!E528=0," ",'P_løpende (2)'!E528)</f>
        <v xml:space="preserve"> </v>
      </c>
      <c r="F516" s="70" t="str">
        <f>IF('P_løpende (2)'!F528=0," ",'P_løpende (2)'!F528)</f>
        <v xml:space="preserve"> </v>
      </c>
      <c r="H516" s="70" t="str">
        <f>IF('P_løpende (2)'!H528=0," ",'P_løpende (2)'!H528)</f>
        <v xml:space="preserve"> </v>
      </c>
      <c r="I516" s="70" t="str">
        <f>IF('P_løpende (2)'!I528=0," ",'P_løpende (2)'!I528)</f>
        <v xml:space="preserve"> </v>
      </c>
      <c r="K516" s="70" t="str">
        <f>IF('P_løpende (2)'!K528=0," ",'P_løpende (2)'!K528)</f>
        <v xml:space="preserve"> </v>
      </c>
      <c r="L516" s="70" t="str">
        <f>IF('P_løpende (2)'!L528=0," ",'P_løpende (2)'!L528)</f>
        <v xml:space="preserve"> </v>
      </c>
      <c r="N516" s="70" t="str">
        <f>IF('P_løpende (2)'!N528=0," ",'P_løpende (2)'!N528)</f>
        <v xml:space="preserve"> </v>
      </c>
      <c r="O516" s="70" t="str">
        <f>IF('P_løpende (2)'!O528=0," ",'P_løpende (2)'!O528)</f>
        <v xml:space="preserve"> </v>
      </c>
    </row>
    <row r="517" spans="2:15" x14ac:dyDescent="0.2">
      <c r="B517" s="21" t="str">
        <f>IF('P_løpende (2)'!B529=0," ",'P_løpende (2)'!B529)</f>
        <v xml:space="preserve"> </v>
      </c>
      <c r="C517" s="70" t="str">
        <f>IF('P_løpende (2)'!C529=0," ",'P_løpende (2)'!C529)</f>
        <v xml:space="preserve"> </v>
      </c>
      <c r="D517" s="24" t="str">
        <f>IF('P_løpende (2)'!D519=0," ",'P_løpende (2)'!D519)</f>
        <v xml:space="preserve"> </v>
      </c>
      <c r="E517" s="21" t="str">
        <f>IF('P_løpende (2)'!E529=0," ",'P_løpende (2)'!E529)</f>
        <v xml:space="preserve"> </v>
      </c>
      <c r="F517" s="70" t="str">
        <f>IF('P_løpende (2)'!F529=0," ",'P_løpende (2)'!F529)</f>
        <v xml:space="preserve"> </v>
      </c>
      <c r="H517" s="70" t="str">
        <f>IF('P_løpende (2)'!H529=0," ",'P_løpende (2)'!H529)</f>
        <v xml:space="preserve"> </v>
      </c>
      <c r="I517" s="70" t="str">
        <f>IF('P_løpende (2)'!I529=0," ",'P_løpende (2)'!I529)</f>
        <v xml:space="preserve"> </v>
      </c>
      <c r="K517" s="70" t="str">
        <f>IF('P_løpende (2)'!K529=0," ",'P_løpende (2)'!K529)</f>
        <v xml:space="preserve"> </v>
      </c>
      <c r="L517" s="70" t="str">
        <f>IF('P_løpende (2)'!L529=0," ",'P_løpende (2)'!L529)</f>
        <v xml:space="preserve"> </v>
      </c>
      <c r="N517" s="70" t="str">
        <f>IF('P_løpende (2)'!N529=0," ",'P_løpende (2)'!N529)</f>
        <v xml:space="preserve"> </v>
      </c>
      <c r="O517" s="70" t="str">
        <f>IF('P_løpende (2)'!O529=0," ",'P_løpende (2)'!O529)</f>
        <v xml:space="preserve"> </v>
      </c>
    </row>
    <row r="518" spans="2:15" x14ac:dyDescent="0.2">
      <c r="B518" s="21" t="str">
        <f>IF('P_løpende (2)'!B530=0," ",'P_løpende (2)'!B530)</f>
        <v xml:space="preserve"> </v>
      </c>
      <c r="C518" s="70" t="str">
        <f>IF('P_løpende (2)'!C530=0," ",'P_løpende (2)'!C530)</f>
        <v xml:space="preserve"> </v>
      </c>
      <c r="D518" s="24" t="str">
        <f>IF('P_løpende (2)'!D520=0," ",'P_løpende (2)'!D520)</f>
        <v xml:space="preserve"> </v>
      </c>
      <c r="E518" s="21" t="str">
        <f>IF('P_løpende (2)'!E530=0," ",'P_løpende (2)'!E530)</f>
        <v xml:space="preserve"> </v>
      </c>
      <c r="F518" s="70" t="str">
        <f>IF('P_løpende (2)'!F530=0," ",'P_løpende (2)'!F530)</f>
        <v xml:space="preserve"> </v>
      </c>
      <c r="H518" s="70" t="str">
        <f>IF('P_løpende (2)'!H530=0," ",'P_løpende (2)'!H530)</f>
        <v xml:space="preserve"> </v>
      </c>
      <c r="I518" s="70" t="str">
        <f>IF('P_løpende (2)'!I530=0," ",'P_løpende (2)'!I530)</f>
        <v xml:space="preserve"> </v>
      </c>
      <c r="K518" s="70" t="str">
        <f>IF('P_løpende (2)'!K530=0," ",'P_løpende (2)'!K530)</f>
        <v xml:space="preserve"> </v>
      </c>
      <c r="L518" s="70" t="str">
        <f>IF('P_løpende (2)'!L530=0," ",'P_løpende (2)'!L530)</f>
        <v xml:space="preserve"> </v>
      </c>
      <c r="N518" s="70" t="str">
        <f>IF('P_løpende (2)'!N530=0," ",'P_løpende (2)'!N530)</f>
        <v xml:space="preserve"> </v>
      </c>
      <c r="O518" s="70" t="str">
        <f>IF('P_løpende (2)'!O530=0," ",'P_løpende (2)'!O530)</f>
        <v xml:space="preserve"> </v>
      </c>
    </row>
    <row r="519" spans="2:15" x14ac:dyDescent="0.2">
      <c r="B519" s="21" t="str">
        <f>IF('P_løpende (2)'!B531=0," ",'P_løpende (2)'!B531)</f>
        <v xml:space="preserve"> </v>
      </c>
      <c r="C519" s="70" t="str">
        <f>IF('P_løpende (2)'!C531=0," ",'P_løpende (2)'!C531)</f>
        <v xml:space="preserve"> </v>
      </c>
      <c r="D519" s="24" t="str">
        <f>IF('P_løpende (2)'!D521=0," ",'P_løpende (2)'!D521)</f>
        <v xml:space="preserve"> </v>
      </c>
      <c r="E519" s="21" t="str">
        <f>IF('P_løpende (2)'!E531=0," ",'P_løpende (2)'!E531)</f>
        <v xml:space="preserve"> </v>
      </c>
      <c r="F519" s="70" t="str">
        <f>IF('P_løpende (2)'!F531=0," ",'P_løpende (2)'!F531)</f>
        <v xml:space="preserve"> </v>
      </c>
      <c r="H519" s="70" t="str">
        <f>IF('P_løpende (2)'!H531=0," ",'P_løpende (2)'!H531)</f>
        <v xml:space="preserve"> </v>
      </c>
      <c r="I519" s="70" t="str">
        <f>IF('P_løpende (2)'!I531=0," ",'P_løpende (2)'!I531)</f>
        <v xml:space="preserve"> </v>
      </c>
      <c r="K519" s="70" t="str">
        <f>IF('P_løpende (2)'!K531=0," ",'P_løpende (2)'!K531)</f>
        <v xml:space="preserve"> </v>
      </c>
      <c r="L519" s="70" t="str">
        <f>IF('P_løpende (2)'!L531=0," ",'P_løpende (2)'!L531)</f>
        <v xml:space="preserve"> </v>
      </c>
      <c r="N519" s="70" t="str">
        <f>IF('P_løpende (2)'!N531=0," ",'P_løpende (2)'!N531)</f>
        <v xml:space="preserve"> </v>
      </c>
      <c r="O519" s="70" t="str">
        <f>IF('P_løpende (2)'!O531=0," ",'P_løpende (2)'!O531)</f>
        <v xml:space="preserve"> </v>
      </c>
    </row>
    <row r="520" spans="2:15" x14ac:dyDescent="0.2">
      <c r="B520" s="21" t="str">
        <f>IF('P_løpende (2)'!B532=0," ",'P_løpende (2)'!B532)</f>
        <v xml:space="preserve"> </v>
      </c>
      <c r="C520" s="70" t="str">
        <f>IF('P_løpende (2)'!C532=0," ",'P_løpende (2)'!C532)</f>
        <v xml:space="preserve"> </v>
      </c>
      <c r="D520" s="24" t="str">
        <f>IF('P_løpende (2)'!D522=0," ",'P_løpende (2)'!D522)</f>
        <v xml:space="preserve"> </v>
      </c>
      <c r="E520" s="21" t="str">
        <f>IF('P_løpende (2)'!E532=0," ",'P_løpende (2)'!E532)</f>
        <v xml:space="preserve"> </v>
      </c>
      <c r="F520" s="70" t="str">
        <f>IF('P_løpende (2)'!F532=0," ",'P_løpende (2)'!F532)</f>
        <v xml:space="preserve"> </v>
      </c>
      <c r="H520" s="70" t="str">
        <f>IF('P_løpende (2)'!H532=0," ",'P_løpende (2)'!H532)</f>
        <v xml:space="preserve"> </v>
      </c>
      <c r="I520" s="70" t="str">
        <f>IF('P_løpende (2)'!I532=0," ",'P_løpende (2)'!I532)</f>
        <v xml:space="preserve"> </v>
      </c>
      <c r="K520" s="70" t="str">
        <f>IF('P_løpende (2)'!K532=0," ",'P_løpende (2)'!K532)</f>
        <v xml:space="preserve"> </v>
      </c>
      <c r="L520" s="70" t="str">
        <f>IF('P_løpende (2)'!L532=0," ",'P_løpende (2)'!L532)</f>
        <v xml:space="preserve"> </v>
      </c>
      <c r="N520" s="70" t="str">
        <f>IF('P_løpende (2)'!N532=0," ",'P_løpende (2)'!N532)</f>
        <v xml:space="preserve"> </v>
      </c>
      <c r="O520" s="70" t="str">
        <f>IF('P_løpende (2)'!O532=0," ",'P_løpende (2)'!O532)</f>
        <v xml:space="preserve"> </v>
      </c>
    </row>
    <row r="521" spans="2:15" x14ac:dyDescent="0.2">
      <c r="B521" s="21" t="str">
        <f>IF('P_løpende (2)'!B533=0," ",'P_løpende (2)'!B533)</f>
        <v xml:space="preserve"> </v>
      </c>
      <c r="C521" s="70" t="str">
        <f>IF('P_løpende (2)'!C533=0," ",'P_løpende (2)'!C533)</f>
        <v xml:space="preserve"> </v>
      </c>
      <c r="D521" s="24" t="str">
        <f>IF('P_løpende (2)'!D523=0," ",'P_løpende (2)'!D523)</f>
        <v xml:space="preserve"> </v>
      </c>
      <c r="E521" s="21" t="str">
        <f>IF('P_løpende (2)'!E533=0," ",'P_løpende (2)'!E533)</f>
        <v xml:space="preserve"> </v>
      </c>
      <c r="F521" s="70" t="str">
        <f>IF('P_løpende (2)'!F533=0," ",'P_løpende (2)'!F533)</f>
        <v xml:space="preserve"> </v>
      </c>
      <c r="H521" s="70" t="str">
        <f>IF('P_løpende (2)'!H533=0," ",'P_løpende (2)'!H533)</f>
        <v xml:space="preserve"> </v>
      </c>
      <c r="I521" s="70" t="str">
        <f>IF('P_løpende (2)'!I533=0," ",'P_løpende (2)'!I533)</f>
        <v xml:space="preserve"> </v>
      </c>
      <c r="K521" s="70" t="str">
        <f>IF('P_løpende (2)'!K533=0," ",'P_løpende (2)'!K533)</f>
        <v xml:space="preserve"> </v>
      </c>
      <c r="L521" s="70" t="str">
        <f>IF('P_løpende (2)'!L533=0," ",'P_løpende (2)'!L533)</f>
        <v xml:space="preserve"> </v>
      </c>
      <c r="N521" s="70" t="str">
        <f>IF('P_løpende (2)'!N533=0," ",'P_løpende (2)'!N533)</f>
        <v xml:space="preserve"> </v>
      </c>
      <c r="O521" s="70" t="str">
        <f>IF('P_løpende (2)'!O533=0," ",'P_løpende (2)'!O533)</f>
        <v xml:space="preserve"> </v>
      </c>
    </row>
    <row r="522" spans="2:15" x14ac:dyDescent="0.2">
      <c r="B522" s="21" t="str">
        <f>IF('P_løpende (2)'!B534=0," ",'P_løpende (2)'!B534)</f>
        <v xml:space="preserve"> </v>
      </c>
      <c r="C522" s="70" t="str">
        <f>IF('P_løpende (2)'!C534=0," ",'P_løpende (2)'!C534)</f>
        <v xml:space="preserve"> </v>
      </c>
      <c r="D522" s="24" t="str">
        <f>IF('P_løpende (2)'!D524=0," ",'P_løpende (2)'!D524)</f>
        <v xml:space="preserve"> </v>
      </c>
      <c r="E522" s="21" t="str">
        <f>IF('P_løpende (2)'!E534=0," ",'P_løpende (2)'!E534)</f>
        <v xml:space="preserve"> </v>
      </c>
      <c r="F522" s="70" t="str">
        <f>IF('P_løpende (2)'!F534=0," ",'P_løpende (2)'!F534)</f>
        <v xml:space="preserve"> </v>
      </c>
      <c r="H522" s="70" t="str">
        <f>IF('P_løpende (2)'!H534=0," ",'P_løpende (2)'!H534)</f>
        <v xml:space="preserve"> </v>
      </c>
      <c r="I522" s="70" t="str">
        <f>IF('P_løpende (2)'!I534=0," ",'P_løpende (2)'!I534)</f>
        <v xml:space="preserve"> </v>
      </c>
      <c r="K522" s="70" t="str">
        <f>IF('P_løpende (2)'!K534=0," ",'P_løpende (2)'!K534)</f>
        <v xml:space="preserve"> </v>
      </c>
      <c r="L522" s="70" t="str">
        <f>IF('P_løpende (2)'!L534=0," ",'P_løpende (2)'!L534)</f>
        <v xml:space="preserve"> </v>
      </c>
      <c r="N522" s="70" t="str">
        <f>IF('P_løpende (2)'!N534=0," ",'P_løpende (2)'!N534)</f>
        <v xml:space="preserve"> </v>
      </c>
      <c r="O522" s="70" t="str">
        <f>IF('P_løpende (2)'!O534=0," ",'P_løpende (2)'!O534)</f>
        <v xml:space="preserve"> </v>
      </c>
    </row>
    <row r="523" spans="2:15" x14ac:dyDescent="0.2">
      <c r="B523" s="21" t="str">
        <f>IF('P_løpende (2)'!B535=0," ",'P_løpende (2)'!B535)</f>
        <v xml:space="preserve"> </v>
      </c>
      <c r="C523" s="70" t="str">
        <f>IF('P_løpende (2)'!C535=0," ",'P_løpende (2)'!C535)</f>
        <v xml:space="preserve"> </v>
      </c>
      <c r="D523" s="24" t="str">
        <f>IF('P_løpende (2)'!D525=0," ",'P_løpende (2)'!D525)</f>
        <v xml:space="preserve"> </v>
      </c>
      <c r="E523" s="21" t="str">
        <f>IF('P_løpende (2)'!E535=0," ",'P_løpende (2)'!E535)</f>
        <v xml:space="preserve"> </v>
      </c>
      <c r="F523" s="70" t="str">
        <f>IF('P_løpende (2)'!F535=0," ",'P_løpende (2)'!F535)</f>
        <v xml:space="preserve"> </v>
      </c>
      <c r="H523" s="70" t="str">
        <f>IF('P_løpende (2)'!H535=0," ",'P_løpende (2)'!H535)</f>
        <v xml:space="preserve"> </v>
      </c>
      <c r="I523" s="70" t="str">
        <f>IF('P_løpende (2)'!I535=0," ",'P_løpende (2)'!I535)</f>
        <v xml:space="preserve"> </v>
      </c>
      <c r="K523" s="70" t="str">
        <f>IF('P_løpende (2)'!K535=0," ",'P_løpende (2)'!K535)</f>
        <v xml:space="preserve"> </v>
      </c>
      <c r="L523" s="70" t="str">
        <f>IF('P_løpende (2)'!L535=0," ",'P_løpende (2)'!L535)</f>
        <v xml:space="preserve"> </v>
      </c>
      <c r="N523" s="70" t="str">
        <f>IF('P_løpende (2)'!N535=0," ",'P_løpende (2)'!N535)</f>
        <v xml:space="preserve"> </v>
      </c>
      <c r="O523" s="70" t="str">
        <f>IF('P_løpende (2)'!O535=0," ",'P_løpende (2)'!O535)</f>
        <v xml:space="preserve"> </v>
      </c>
    </row>
    <row r="524" spans="2:15" x14ac:dyDescent="0.2">
      <c r="B524" s="21" t="str">
        <f>IF('P_løpende (2)'!B536=0," ",'P_løpende (2)'!B536)</f>
        <v xml:space="preserve"> </v>
      </c>
      <c r="C524" s="70" t="str">
        <f>IF('P_løpende (2)'!C536=0," ",'P_løpende (2)'!C536)</f>
        <v xml:space="preserve"> </v>
      </c>
      <c r="D524" s="24" t="str">
        <f>IF('P_løpende (2)'!D526=0," ",'P_løpende (2)'!D526)</f>
        <v xml:space="preserve"> </v>
      </c>
      <c r="E524" s="21" t="str">
        <f>IF('P_løpende (2)'!E536=0," ",'P_løpende (2)'!E536)</f>
        <v xml:space="preserve"> </v>
      </c>
      <c r="F524" s="70" t="str">
        <f>IF('P_løpende (2)'!F536=0," ",'P_løpende (2)'!F536)</f>
        <v xml:space="preserve"> </v>
      </c>
      <c r="H524" s="70" t="str">
        <f>IF('P_løpende (2)'!H536=0," ",'P_løpende (2)'!H536)</f>
        <v xml:space="preserve"> </v>
      </c>
      <c r="I524" s="70" t="str">
        <f>IF('P_løpende (2)'!I536=0," ",'P_løpende (2)'!I536)</f>
        <v xml:space="preserve"> </v>
      </c>
      <c r="K524" s="70" t="str">
        <f>IF('P_løpende (2)'!K536=0," ",'P_løpende (2)'!K536)</f>
        <v xml:space="preserve"> </v>
      </c>
      <c r="L524" s="70" t="str">
        <f>IF('P_løpende (2)'!L536=0," ",'P_løpende (2)'!L536)</f>
        <v xml:space="preserve"> </v>
      </c>
      <c r="N524" s="70" t="str">
        <f>IF('P_løpende (2)'!N536=0," ",'P_løpende (2)'!N536)</f>
        <v xml:space="preserve"> </v>
      </c>
      <c r="O524" s="70" t="str">
        <f>IF('P_løpende (2)'!O536=0," ",'P_løpende (2)'!O536)</f>
        <v xml:space="preserve"> </v>
      </c>
    </row>
    <row r="525" spans="2:15" x14ac:dyDescent="0.2">
      <c r="B525" s="21" t="str">
        <f>IF('P_løpende (2)'!B537=0," ",'P_løpende (2)'!B537)</f>
        <v xml:space="preserve"> </v>
      </c>
      <c r="C525" s="70" t="str">
        <f>IF('P_løpende (2)'!C537=0," ",'P_løpende (2)'!C537)</f>
        <v xml:space="preserve"> </v>
      </c>
      <c r="D525" s="24" t="str">
        <f>IF('P_løpende (2)'!D527=0," ",'P_løpende (2)'!D527)</f>
        <v xml:space="preserve"> </v>
      </c>
      <c r="E525" s="21" t="str">
        <f>IF('P_løpende (2)'!E537=0," ",'P_løpende (2)'!E537)</f>
        <v xml:space="preserve"> </v>
      </c>
      <c r="F525" s="70" t="str">
        <f>IF('P_løpende (2)'!F537=0," ",'P_løpende (2)'!F537)</f>
        <v xml:space="preserve"> </v>
      </c>
      <c r="H525" s="70" t="str">
        <f>IF('P_løpende (2)'!H537=0," ",'P_løpende (2)'!H537)</f>
        <v xml:space="preserve"> </v>
      </c>
      <c r="I525" s="70" t="str">
        <f>IF('P_løpende (2)'!I537=0," ",'P_løpende (2)'!I537)</f>
        <v xml:space="preserve"> </v>
      </c>
      <c r="K525" s="70" t="str">
        <f>IF('P_løpende (2)'!K537=0," ",'P_løpende (2)'!K537)</f>
        <v xml:space="preserve"> </v>
      </c>
      <c r="L525" s="70" t="str">
        <f>IF('P_løpende (2)'!L537=0," ",'P_løpende (2)'!L537)</f>
        <v xml:space="preserve"> </v>
      </c>
      <c r="N525" s="70" t="str">
        <f>IF('P_løpende (2)'!N537=0," ",'P_løpende (2)'!N537)</f>
        <v xml:space="preserve"> </v>
      </c>
      <c r="O525" s="70" t="str">
        <f>IF('P_løpende (2)'!O537=0," ",'P_løpende (2)'!O537)</f>
        <v xml:space="preserve"> </v>
      </c>
    </row>
    <row r="526" spans="2:15" x14ac:dyDescent="0.2">
      <c r="B526" s="21" t="str">
        <f>IF('P_løpende (2)'!B538=0," ",'P_løpende (2)'!B538)</f>
        <v xml:space="preserve"> </v>
      </c>
      <c r="C526" s="70" t="str">
        <f>IF('P_løpende (2)'!C538=0," ",'P_løpende (2)'!C538)</f>
        <v xml:space="preserve"> </v>
      </c>
      <c r="D526" s="24" t="str">
        <f>IF('P_løpende (2)'!D528=0," ",'P_løpende (2)'!D528)</f>
        <v xml:space="preserve"> </v>
      </c>
      <c r="E526" s="21" t="str">
        <f>IF('P_løpende (2)'!E538=0," ",'P_løpende (2)'!E538)</f>
        <v xml:space="preserve"> </v>
      </c>
      <c r="F526" s="70" t="str">
        <f>IF('P_løpende (2)'!F538=0," ",'P_løpende (2)'!F538)</f>
        <v xml:space="preserve"> </v>
      </c>
      <c r="H526" s="70" t="str">
        <f>IF('P_løpende (2)'!H538=0," ",'P_løpende (2)'!H538)</f>
        <v xml:space="preserve"> </v>
      </c>
      <c r="I526" s="70" t="str">
        <f>IF('P_løpende (2)'!I538=0," ",'P_løpende (2)'!I538)</f>
        <v xml:space="preserve"> </v>
      </c>
      <c r="K526" s="70" t="str">
        <f>IF('P_løpende (2)'!K538=0," ",'P_løpende (2)'!K538)</f>
        <v xml:space="preserve"> </v>
      </c>
      <c r="L526" s="70" t="str">
        <f>IF('P_løpende (2)'!L538=0," ",'P_løpende (2)'!L538)</f>
        <v xml:space="preserve"> </v>
      </c>
      <c r="N526" s="70" t="str">
        <f>IF('P_løpende (2)'!N538=0," ",'P_løpende (2)'!N538)</f>
        <v xml:space="preserve"> </v>
      </c>
      <c r="O526" s="70" t="str">
        <f>IF('P_løpende (2)'!O538=0," ",'P_løpende (2)'!O538)</f>
        <v xml:space="preserve"> </v>
      </c>
    </row>
    <row r="527" spans="2:15" x14ac:dyDescent="0.2">
      <c r="B527" s="21" t="str">
        <f>IF('P_løpende (2)'!B539=0," ",'P_løpende (2)'!B539)</f>
        <v xml:space="preserve"> </v>
      </c>
      <c r="C527" s="70" t="str">
        <f>IF('P_løpende (2)'!C539=0," ",'P_løpende (2)'!C539)</f>
        <v xml:space="preserve"> </v>
      </c>
      <c r="D527" s="24" t="str">
        <f>IF('P_løpende (2)'!D529=0," ",'P_løpende (2)'!D529)</f>
        <v xml:space="preserve"> </v>
      </c>
      <c r="E527" s="21" t="str">
        <f>IF('P_løpende (2)'!E539=0," ",'P_løpende (2)'!E539)</f>
        <v xml:space="preserve"> </v>
      </c>
      <c r="F527" s="70" t="str">
        <f>IF('P_løpende (2)'!F539=0," ",'P_løpende (2)'!F539)</f>
        <v xml:space="preserve"> </v>
      </c>
      <c r="H527" s="70" t="str">
        <f>IF('P_løpende (2)'!H539=0," ",'P_løpende (2)'!H539)</f>
        <v xml:space="preserve"> </v>
      </c>
      <c r="I527" s="70" t="str">
        <f>IF('P_løpende (2)'!I539=0," ",'P_løpende (2)'!I539)</f>
        <v xml:space="preserve"> </v>
      </c>
      <c r="K527" s="70" t="str">
        <f>IF('P_løpende (2)'!K539=0," ",'P_løpende (2)'!K539)</f>
        <v xml:space="preserve"> </v>
      </c>
      <c r="L527" s="70" t="str">
        <f>IF('P_løpende (2)'!L539=0," ",'P_løpende (2)'!L539)</f>
        <v xml:space="preserve"> </v>
      </c>
      <c r="N527" s="70" t="str">
        <f>IF('P_løpende (2)'!N539=0," ",'P_løpende (2)'!N539)</f>
        <v xml:space="preserve"> </v>
      </c>
      <c r="O527" s="70" t="str">
        <f>IF('P_løpende (2)'!O539=0," ",'P_løpende (2)'!O539)</f>
        <v xml:space="preserve"> </v>
      </c>
    </row>
    <row r="528" spans="2:15" x14ac:dyDescent="0.2">
      <c r="B528" s="21" t="str">
        <f>IF('P_løpende (2)'!B540=0," ",'P_løpende (2)'!B540)</f>
        <v xml:space="preserve"> </v>
      </c>
      <c r="C528" s="70" t="str">
        <f>IF('P_løpende (2)'!C540=0," ",'P_løpende (2)'!C540)</f>
        <v xml:space="preserve"> </v>
      </c>
      <c r="D528" s="24" t="str">
        <f>IF('P_løpende (2)'!D530=0," ",'P_løpende (2)'!D530)</f>
        <v xml:space="preserve"> </v>
      </c>
      <c r="E528" s="21" t="str">
        <f>IF('P_løpende (2)'!E540=0," ",'P_løpende (2)'!E540)</f>
        <v xml:space="preserve"> </v>
      </c>
      <c r="F528" s="70" t="str">
        <f>IF('P_løpende (2)'!F540=0," ",'P_løpende (2)'!F540)</f>
        <v xml:space="preserve"> </v>
      </c>
      <c r="H528" s="70" t="str">
        <f>IF('P_løpende (2)'!H540=0," ",'P_løpende (2)'!H540)</f>
        <v xml:space="preserve"> </v>
      </c>
      <c r="I528" s="70" t="str">
        <f>IF('P_løpende (2)'!I540=0," ",'P_løpende (2)'!I540)</f>
        <v xml:space="preserve"> </v>
      </c>
      <c r="K528" s="70" t="str">
        <f>IF('P_løpende (2)'!K540=0," ",'P_løpende (2)'!K540)</f>
        <v xml:space="preserve"> </v>
      </c>
      <c r="L528" s="70" t="str">
        <f>IF('P_løpende (2)'!L540=0," ",'P_løpende (2)'!L540)</f>
        <v xml:space="preserve"> </v>
      </c>
      <c r="N528" s="70" t="str">
        <f>IF('P_løpende (2)'!N540=0," ",'P_løpende (2)'!N540)</f>
        <v xml:space="preserve"> </v>
      </c>
      <c r="O528" s="70" t="str">
        <f>IF('P_løpende (2)'!O540=0," ",'P_løpende (2)'!O540)</f>
        <v xml:space="preserve"> </v>
      </c>
    </row>
    <row r="529" spans="2:15" x14ac:dyDescent="0.2">
      <c r="B529" s="21" t="str">
        <f>IF('P_løpende (2)'!B541=0," ",'P_løpende (2)'!B541)</f>
        <v xml:space="preserve"> </v>
      </c>
      <c r="C529" s="70" t="str">
        <f>IF('P_løpende (2)'!C541=0," ",'P_løpende (2)'!C541)</f>
        <v xml:space="preserve"> </v>
      </c>
      <c r="D529" s="24" t="str">
        <f>IF('P_løpende (2)'!D531=0," ",'P_løpende (2)'!D531)</f>
        <v xml:space="preserve"> </v>
      </c>
      <c r="E529" s="21" t="str">
        <f>IF('P_løpende (2)'!E541=0," ",'P_løpende (2)'!E541)</f>
        <v xml:space="preserve"> </v>
      </c>
      <c r="F529" s="70" t="str">
        <f>IF('P_løpende (2)'!F541=0," ",'P_løpende (2)'!F541)</f>
        <v xml:space="preserve"> </v>
      </c>
      <c r="H529" s="70" t="str">
        <f>IF('P_løpende (2)'!H541=0," ",'P_løpende (2)'!H541)</f>
        <v xml:space="preserve"> </v>
      </c>
      <c r="I529" s="70" t="str">
        <f>IF('P_løpende (2)'!I541=0," ",'P_løpende (2)'!I541)</f>
        <v xml:space="preserve"> </v>
      </c>
      <c r="K529" s="70" t="str">
        <f>IF('P_løpende (2)'!K541=0," ",'P_løpende (2)'!K541)</f>
        <v xml:space="preserve"> </v>
      </c>
      <c r="L529" s="70" t="str">
        <f>IF('P_løpende (2)'!L541=0," ",'P_løpende (2)'!L541)</f>
        <v xml:space="preserve"> </v>
      </c>
      <c r="N529" s="70" t="str">
        <f>IF('P_løpende (2)'!N541=0," ",'P_løpende (2)'!N541)</f>
        <v xml:space="preserve"> </v>
      </c>
      <c r="O529" s="70" t="str">
        <f>IF('P_løpende (2)'!O541=0," ",'P_løpende (2)'!O541)</f>
        <v xml:space="preserve"> </v>
      </c>
    </row>
    <row r="530" spans="2:15" x14ac:dyDescent="0.2">
      <c r="B530" s="21" t="str">
        <f>IF('P_løpende (2)'!B542=0," ",'P_løpende (2)'!B542)</f>
        <v xml:space="preserve"> </v>
      </c>
      <c r="C530" s="70" t="str">
        <f>IF('P_løpende (2)'!C542=0," ",'P_løpende (2)'!C542)</f>
        <v xml:space="preserve"> </v>
      </c>
      <c r="D530" s="24" t="str">
        <f>IF('P_løpende (2)'!D532=0," ",'P_løpende (2)'!D532)</f>
        <v xml:space="preserve"> </v>
      </c>
      <c r="E530" s="21" t="str">
        <f>IF('P_løpende (2)'!E542=0," ",'P_løpende (2)'!E542)</f>
        <v xml:space="preserve"> </v>
      </c>
      <c r="F530" s="70" t="str">
        <f>IF('P_løpende (2)'!F542=0," ",'P_løpende (2)'!F542)</f>
        <v xml:space="preserve"> </v>
      </c>
      <c r="H530" s="70" t="str">
        <f>IF('P_løpende (2)'!H542=0," ",'P_løpende (2)'!H542)</f>
        <v xml:space="preserve"> </v>
      </c>
      <c r="I530" s="70" t="str">
        <f>IF('P_løpende (2)'!I542=0," ",'P_løpende (2)'!I542)</f>
        <v xml:space="preserve"> </v>
      </c>
      <c r="K530" s="70" t="str">
        <f>IF('P_løpende (2)'!K542=0," ",'P_løpende (2)'!K542)</f>
        <v xml:space="preserve"> </v>
      </c>
      <c r="L530" s="70" t="str">
        <f>IF('P_løpende (2)'!L542=0," ",'P_løpende (2)'!L542)</f>
        <v xml:space="preserve"> </v>
      </c>
      <c r="N530" s="70" t="str">
        <f>IF('P_løpende (2)'!N542=0," ",'P_løpende (2)'!N542)</f>
        <v xml:space="preserve"> </v>
      </c>
      <c r="O530" s="70" t="str">
        <f>IF('P_løpende (2)'!O542=0," ",'P_løpende (2)'!O542)</f>
        <v xml:space="preserve"> </v>
      </c>
    </row>
    <row r="531" spans="2:15" x14ac:dyDescent="0.2">
      <c r="B531" s="21" t="str">
        <f>IF('P_løpende (2)'!B543=0," ",'P_løpende (2)'!B543)</f>
        <v xml:space="preserve"> </v>
      </c>
      <c r="C531" s="70" t="str">
        <f>IF('P_løpende (2)'!C543=0," ",'P_løpende (2)'!C543)</f>
        <v xml:space="preserve"> </v>
      </c>
      <c r="D531" s="24" t="str">
        <f>IF('P_løpende (2)'!D533=0," ",'P_løpende (2)'!D533)</f>
        <v xml:space="preserve"> </v>
      </c>
      <c r="E531" s="21" t="str">
        <f>IF('P_løpende (2)'!E543=0," ",'P_løpende (2)'!E543)</f>
        <v xml:space="preserve"> </v>
      </c>
      <c r="F531" s="70" t="str">
        <f>IF('P_løpende (2)'!F543=0," ",'P_løpende (2)'!F543)</f>
        <v xml:space="preserve"> </v>
      </c>
      <c r="H531" s="70" t="str">
        <f>IF('P_løpende (2)'!H543=0," ",'P_løpende (2)'!H543)</f>
        <v xml:space="preserve"> </v>
      </c>
      <c r="I531" s="70" t="str">
        <f>IF('P_løpende (2)'!I543=0," ",'P_løpende (2)'!I543)</f>
        <v xml:space="preserve"> </v>
      </c>
      <c r="K531" s="70" t="str">
        <f>IF('P_løpende (2)'!K543=0," ",'P_løpende (2)'!K543)</f>
        <v xml:space="preserve"> </v>
      </c>
      <c r="L531" s="70" t="str">
        <f>IF('P_løpende (2)'!L543=0," ",'P_løpende (2)'!L543)</f>
        <v xml:space="preserve"> </v>
      </c>
      <c r="N531" s="70" t="str">
        <f>IF('P_løpende (2)'!N543=0," ",'P_løpende (2)'!N543)</f>
        <v xml:space="preserve"> </v>
      </c>
      <c r="O531" s="70" t="str">
        <f>IF('P_løpende (2)'!O543=0," ",'P_løpende (2)'!O543)</f>
        <v xml:space="preserve"> </v>
      </c>
    </row>
    <row r="532" spans="2:15" x14ac:dyDescent="0.2">
      <c r="B532" s="21" t="str">
        <f>IF('P_løpende (2)'!B544=0," ",'P_løpende (2)'!B544)</f>
        <v xml:space="preserve"> </v>
      </c>
      <c r="C532" s="70" t="str">
        <f>IF('P_løpende (2)'!C544=0," ",'P_løpende (2)'!C544)</f>
        <v xml:space="preserve"> </v>
      </c>
      <c r="D532" s="24" t="str">
        <f>IF('P_løpende (2)'!D534=0," ",'P_løpende (2)'!D534)</f>
        <v xml:space="preserve"> </v>
      </c>
      <c r="E532" s="21" t="str">
        <f>IF('P_løpende (2)'!E544=0," ",'P_løpende (2)'!E544)</f>
        <v xml:space="preserve"> </v>
      </c>
      <c r="F532" s="70" t="str">
        <f>IF('P_løpende (2)'!F544=0," ",'P_løpende (2)'!F544)</f>
        <v xml:space="preserve"> </v>
      </c>
      <c r="H532" s="70" t="str">
        <f>IF('P_løpende (2)'!H544=0," ",'P_løpende (2)'!H544)</f>
        <v xml:space="preserve"> </v>
      </c>
      <c r="I532" s="70" t="str">
        <f>IF('P_løpende (2)'!I544=0," ",'P_løpende (2)'!I544)</f>
        <v xml:space="preserve"> </v>
      </c>
      <c r="K532" s="70" t="str">
        <f>IF('P_løpende (2)'!K544=0," ",'P_løpende (2)'!K544)</f>
        <v xml:space="preserve"> </v>
      </c>
      <c r="L532" s="70" t="str">
        <f>IF('P_løpende (2)'!L544=0," ",'P_løpende (2)'!L544)</f>
        <v xml:space="preserve"> </v>
      </c>
      <c r="N532" s="70" t="str">
        <f>IF('P_løpende (2)'!N544=0," ",'P_løpende (2)'!N544)</f>
        <v xml:space="preserve"> </v>
      </c>
      <c r="O532" s="70" t="str">
        <f>IF('P_løpende (2)'!O544=0," ",'P_løpende (2)'!O544)</f>
        <v xml:space="preserve"> </v>
      </c>
    </row>
    <row r="533" spans="2:15" x14ac:dyDescent="0.2">
      <c r="B533" s="21" t="str">
        <f>IF('P_løpende (2)'!B545=0," ",'P_løpende (2)'!B545)</f>
        <v xml:space="preserve"> </v>
      </c>
      <c r="C533" s="70" t="str">
        <f>IF('P_løpende (2)'!C545=0," ",'P_løpende (2)'!C545)</f>
        <v xml:space="preserve"> </v>
      </c>
      <c r="D533" s="24" t="str">
        <f>IF('P_løpende (2)'!D535=0," ",'P_løpende (2)'!D535)</f>
        <v xml:space="preserve"> </v>
      </c>
      <c r="E533" s="21" t="str">
        <f>IF('P_løpende (2)'!E545=0," ",'P_løpende (2)'!E545)</f>
        <v xml:space="preserve"> </v>
      </c>
      <c r="F533" s="70" t="str">
        <f>IF('P_løpende (2)'!F545=0," ",'P_løpende (2)'!F545)</f>
        <v xml:space="preserve"> </v>
      </c>
      <c r="H533" s="70" t="str">
        <f>IF('P_løpende (2)'!H545=0," ",'P_løpende (2)'!H545)</f>
        <v xml:space="preserve"> </v>
      </c>
      <c r="I533" s="70" t="str">
        <f>IF('P_løpende (2)'!I545=0," ",'P_løpende (2)'!I545)</f>
        <v xml:space="preserve"> </v>
      </c>
      <c r="K533" s="70" t="str">
        <f>IF('P_løpende (2)'!K545=0," ",'P_løpende (2)'!K545)</f>
        <v xml:space="preserve"> </v>
      </c>
      <c r="L533" s="70" t="str">
        <f>IF('P_løpende (2)'!L545=0," ",'P_løpende (2)'!L545)</f>
        <v xml:space="preserve"> </v>
      </c>
      <c r="N533" s="70" t="str">
        <f>IF('P_løpende (2)'!N545=0," ",'P_løpende (2)'!N545)</f>
        <v xml:space="preserve"> </v>
      </c>
      <c r="O533" s="70" t="str">
        <f>IF('P_løpende (2)'!O545=0," ",'P_løpende (2)'!O545)</f>
        <v xml:space="preserve"> </v>
      </c>
    </row>
    <row r="534" spans="2:15" x14ac:dyDescent="0.2">
      <c r="B534" s="21" t="str">
        <f>IF('P_løpende (2)'!B546=0," ",'P_løpende (2)'!B546)</f>
        <v xml:space="preserve"> </v>
      </c>
      <c r="C534" s="70" t="str">
        <f>IF('P_løpende (2)'!C546=0," ",'P_løpende (2)'!C546)</f>
        <v xml:space="preserve"> </v>
      </c>
      <c r="D534" s="24" t="str">
        <f>IF('P_løpende (2)'!D536=0," ",'P_løpende (2)'!D536)</f>
        <v xml:space="preserve"> </v>
      </c>
      <c r="E534" s="21" t="str">
        <f>IF('P_løpende (2)'!E546=0," ",'P_løpende (2)'!E546)</f>
        <v xml:space="preserve"> </v>
      </c>
      <c r="F534" s="70" t="str">
        <f>IF('P_løpende (2)'!F546=0," ",'P_løpende (2)'!F546)</f>
        <v xml:space="preserve"> </v>
      </c>
      <c r="H534" s="70" t="str">
        <f>IF('P_løpende (2)'!H546=0," ",'P_løpende (2)'!H546)</f>
        <v xml:space="preserve"> </v>
      </c>
      <c r="I534" s="70" t="str">
        <f>IF('P_løpende (2)'!I546=0," ",'P_løpende (2)'!I546)</f>
        <v xml:space="preserve"> </v>
      </c>
      <c r="K534" s="70" t="str">
        <f>IF('P_løpende (2)'!K546=0," ",'P_løpende (2)'!K546)</f>
        <v xml:space="preserve"> </v>
      </c>
      <c r="L534" s="70" t="str">
        <f>IF('P_løpende (2)'!L546=0," ",'P_løpende (2)'!L546)</f>
        <v xml:space="preserve"> </v>
      </c>
      <c r="N534" s="70" t="str">
        <f>IF('P_løpende (2)'!N546=0," ",'P_løpende (2)'!N546)</f>
        <v xml:space="preserve"> </v>
      </c>
      <c r="O534" s="70" t="str">
        <f>IF('P_løpende (2)'!O546=0," ",'P_løpende (2)'!O546)</f>
        <v xml:space="preserve"> </v>
      </c>
    </row>
    <row r="535" spans="2:15" x14ac:dyDescent="0.2">
      <c r="B535" s="21" t="str">
        <f>IF('P_løpende (2)'!B547=0," ",'P_løpende (2)'!B547)</f>
        <v xml:space="preserve"> </v>
      </c>
      <c r="C535" s="70" t="str">
        <f>IF('P_løpende (2)'!C547=0," ",'P_løpende (2)'!C547)</f>
        <v xml:space="preserve"> </v>
      </c>
      <c r="D535" s="24" t="str">
        <f>IF('P_løpende (2)'!D537=0," ",'P_løpende (2)'!D537)</f>
        <v xml:space="preserve"> </v>
      </c>
      <c r="E535" s="21" t="str">
        <f>IF('P_løpende (2)'!E547=0," ",'P_løpende (2)'!E547)</f>
        <v xml:space="preserve"> </v>
      </c>
      <c r="F535" s="70" t="str">
        <f>IF('P_løpende (2)'!F547=0," ",'P_løpende (2)'!F547)</f>
        <v xml:space="preserve"> </v>
      </c>
      <c r="H535" s="70" t="str">
        <f>IF('P_løpende (2)'!H547=0," ",'P_løpende (2)'!H547)</f>
        <v xml:space="preserve"> </v>
      </c>
      <c r="I535" s="70" t="str">
        <f>IF('P_løpende (2)'!I547=0," ",'P_løpende (2)'!I547)</f>
        <v xml:space="preserve"> </v>
      </c>
      <c r="K535" s="70" t="str">
        <f>IF('P_løpende (2)'!K547=0," ",'P_løpende (2)'!K547)</f>
        <v xml:space="preserve"> </v>
      </c>
      <c r="L535" s="70" t="str">
        <f>IF('P_løpende (2)'!L547=0," ",'P_løpende (2)'!L547)</f>
        <v xml:space="preserve"> </v>
      </c>
      <c r="N535" s="70" t="str">
        <f>IF('P_løpende (2)'!N547=0," ",'P_løpende (2)'!N547)</f>
        <v xml:space="preserve"> </v>
      </c>
      <c r="O535" s="70" t="str">
        <f>IF('P_løpende (2)'!O547=0," ",'P_løpende (2)'!O547)</f>
        <v xml:space="preserve"> </v>
      </c>
    </row>
    <row r="536" spans="2:15" x14ac:dyDescent="0.2">
      <c r="B536" s="21" t="str">
        <f>IF('P_løpende (2)'!B548=0," ",'P_løpende (2)'!B548)</f>
        <v xml:space="preserve"> </v>
      </c>
      <c r="C536" s="70" t="str">
        <f>IF('P_løpende (2)'!C548=0," ",'P_løpende (2)'!C548)</f>
        <v xml:space="preserve"> </v>
      </c>
      <c r="D536" s="24" t="str">
        <f>IF('P_løpende (2)'!D538=0," ",'P_løpende (2)'!D538)</f>
        <v xml:space="preserve"> </v>
      </c>
      <c r="E536" s="21" t="str">
        <f>IF('P_løpende (2)'!E548=0," ",'P_løpende (2)'!E548)</f>
        <v xml:space="preserve"> </v>
      </c>
      <c r="F536" s="70" t="str">
        <f>IF('P_løpende (2)'!F548=0," ",'P_løpende (2)'!F548)</f>
        <v xml:space="preserve"> </v>
      </c>
      <c r="H536" s="70" t="str">
        <f>IF('P_løpende (2)'!H548=0," ",'P_løpende (2)'!H548)</f>
        <v xml:space="preserve"> </v>
      </c>
      <c r="I536" s="70" t="str">
        <f>IF('P_løpende (2)'!I548=0," ",'P_løpende (2)'!I548)</f>
        <v xml:space="preserve"> </v>
      </c>
      <c r="K536" s="70" t="str">
        <f>IF('P_løpende (2)'!K548=0," ",'P_løpende (2)'!K548)</f>
        <v xml:space="preserve"> </v>
      </c>
      <c r="L536" s="70" t="str">
        <f>IF('P_løpende (2)'!L548=0," ",'P_løpende (2)'!L548)</f>
        <v xml:space="preserve"> </v>
      </c>
      <c r="N536" s="70" t="str">
        <f>IF('P_løpende (2)'!N548=0," ",'P_løpende (2)'!N548)</f>
        <v xml:space="preserve"> </v>
      </c>
      <c r="O536" s="70" t="str">
        <f>IF('P_løpende (2)'!O548=0," ",'P_løpende (2)'!O548)</f>
        <v xml:space="preserve"> </v>
      </c>
    </row>
    <row r="537" spans="2:15" x14ac:dyDescent="0.2">
      <c r="B537" s="21" t="str">
        <f>IF('P_løpende (2)'!B549=0," ",'P_løpende (2)'!B549)</f>
        <v xml:space="preserve"> </v>
      </c>
      <c r="C537" s="70" t="str">
        <f>IF('P_løpende (2)'!C549=0," ",'P_løpende (2)'!C549)</f>
        <v xml:space="preserve"> </v>
      </c>
      <c r="D537" s="24" t="str">
        <f>IF('P_løpende (2)'!D539=0," ",'P_løpende (2)'!D539)</f>
        <v xml:space="preserve"> </v>
      </c>
      <c r="E537" s="21" t="str">
        <f>IF('P_løpende (2)'!E549=0," ",'P_løpende (2)'!E549)</f>
        <v xml:space="preserve"> </v>
      </c>
      <c r="F537" s="70" t="str">
        <f>IF('P_løpende (2)'!F549=0," ",'P_løpende (2)'!F549)</f>
        <v xml:space="preserve"> </v>
      </c>
      <c r="H537" s="70" t="str">
        <f>IF('P_løpende (2)'!H549=0," ",'P_løpende (2)'!H549)</f>
        <v xml:space="preserve"> </v>
      </c>
      <c r="I537" s="70" t="str">
        <f>IF('P_løpende (2)'!I549=0," ",'P_løpende (2)'!I549)</f>
        <v xml:space="preserve"> </v>
      </c>
      <c r="K537" s="70" t="str">
        <f>IF('P_løpende (2)'!K549=0," ",'P_løpende (2)'!K549)</f>
        <v xml:space="preserve"> </v>
      </c>
      <c r="L537" s="70" t="str">
        <f>IF('P_løpende (2)'!L549=0," ",'P_løpende (2)'!L549)</f>
        <v xml:space="preserve"> </v>
      </c>
      <c r="N537" s="70" t="str">
        <f>IF('P_løpende (2)'!N549=0," ",'P_løpende (2)'!N549)</f>
        <v xml:space="preserve"> </v>
      </c>
      <c r="O537" s="70" t="str">
        <f>IF('P_løpende (2)'!O549=0," ",'P_løpende (2)'!O549)</f>
        <v xml:space="preserve"> </v>
      </c>
    </row>
    <row r="538" spans="2:15" x14ac:dyDescent="0.2">
      <c r="B538" s="21" t="str">
        <f>IF('P_løpende (2)'!B550=0," ",'P_løpende (2)'!B550)</f>
        <v xml:space="preserve"> </v>
      </c>
      <c r="C538" s="70" t="str">
        <f>IF('P_løpende (2)'!C550=0," ",'P_løpende (2)'!C550)</f>
        <v xml:space="preserve"> </v>
      </c>
      <c r="D538" s="24" t="str">
        <f>IF('P_løpende (2)'!D540=0," ",'P_løpende (2)'!D540)</f>
        <v xml:space="preserve"> </v>
      </c>
      <c r="E538" s="21" t="str">
        <f>IF('P_løpende (2)'!E550=0," ",'P_løpende (2)'!E550)</f>
        <v xml:space="preserve"> </v>
      </c>
      <c r="F538" s="70" t="str">
        <f>IF('P_løpende (2)'!F550=0," ",'P_løpende (2)'!F550)</f>
        <v xml:space="preserve"> </v>
      </c>
      <c r="H538" s="70" t="str">
        <f>IF('P_løpende (2)'!H550=0," ",'P_løpende (2)'!H550)</f>
        <v xml:space="preserve"> </v>
      </c>
      <c r="I538" s="70" t="str">
        <f>IF('P_løpende (2)'!I550=0," ",'P_løpende (2)'!I550)</f>
        <v xml:space="preserve"> </v>
      </c>
      <c r="K538" s="70" t="str">
        <f>IF('P_løpende (2)'!K550=0," ",'P_løpende (2)'!K550)</f>
        <v xml:space="preserve"> </v>
      </c>
      <c r="L538" s="70" t="str">
        <f>IF('P_løpende (2)'!L550=0," ",'P_løpende (2)'!L550)</f>
        <v xml:space="preserve"> </v>
      </c>
      <c r="N538" s="70" t="str">
        <f>IF('P_løpende (2)'!N550=0," ",'P_løpende (2)'!N550)</f>
        <v xml:space="preserve"> </v>
      </c>
      <c r="O538" s="70" t="str">
        <f>IF('P_løpende (2)'!O550=0," ",'P_løpende (2)'!O550)</f>
        <v xml:space="preserve"> </v>
      </c>
    </row>
    <row r="539" spans="2:15" x14ac:dyDescent="0.2">
      <c r="B539" s="21" t="str">
        <f>IF('P_løpende (2)'!B551=0," ",'P_løpende (2)'!B551)</f>
        <v xml:space="preserve"> </v>
      </c>
      <c r="C539" s="70" t="str">
        <f>IF('P_løpende (2)'!C551=0," ",'P_løpende (2)'!C551)</f>
        <v xml:space="preserve"> </v>
      </c>
      <c r="D539" s="24" t="str">
        <f>IF('P_løpende (2)'!D541=0," ",'P_løpende (2)'!D541)</f>
        <v xml:space="preserve"> </v>
      </c>
      <c r="E539" s="21" t="str">
        <f>IF('P_løpende (2)'!E551=0," ",'P_løpende (2)'!E551)</f>
        <v xml:space="preserve"> </v>
      </c>
      <c r="F539" s="70" t="str">
        <f>IF('P_løpende (2)'!F551=0," ",'P_løpende (2)'!F551)</f>
        <v xml:space="preserve"> </v>
      </c>
      <c r="H539" s="70" t="str">
        <f>IF('P_løpende (2)'!H551=0," ",'P_løpende (2)'!H551)</f>
        <v xml:space="preserve"> </v>
      </c>
      <c r="I539" s="70" t="str">
        <f>IF('P_løpende (2)'!I551=0," ",'P_løpende (2)'!I551)</f>
        <v xml:space="preserve"> </v>
      </c>
      <c r="K539" s="70" t="str">
        <f>IF('P_løpende (2)'!K551=0," ",'P_løpende (2)'!K551)</f>
        <v xml:space="preserve"> </v>
      </c>
      <c r="L539" s="70" t="str">
        <f>IF('P_løpende (2)'!L551=0," ",'P_løpende (2)'!L551)</f>
        <v xml:space="preserve"> </v>
      </c>
      <c r="N539" s="70" t="str">
        <f>IF('P_løpende (2)'!N551=0," ",'P_løpende (2)'!N551)</f>
        <v xml:space="preserve"> </v>
      </c>
      <c r="O539" s="70" t="str">
        <f>IF('P_løpende (2)'!O551=0," ",'P_løpende (2)'!O551)</f>
        <v xml:space="preserve"> </v>
      </c>
    </row>
    <row r="540" spans="2:15" x14ac:dyDescent="0.2">
      <c r="B540" s="21" t="str">
        <f>IF('P_løpende (2)'!B552=0," ",'P_løpende (2)'!B552)</f>
        <v xml:space="preserve"> </v>
      </c>
      <c r="C540" s="70" t="str">
        <f>IF('P_løpende (2)'!C552=0," ",'P_løpende (2)'!C552)</f>
        <v xml:space="preserve"> </v>
      </c>
      <c r="D540" s="24" t="str">
        <f>IF('P_løpende (2)'!D542=0," ",'P_løpende (2)'!D542)</f>
        <v xml:space="preserve"> </v>
      </c>
      <c r="E540" s="21" t="str">
        <f>IF('P_løpende (2)'!E552=0," ",'P_løpende (2)'!E552)</f>
        <v xml:space="preserve"> </v>
      </c>
      <c r="F540" s="70" t="str">
        <f>IF('P_løpende (2)'!F552=0," ",'P_løpende (2)'!F552)</f>
        <v xml:space="preserve"> </v>
      </c>
      <c r="H540" s="70" t="str">
        <f>IF('P_løpende (2)'!H552=0," ",'P_løpende (2)'!H552)</f>
        <v xml:space="preserve"> </v>
      </c>
      <c r="I540" s="70" t="str">
        <f>IF('P_løpende (2)'!I552=0," ",'P_løpende (2)'!I552)</f>
        <v xml:space="preserve"> </v>
      </c>
      <c r="K540" s="70" t="str">
        <f>IF('P_løpende (2)'!K552=0," ",'P_løpende (2)'!K552)</f>
        <v xml:space="preserve"> </v>
      </c>
      <c r="L540" s="70" t="str">
        <f>IF('P_løpende (2)'!L552=0," ",'P_løpende (2)'!L552)</f>
        <v xml:space="preserve"> </v>
      </c>
      <c r="N540" s="70" t="str">
        <f>IF('P_løpende (2)'!N552=0," ",'P_løpende (2)'!N552)</f>
        <v xml:space="preserve"> </v>
      </c>
      <c r="O540" s="70" t="str">
        <f>IF('P_løpende (2)'!O552=0," ",'P_løpende (2)'!O552)</f>
        <v xml:space="preserve"> </v>
      </c>
    </row>
    <row r="541" spans="2:15" x14ac:dyDescent="0.2">
      <c r="B541" s="21" t="str">
        <f>IF('P_løpende (2)'!B553=0," ",'P_løpende (2)'!B553)</f>
        <v xml:space="preserve"> </v>
      </c>
      <c r="C541" s="70" t="str">
        <f>IF('P_løpende (2)'!C553=0," ",'P_løpende (2)'!C553)</f>
        <v xml:space="preserve"> </v>
      </c>
      <c r="D541" s="24" t="str">
        <f>IF('P_løpende (2)'!D543=0," ",'P_løpende (2)'!D543)</f>
        <v xml:space="preserve"> </v>
      </c>
      <c r="E541" s="21" t="str">
        <f>IF('P_løpende (2)'!E553=0," ",'P_løpende (2)'!E553)</f>
        <v xml:space="preserve"> </v>
      </c>
      <c r="F541" s="70" t="str">
        <f>IF('P_løpende (2)'!F553=0," ",'P_løpende (2)'!F553)</f>
        <v xml:space="preserve"> </v>
      </c>
      <c r="H541" s="70" t="str">
        <f>IF('P_løpende (2)'!H553=0," ",'P_løpende (2)'!H553)</f>
        <v xml:space="preserve"> </v>
      </c>
      <c r="I541" s="70" t="str">
        <f>IF('P_løpende (2)'!I553=0," ",'P_løpende (2)'!I553)</f>
        <v xml:space="preserve"> </v>
      </c>
      <c r="K541" s="70" t="str">
        <f>IF('P_løpende (2)'!K553=0," ",'P_løpende (2)'!K553)</f>
        <v xml:space="preserve"> </v>
      </c>
      <c r="L541" s="70" t="str">
        <f>IF('P_løpende (2)'!L553=0," ",'P_løpende (2)'!L553)</f>
        <v xml:space="preserve"> </v>
      </c>
      <c r="N541" s="70" t="str">
        <f>IF('P_løpende (2)'!N553=0," ",'P_løpende (2)'!N553)</f>
        <v xml:space="preserve"> </v>
      </c>
      <c r="O541" s="70" t="str">
        <f>IF('P_løpende (2)'!O553=0," ",'P_løpende (2)'!O553)</f>
        <v xml:space="preserve"> </v>
      </c>
    </row>
    <row r="542" spans="2:15" x14ac:dyDescent="0.2">
      <c r="B542" s="21" t="str">
        <f>IF('P_løpende (2)'!B554=0," ",'P_løpende (2)'!B554)</f>
        <v xml:space="preserve"> </v>
      </c>
      <c r="C542" s="70" t="str">
        <f>IF('P_løpende (2)'!C554=0," ",'P_løpende (2)'!C554)</f>
        <v xml:space="preserve"> </v>
      </c>
      <c r="D542" s="24" t="str">
        <f>IF('P_løpende (2)'!D544=0," ",'P_løpende (2)'!D544)</f>
        <v xml:space="preserve"> </v>
      </c>
      <c r="E542" s="21" t="str">
        <f>IF('P_løpende (2)'!E554=0," ",'P_løpende (2)'!E554)</f>
        <v xml:space="preserve"> </v>
      </c>
      <c r="F542" s="70" t="str">
        <f>IF('P_løpende (2)'!F554=0," ",'P_løpende (2)'!F554)</f>
        <v xml:space="preserve"> </v>
      </c>
      <c r="H542" s="70" t="str">
        <f>IF('P_løpende (2)'!H554=0," ",'P_løpende (2)'!H554)</f>
        <v xml:space="preserve"> </v>
      </c>
      <c r="I542" s="70" t="str">
        <f>IF('P_løpende (2)'!I554=0," ",'P_løpende (2)'!I554)</f>
        <v xml:space="preserve"> </v>
      </c>
      <c r="K542" s="70" t="str">
        <f>IF('P_løpende (2)'!K554=0," ",'P_løpende (2)'!K554)</f>
        <v xml:space="preserve"> </v>
      </c>
      <c r="L542" s="70" t="str">
        <f>IF('P_løpende (2)'!L554=0," ",'P_løpende (2)'!L554)</f>
        <v xml:space="preserve"> </v>
      </c>
      <c r="N542" s="70" t="str">
        <f>IF('P_løpende (2)'!N554=0," ",'P_løpende (2)'!N554)</f>
        <v xml:space="preserve"> </v>
      </c>
      <c r="O542" s="70" t="str">
        <f>IF('P_løpende (2)'!O554=0," ",'P_løpende (2)'!O554)</f>
        <v xml:space="preserve"> </v>
      </c>
    </row>
    <row r="543" spans="2:15" x14ac:dyDescent="0.2">
      <c r="B543" s="21" t="str">
        <f>IF('P_løpende (2)'!B555=0," ",'P_løpende (2)'!B555)</f>
        <v xml:space="preserve"> </v>
      </c>
      <c r="C543" s="70" t="str">
        <f>IF('P_løpende (2)'!C555=0," ",'P_løpende (2)'!C555)</f>
        <v xml:space="preserve"> </v>
      </c>
      <c r="D543" s="24" t="str">
        <f>IF('P_løpende (2)'!D545=0," ",'P_løpende (2)'!D545)</f>
        <v xml:space="preserve"> </v>
      </c>
      <c r="E543" s="21" t="str">
        <f>IF('P_løpende (2)'!E555=0," ",'P_løpende (2)'!E555)</f>
        <v xml:space="preserve"> </v>
      </c>
      <c r="F543" s="70" t="str">
        <f>IF('P_løpende (2)'!F555=0," ",'P_løpende (2)'!F555)</f>
        <v xml:space="preserve"> </v>
      </c>
      <c r="H543" s="70" t="str">
        <f>IF('P_løpende (2)'!H555=0," ",'P_løpende (2)'!H555)</f>
        <v xml:space="preserve"> </v>
      </c>
      <c r="I543" s="70" t="str">
        <f>IF('P_løpende (2)'!I555=0," ",'P_løpende (2)'!I555)</f>
        <v xml:space="preserve"> </v>
      </c>
      <c r="K543" s="70" t="str">
        <f>IF('P_løpende (2)'!K555=0," ",'P_løpende (2)'!K555)</f>
        <v xml:space="preserve"> </v>
      </c>
      <c r="L543" s="70" t="str">
        <f>IF('P_løpende (2)'!L555=0," ",'P_løpende (2)'!L555)</f>
        <v xml:space="preserve"> </v>
      </c>
      <c r="N543" s="70" t="str">
        <f>IF('P_løpende (2)'!N555=0," ",'P_løpende (2)'!N555)</f>
        <v xml:space="preserve"> </v>
      </c>
      <c r="O543" s="70" t="str">
        <f>IF('P_løpende (2)'!O555=0," ",'P_løpende (2)'!O555)</f>
        <v xml:space="preserve"> </v>
      </c>
    </row>
    <row r="544" spans="2:15" x14ac:dyDescent="0.2">
      <c r="B544" s="21" t="str">
        <f>IF('P_løpende (2)'!B556=0," ",'P_løpende (2)'!B556)</f>
        <v xml:space="preserve"> </v>
      </c>
      <c r="C544" s="70" t="str">
        <f>IF('P_løpende (2)'!C556=0," ",'P_løpende (2)'!C556)</f>
        <v xml:space="preserve"> </v>
      </c>
      <c r="D544" s="24" t="str">
        <f>IF('P_løpende (2)'!D546=0," ",'P_løpende (2)'!D546)</f>
        <v xml:space="preserve"> </v>
      </c>
      <c r="E544" s="21" t="str">
        <f>IF('P_løpende (2)'!E556=0," ",'P_løpende (2)'!E556)</f>
        <v xml:space="preserve"> </v>
      </c>
      <c r="F544" s="70" t="str">
        <f>IF('P_løpende (2)'!F556=0," ",'P_løpende (2)'!F556)</f>
        <v xml:space="preserve"> </v>
      </c>
      <c r="H544" s="70" t="str">
        <f>IF('P_løpende (2)'!H556=0," ",'P_løpende (2)'!H556)</f>
        <v xml:space="preserve"> </v>
      </c>
      <c r="I544" s="70" t="str">
        <f>IF('P_løpende (2)'!I556=0," ",'P_løpende (2)'!I556)</f>
        <v xml:space="preserve"> </v>
      </c>
      <c r="K544" s="70" t="str">
        <f>IF('P_løpende (2)'!K556=0," ",'P_løpende (2)'!K556)</f>
        <v xml:space="preserve"> </v>
      </c>
      <c r="L544" s="70" t="str">
        <f>IF('P_løpende (2)'!L556=0," ",'P_løpende (2)'!L556)</f>
        <v xml:space="preserve"> </v>
      </c>
      <c r="N544" s="70" t="str">
        <f>IF('P_løpende (2)'!N556=0," ",'P_løpende (2)'!N556)</f>
        <v xml:space="preserve"> </v>
      </c>
      <c r="O544" s="70" t="str">
        <f>IF('P_løpende (2)'!O556=0," ",'P_løpende (2)'!O556)</f>
        <v xml:space="preserve"> </v>
      </c>
    </row>
    <row r="545" spans="2:15" x14ac:dyDescent="0.2">
      <c r="B545" s="21" t="str">
        <f>IF('P_løpende (2)'!B557=0," ",'P_løpende (2)'!B557)</f>
        <v xml:space="preserve"> </v>
      </c>
      <c r="C545" s="70" t="str">
        <f>IF('P_løpende (2)'!C557=0," ",'P_løpende (2)'!C557)</f>
        <v xml:space="preserve"> </v>
      </c>
      <c r="D545" s="24" t="str">
        <f>IF('P_løpende (2)'!D547=0," ",'P_løpende (2)'!D547)</f>
        <v xml:space="preserve"> </v>
      </c>
      <c r="E545" s="21" t="str">
        <f>IF('P_løpende (2)'!E557=0," ",'P_løpende (2)'!E557)</f>
        <v xml:space="preserve"> </v>
      </c>
      <c r="F545" s="70" t="str">
        <f>IF('P_løpende (2)'!F557=0," ",'P_løpende (2)'!F557)</f>
        <v xml:space="preserve"> </v>
      </c>
      <c r="H545" s="70" t="str">
        <f>IF('P_løpende (2)'!H557=0," ",'P_løpende (2)'!H557)</f>
        <v xml:space="preserve"> </v>
      </c>
      <c r="I545" s="70" t="str">
        <f>IF('P_løpende (2)'!I557=0," ",'P_løpende (2)'!I557)</f>
        <v xml:space="preserve"> </v>
      </c>
      <c r="K545" s="70" t="str">
        <f>IF('P_løpende (2)'!K557=0," ",'P_løpende (2)'!K557)</f>
        <v xml:space="preserve"> </v>
      </c>
      <c r="L545" s="70" t="str">
        <f>IF('P_løpende (2)'!L557=0," ",'P_løpende (2)'!L557)</f>
        <v xml:space="preserve"> </v>
      </c>
      <c r="N545" s="70" t="str">
        <f>IF('P_løpende (2)'!N557=0," ",'P_løpende (2)'!N557)</f>
        <v xml:space="preserve"> </v>
      </c>
      <c r="O545" s="70" t="str">
        <f>IF('P_løpende (2)'!O557=0," ",'P_løpende (2)'!O557)</f>
        <v xml:space="preserve"> </v>
      </c>
    </row>
    <row r="546" spans="2:15" x14ac:dyDescent="0.2">
      <c r="B546" s="21" t="str">
        <f>IF('P_løpende (2)'!B558=0," ",'P_løpende (2)'!B558)</f>
        <v xml:space="preserve"> </v>
      </c>
      <c r="C546" s="70" t="str">
        <f>IF('P_løpende (2)'!C558=0," ",'P_løpende (2)'!C558)</f>
        <v xml:space="preserve"> </v>
      </c>
      <c r="D546" s="24" t="str">
        <f>IF('P_løpende (2)'!D548=0," ",'P_løpende (2)'!D548)</f>
        <v xml:space="preserve"> </v>
      </c>
      <c r="E546" s="21" t="str">
        <f>IF('P_løpende (2)'!E558=0," ",'P_løpende (2)'!E558)</f>
        <v xml:space="preserve"> </v>
      </c>
      <c r="F546" s="70" t="str">
        <f>IF('P_løpende (2)'!F558=0," ",'P_løpende (2)'!F558)</f>
        <v xml:space="preserve"> </v>
      </c>
      <c r="H546" s="70" t="str">
        <f>IF('P_løpende (2)'!H558=0," ",'P_løpende (2)'!H558)</f>
        <v xml:space="preserve"> </v>
      </c>
      <c r="I546" s="70" t="str">
        <f>IF('P_løpende (2)'!I558=0," ",'P_løpende (2)'!I558)</f>
        <v xml:space="preserve"> </v>
      </c>
      <c r="K546" s="70" t="str">
        <f>IF('P_løpende (2)'!K558=0," ",'P_løpende (2)'!K558)</f>
        <v xml:space="preserve"> </v>
      </c>
      <c r="L546" s="70" t="str">
        <f>IF('P_løpende (2)'!L558=0," ",'P_løpende (2)'!L558)</f>
        <v xml:space="preserve"> </v>
      </c>
      <c r="N546" s="70" t="str">
        <f>IF('P_løpende (2)'!N558=0," ",'P_løpende (2)'!N558)</f>
        <v xml:space="preserve"> </v>
      </c>
      <c r="O546" s="70" t="str">
        <f>IF('P_løpende (2)'!O558=0," ",'P_løpende (2)'!O558)</f>
        <v xml:space="preserve"> </v>
      </c>
    </row>
    <row r="547" spans="2:15" x14ac:dyDescent="0.2">
      <c r="B547" s="21" t="str">
        <f>IF('P_løpende (2)'!B559=0," ",'P_løpende (2)'!B559)</f>
        <v xml:space="preserve"> </v>
      </c>
      <c r="C547" s="70" t="str">
        <f>IF('P_løpende (2)'!C559=0," ",'P_løpende (2)'!C559)</f>
        <v xml:space="preserve"> </v>
      </c>
      <c r="D547" s="24" t="str">
        <f>IF('P_løpende (2)'!D549=0," ",'P_løpende (2)'!D549)</f>
        <v xml:space="preserve"> </v>
      </c>
      <c r="E547" s="21" t="str">
        <f>IF('P_løpende (2)'!E559=0," ",'P_løpende (2)'!E559)</f>
        <v xml:space="preserve"> </v>
      </c>
      <c r="F547" s="70" t="str">
        <f>IF('P_løpende (2)'!F559=0," ",'P_løpende (2)'!F559)</f>
        <v xml:space="preserve"> </v>
      </c>
      <c r="H547" s="70" t="str">
        <f>IF('P_løpende (2)'!H559=0," ",'P_løpende (2)'!H559)</f>
        <v xml:space="preserve"> </v>
      </c>
      <c r="I547" s="70" t="str">
        <f>IF('P_løpende (2)'!I559=0," ",'P_løpende (2)'!I559)</f>
        <v xml:space="preserve"> </v>
      </c>
      <c r="K547" s="70" t="str">
        <f>IF('P_løpende (2)'!K559=0," ",'P_løpende (2)'!K559)</f>
        <v xml:space="preserve"> </v>
      </c>
      <c r="L547" s="70" t="str">
        <f>IF('P_løpende (2)'!L559=0," ",'P_løpende (2)'!L559)</f>
        <v xml:space="preserve"> </v>
      </c>
      <c r="N547" s="70" t="str">
        <f>IF('P_løpende (2)'!N559=0," ",'P_løpende (2)'!N559)</f>
        <v xml:space="preserve"> </v>
      </c>
      <c r="O547" s="70" t="str">
        <f>IF('P_løpende (2)'!O559=0," ",'P_løpende (2)'!O559)</f>
        <v xml:space="preserve"> </v>
      </c>
    </row>
    <row r="548" spans="2:15" x14ac:dyDescent="0.2">
      <c r="B548" s="21" t="str">
        <f>IF('P_løpende (2)'!B560=0," ",'P_løpende (2)'!B560)</f>
        <v xml:space="preserve"> </v>
      </c>
      <c r="C548" s="70" t="str">
        <f>IF('P_løpende (2)'!C560=0," ",'P_løpende (2)'!C560)</f>
        <v xml:space="preserve"> </v>
      </c>
      <c r="D548" s="24" t="str">
        <f>IF('P_løpende (2)'!D550=0," ",'P_løpende (2)'!D550)</f>
        <v xml:space="preserve"> </v>
      </c>
      <c r="E548" s="21" t="str">
        <f>IF('P_løpende (2)'!E560=0," ",'P_løpende (2)'!E560)</f>
        <v xml:space="preserve"> </v>
      </c>
      <c r="F548" s="70" t="str">
        <f>IF('P_løpende (2)'!F560=0," ",'P_løpende (2)'!F560)</f>
        <v xml:space="preserve"> </v>
      </c>
      <c r="H548" s="70" t="str">
        <f>IF('P_løpende (2)'!H560=0," ",'P_løpende (2)'!H560)</f>
        <v xml:space="preserve"> </v>
      </c>
      <c r="I548" s="70" t="str">
        <f>IF('P_løpende (2)'!I560=0," ",'P_løpende (2)'!I560)</f>
        <v xml:space="preserve"> </v>
      </c>
      <c r="K548" s="70" t="str">
        <f>IF('P_løpende (2)'!K560=0," ",'P_løpende (2)'!K560)</f>
        <v xml:space="preserve"> </v>
      </c>
      <c r="L548" s="70" t="str">
        <f>IF('P_løpende (2)'!L560=0," ",'P_løpende (2)'!L560)</f>
        <v xml:space="preserve"> </v>
      </c>
      <c r="N548" s="70" t="str">
        <f>IF('P_løpende (2)'!N560=0," ",'P_løpende (2)'!N560)</f>
        <v xml:space="preserve"> </v>
      </c>
      <c r="O548" s="70" t="str">
        <f>IF('P_løpende (2)'!O560=0," ",'P_løpende (2)'!O560)</f>
        <v xml:space="preserve"> </v>
      </c>
    </row>
    <row r="549" spans="2:15" x14ac:dyDescent="0.2">
      <c r="B549" s="21" t="str">
        <f>IF('P_løpende (2)'!B561=0," ",'P_løpende (2)'!B561)</f>
        <v xml:space="preserve"> </v>
      </c>
      <c r="C549" s="70" t="str">
        <f>IF('P_løpende (2)'!C561=0," ",'P_løpende (2)'!C561)</f>
        <v xml:space="preserve"> </v>
      </c>
      <c r="D549" s="24" t="str">
        <f>IF('P_løpende (2)'!D551=0," ",'P_løpende (2)'!D551)</f>
        <v xml:space="preserve"> </v>
      </c>
      <c r="E549" s="21" t="str">
        <f>IF('P_løpende (2)'!E561=0," ",'P_løpende (2)'!E561)</f>
        <v xml:space="preserve"> </v>
      </c>
      <c r="F549" s="70" t="str">
        <f>IF('P_løpende (2)'!F561=0," ",'P_løpende (2)'!F561)</f>
        <v xml:space="preserve"> </v>
      </c>
      <c r="H549" s="70" t="str">
        <f>IF('P_løpende (2)'!H561=0," ",'P_løpende (2)'!H561)</f>
        <v xml:space="preserve"> </v>
      </c>
      <c r="I549" s="70" t="str">
        <f>IF('P_løpende (2)'!I561=0," ",'P_løpende (2)'!I561)</f>
        <v xml:space="preserve"> </v>
      </c>
      <c r="K549" s="70" t="str">
        <f>IF('P_løpende (2)'!K561=0," ",'P_løpende (2)'!K561)</f>
        <v xml:space="preserve"> </v>
      </c>
      <c r="L549" s="70" t="str">
        <f>IF('P_løpende (2)'!L561=0," ",'P_løpende (2)'!L561)</f>
        <v xml:space="preserve"> </v>
      </c>
      <c r="N549" s="70" t="str">
        <f>IF('P_løpende (2)'!N561=0," ",'P_løpende (2)'!N561)</f>
        <v xml:space="preserve"> </v>
      </c>
      <c r="O549" s="70" t="str">
        <f>IF('P_løpende (2)'!O561=0," ",'P_løpende (2)'!O561)</f>
        <v xml:space="preserve"> </v>
      </c>
    </row>
    <row r="550" spans="2:15" x14ac:dyDescent="0.2">
      <c r="B550" s="21" t="str">
        <f>IF('P_løpende (2)'!B562=0," ",'P_løpende (2)'!B562)</f>
        <v xml:space="preserve"> </v>
      </c>
      <c r="C550" s="70" t="str">
        <f>IF('P_løpende (2)'!C562=0," ",'P_løpende (2)'!C562)</f>
        <v xml:space="preserve"> </v>
      </c>
      <c r="D550" s="24" t="str">
        <f>IF('P_løpende (2)'!D552=0," ",'P_løpende (2)'!D552)</f>
        <v xml:space="preserve"> </v>
      </c>
      <c r="E550" s="21" t="str">
        <f>IF('P_løpende (2)'!E562=0," ",'P_løpende (2)'!E562)</f>
        <v xml:space="preserve"> </v>
      </c>
      <c r="F550" s="70" t="str">
        <f>IF('P_løpende (2)'!F562=0," ",'P_løpende (2)'!F562)</f>
        <v xml:space="preserve"> </v>
      </c>
      <c r="H550" s="70" t="str">
        <f>IF('P_løpende (2)'!H562=0," ",'P_løpende (2)'!H562)</f>
        <v xml:space="preserve"> </v>
      </c>
      <c r="I550" s="70" t="str">
        <f>IF('P_løpende (2)'!I562=0," ",'P_løpende (2)'!I562)</f>
        <v xml:space="preserve"> </v>
      </c>
      <c r="K550" s="70" t="str">
        <f>IF('P_løpende (2)'!K562=0," ",'P_løpende (2)'!K562)</f>
        <v xml:space="preserve"> </v>
      </c>
      <c r="L550" s="70" t="str">
        <f>IF('P_løpende (2)'!L562=0," ",'P_løpende (2)'!L562)</f>
        <v xml:space="preserve"> </v>
      </c>
      <c r="N550" s="70" t="str">
        <f>IF('P_løpende (2)'!N562=0," ",'P_løpende (2)'!N562)</f>
        <v xml:space="preserve"> </v>
      </c>
      <c r="O550" s="70" t="str">
        <f>IF('P_løpende (2)'!O562=0," ",'P_løpende (2)'!O562)</f>
        <v xml:space="preserve"> </v>
      </c>
    </row>
    <row r="551" spans="2:15" x14ac:dyDescent="0.2">
      <c r="B551" s="21" t="str">
        <f>IF('P_løpende (2)'!B563=0," ",'P_løpende (2)'!B563)</f>
        <v xml:space="preserve"> </v>
      </c>
      <c r="C551" s="70" t="str">
        <f>IF('P_løpende (2)'!C563=0," ",'P_løpende (2)'!C563)</f>
        <v xml:space="preserve"> </v>
      </c>
      <c r="D551" s="24" t="str">
        <f>IF('P_løpende (2)'!D553=0," ",'P_løpende (2)'!D553)</f>
        <v xml:space="preserve"> </v>
      </c>
      <c r="E551" s="21" t="str">
        <f>IF('P_løpende (2)'!E563=0," ",'P_løpende (2)'!E563)</f>
        <v xml:space="preserve"> </v>
      </c>
      <c r="F551" s="70" t="str">
        <f>IF('P_løpende (2)'!F563=0," ",'P_løpende (2)'!F563)</f>
        <v xml:space="preserve"> </v>
      </c>
      <c r="H551" s="70" t="str">
        <f>IF('P_løpende (2)'!H563=0," ",'P_løpende (2)'!H563)</f>
        <v xml:space="preserve"> </v>
      </c>
      <c r="I551" s="70" t="str">
        <f>IF('P_løpende (2)'!I563=0," ",'P_løpende (2)'!I563)</f>
        <v xml:space="preserve"> </v>
      </c>
      <c r="K551" s="70" t="str">
        <f>IF('P_løpende (2)'!K563=0," ",'P_løpende (2)'!K563)</f>
        <v xml:space="preserve"> </v>
      </c>
      <c r="L551" s="70" t="str">
        <f>IF('P_løpende (2)'!L563=0," ",'P_løpende (2)'!L563)</f>
        <v xml:space="preserve"> </v>
      </c>
      <c r="N551" s="70" t="str">
        <f>IF('P_løpende (2)'!N563=0," ",'P_løpende (2)'!N563)</f>
        <v xml:space="preserve"> </v>
      </c>
      <c r="O551" s="70" t="str">
        <f>IF('P_løpende (2)'!O563=0," ",'P_løpende (2)'!O563)</f>
        <v xml:space="preserve"> </v>
      </c>
    </row>
    <row r="552" spans="2:15" x14ac:dyDescent="0.2">
      <c r="B552" s="21" t="str">
        <f>IF('P_løpende (2)'!B564=0," ",'P_løpende (2)'!B564)</f>
        <v xml:space="preserve"> </v>
      </c>
      <c r="C552" s="70" t="str">
        <f>IF('P_løpende (2)'!C564=0," ",'P_løpende (2)'!C564)</f>
        <v xml:space="preserve"> </v>
      </c>
      <c r="D552" s="24" t="str">
        <f>IF('P_løpende (2)'!D554=0," ",'P_løpende (2)'!D554)</f>
        <v xml:space="preserve"> </v>
      </c>
      <c r="E552" s="21" t="str">
        <f>IF('P_løpende (2)'!E564=0," ",'P_løpende (2)'!E564)</f>
        <v xml:space="preserve"> </v>
      </c>
      <c r="F552" s="70" t="str">
        <f>IF('P_løpende (2)'!F564=0," ",'P_løpende (2)'!F564)</f>
        <v xml:space="preserve"> </v>
      </c>
      <c r="H552" s="70" t="str">
        <f>IF('P_løpende (2)'!H564=0," ",'P_løpende (2)'!H564)</f>
        <v xml:space="preserve"> </v>
      </c>
      <c r="I552" s="70" t="str">
        <f>IF('P_løpende (2)'!I564=0," ",'P_løpende (2)'!I564)</f>
        <v xml:space="preserve"> </v>
      </c>
      <c r="K552" s="70" t="str">
        <f>IF('P_løpende (2)'!K564=0," ",'P_løpende (2)'!K564)</f>
        <v xml:space="preserve"> </v>
      </c>
      <c r="L552" s="70" t="str">
        <f>IF('P_løpende (2)'!L564=0," ",'P_løpende (2)'!L564)</f>
        <v xml:space="preserve"> </v>
      </c>
      <c r="N552" s="70" t="str">
        <f>IF('P_løpende (2)'!N564=0," ",'P_løpende (2)'!N564)</f>
        <v xml:space="preserve"> </v>
      </c>
      <c r="O552" s="70" t="str">
        <f>IF('P_løpende (2)'!O564=0," ",'P_løpende (2)'!O564)</f>
        <v xml:space="preserve"> </v>
      </c>
    </row>
    <row r="553" spans="2:15" x14ac:dyDescent="0.2">
      <c r="B553" s="21" t="str">
        <f>IF('P_løpende (2)'!B565=0," ",'P_løpende (2)'!B565)</f>
        <v xml:space="preserve"> </v>
      </c>
      <c r="C553" s="70" t="str">
        <f>IF('P_løpende (2)'!C565=0," ",'P_løpende (2)'!C565)</f>
        <v xml:space="preserve"> </v>
      </c>
      <c r="D553" s="24" t="str">
        <f>IF('P_løpende (2)'!D555=0," ",'P_løpende (2)'!D555)</f>
        <v xml:space="preserve"> </v>
      </c>
      <c r="E553" s="21" t="str">
        <f>IF('P_løpende (2)'!E565=0," ",'P_løpende (2)'!E565)</f>
        <v xml:space="preserve"> </v>
      </c>
      <c r="F553" s="70" t="str">
        <f>IF('P_løpende (2)'!F565=0," ",'P_løpende (2)'!F565)</f>
        <v xml:space="preserve"> </v>
      </c>
      <c r="H553" s="70" t="str">
        <f>IF('P_løpende (2)'!H565=0," ",'P_løpende (2)'!H565)</f>
        <v xml:space="preserve"> </v>
      </c>
      <c r="I553" s="70" t="str">
        <f>IF('P_løpende (2)'!I565=0," ",'P_løpende (2)'!I565)</f>
        <v xml:space="preserve"> </v>
      </c>
      <c r="K553" s="70" t="str">
        <f>IF('P_løpende (2)'!K565=0," ",'P_løpende (2)'!K565)</f>
        <v xml:space="preserve"> </v>
      </c>
      <c r="L553" s="70" t="str">
        <f>IF('P_løpende (2)'!L565=0," ",'P_løpende (2)'!L565)</f>
        <v xml:space="preserve"> </v>
      </c>
      <c r="N553" s="70" t="str">
        <f>IF('P_løpende (2)'!N565=0," ",'P_løpende (2)'!N565)</f>
        <v xml:space="preserve"> </v>
      </c>
      <c r="O553" s="70" t="str">
        <f>IF('P_løpende (2)'!O565=0," ",'P_løpende (2)'!O565)</f>
        <v xml:space="preserve"> </v>
      </c>
    </row>
    <row r="554" spans="2:15" x14ac:dyDescent="0.2">
      <c r="B554" s="21" t="str">
        <f>IF('P_løpende (2)'!B566=0," ",'P_løpende (2)'!B566)</f>
        <v xml:space="preserve"> </v>
      </c>
      <c r="C554" s="70" t="str">
        <f>IF('P_løpende (2)'!C566=0," ",'P_løpende (2)'!C566)</f>
        <v xml:space="preserve"> </v>
      </c>
      <c r="D554" s="24" t="str">
        <f>IF('P_løpende (2)'!D556=0," ",'P_løpende (2)'!D556)</f>
        <v xml:space="preserve"> </v>
      </c>
      <c r="E554" s="21" t="str">
        <f>IF('P_løpende (2)'!E566=0," ",'P_løpende (2)'!E566)</f>
        <v xml:space="preserve"> </v>
      </c>
      <c r="F554" s="70" t="str">
        <f>IF('P_løpende (2)'!F566=0," ",'P_løpende (2)'!F566)</f>
        <v xml:space="preserve"> </v>
      </c>
      <c r="H554" s="70" t="str">
        <f>IF('P_løpende (2)'!H566=0," ",'P_løpende (2)'!H566)</f>
        <v xml:space="preserve"> </v>
      </c>
      <c r="I554" s="70" t="str">
        <f>IF('P_løpende (2)'!I566=0," ",'P_løpende (2)'!I566)</f>
        <v xml:space="preserve"> </v>
      </c>
      <c r="K554" s="70" t="str">
        <f>IF('P_løpende (2)'!K566=0," ",'P_løpende (2)'!K566)</f>
        <v xml:space="preserve"> </v>
      </c>
      <c r="L554" s="70" t="str">
        <f>IF('P_løpende (2)'!L566=0," ",'P_løpende (2)'!L566)</f>
        <v xml:space="preserve"> </v>
      </c>
      <c r="N554" s="70" t="str">
        <f>IF('P_løpende (2)'!N566=0," ",'P_løpende (2)'!N566)</f>
        <v xml:space="preserve"> </v>
      </c>
      <c r="O554" s="70" t="str">
        <f>IF('P_løpende (2)'!O566=0," ",'P_løpende (2)'!O566)</f>
        <v xml:space="preserve"> </v>
      </c>
    </row>
    <row r="555" spans="2:15" x14ac:dyDescent="0.2">
      <c r="B555" s="21" t="str">
        <f>IF('P_løpende (2)'!B567=0," ",'P_løpende (2)'!B567)</f>
        <v xml:space="preserve"> </v>
      </c>
      <c r="C555" s="70" t="str">
        <f>IF('P_løpende (2)'!C567=0," ",'P_løpende (2)'!C567)</f>
        <v xml:space="preserve"> </v>
      </c>
      <c r="D555" s="24" t="str">
        <f>IF('P_løpende (2)'!D557=0," ",'P_løpende (2)'!D557)</f>
        <v xml:space="preserve"> </v>
      </c>
      <c r="E555" s="21" t="str">
        <f>IF('P_løpende (2)'!E567=0," ",'P_løpende (2)'!E567)</f>
        <v xml:space="preserve"> </v>
      </c>
      <c r="F555" s="70" t="str">
        <f>IF('P_løpende (2)'!F567=0," ",'P_løpende (2)'!F567)</f>
        <v xml:space="preserve"> </v>
      </c>
      <c r="H555" s="70" t="str">
        <f>IF('P_løpende (2)'!H567=0," ",'P_løpende (2)'!H567)</f>
        <v xml:space="preserve"> </v>
      </c>
      <c r="I555" s="70" t="str">
        <f>IF('P_løpende (2)'!I567=0," ",'P_løpende (2)'!I567)</f>
        <v xml:space="preserve"> </v>
      </c>
      <c r="K555" s="70" t="str">
        <f>IF('P_løpende (2)'!K567=0," ",'P_løpende (2)'!K567)</f>
        <v xml:space="preserve"> </v>
      </c>
      <c r="L555" s="70" t="str">
        <f>IF('P_løpende (2)'!L567=0," ",'P_løpende (2)'!L567)</f>
        <v xml:space="preserve"> </v>
      </c>
      <c r="N555" s="70" t="str">
        <f>IF('P_løpende (2)'!N567=0," ",'P_løpende (2)'!N567)</f>
        <v xml:space="preserve"> </v>
      </c>
      <c r="O555" s="70" t="str">
        <f>IF('P_løpende (2)'!O567=0," ",'P_løpende (2)'!O567)</f>
        <v xml:space="preserve"> </v>
      </c>
    </row>
    <row r="556" spans="2:15" x14ac:dyDescent="0.2">
      <c r="B556" s="21" t="str">
        <f>IF('P_løpende (2)'!B568=0," ",'P_løpende (2)'!B568)</f>
        <v xml:space="preserve"> </v>
      </c>
      <c r="C556" s="70" t="str">
        <f>IF('P_løpende (2)'!C568=0," ",'P_løpende (2)'!C568)</f>
        <v xml:space="preserve"> </v>
      </c>
      <c r="D556" s="24" t="str">
        <f>IF('P_løpende (2)'!D558=0," ",'P_løpende (2)'!D558)</f>
        <v xml:space="preserve"> </v>
      </c>
      <c r="E556" s="21" t="str">
        <f>IF('P_løpende (2)'!E568=0," ",'P_løpende (2)'!E568)</f>
        <v xml:space="preserve"> </v>
      </c>
      <c r="F556" s="70" t="str">
        <f>IF('P_løpende (2)'!F568=0," ",'P_løpende (2)'!F568)</f>
        <v xml:space="preserve"> </v>
      </c>
      <c r="H556" s="70" t="str">
        <f>IF('P_løpende (2)'!H568=0," ",'P_løpende (2)'!H568)</f>
        <v xml:space="preserve"> </v>
      </c>
      <c r="I556" s="70" t="str">
        <f>IF('P_løpende (2)'!I568=0," ",'P_løpende (2)'!I568)</f>
        <v xml:space="preserve"> </v>
      </c>
      <c r="K556" s="70" t="str">
        <f>IF('P_løpende (2)'!K568=0," ",'P_løpende (2)'!K568)</f>
        <v xml:space="preserve"> </v>
      </c>
      <c r="L556" s="70" t="str">
        <f>IF('P_løpende (2)'!L568=0," ",'P_løpende (2)'!L568)</f>
        <v xml:space="preserve"> </v>
      </c>
      <c r="N556" s="70" t="str">
        <f>IF('P_løpende (2)'!N568=0," ",'P_løpende (2)'!N568)</f>
        <v xml:space="preserve"> </v>
      </c>
      <c r="O556" s="70" t="str">
        <f>IF('P_løpende (2)'!O568=0," ",'P_løpende (2)'!O568)</f>
        <v xml:space="preserve"> </v>
      </c>
    </row>
    <row r="557" spans="2:15" x14ac:dyDescent="0.2">
      <c r="B557" s="21" t="str">
        <f>IF('P_løpende (2)'!B569=0," ",'P_løpende (2)'!B569)</f>
        <v xml:space="preserve"> </v>
      </c>
      <c r="C557" s="70" t="str">
        <f>IF('P_løpende (2)'!C569=0," ",'P_løpende (2)'!C569)</f>
        <v xml:space="preserve"> </v>
      </c>
      <c r="D557" s="24" t="str">
        <f>IF('P_løpende (2)'!D559=0," ",'P_løpende (2)'!D559)</f>
        <v xml:space="preserve"> </v>
      </c>
      <c r="E557" s="21" t="str">
        <f>IF('P_løpende (2)'!E569=0," ",'P_løpende (2)'!E569)</f>
        <v xml:space="preserve"> </v>
      </c>
      <c r="F557" s="70" t="str">
        <f>IF('P_løpende (2)'!F569=0," ",'P_løpende (2)'!F569)</f>
        <v xml:space="preserve"> </v>
      </c>
      <c r="H557" s="70" t="str">
        <f>IF('P_løpende (2)'!H569=0," ",'P_løpende (2)'!H569)</f>
        <v xml:space="preserve"> </v>
      </c>
      <c r="I557" s="70" t="str">
        <f>IF('P_løpende (2)'!I569=0," ",'P_løpende (2)'!I569)</f>
        <v xml:space="preserve"> </v>
      </c>
      <c r="K557" s="70" t="str">
        <f>IF('P_løpende (2)'!K569=0," ",'P_løpende (2)'!K569)</f>
        <v xml:space="preserve"> </v>
      </c>
      <c r="L557" s="70" t="str">
        <f>IF('P_løpende (2)'!L569=0," ",'P_løpende (2)'!L569)</f>
        <v xml:space="preserve"> </v>
      </c>
      <c r="N557" s="70" t="str">
        <f>IF('P_løpende (2)'!N569=0," ",'P_løpende (2)'!N569)</f>
        <v xml:space="preserve"> </v>
      </c>
      <c r="O557" s="70" t="str">
        <f>IF('P_løpende (2)'!O569=0," ",'P_løpende (2)'!O569)</f>
        <v xml:space="preserve"> </v>
      </c>
    </row>
    <row r="558" spans="2:15" x14ac:dyDescent="0.2">
      <c r="B558" s="21" t="str">
        <f>IF('P_løpende (2)'!B570=0," ",'P_løpende (2)'!B570)</f>
        <v xml:space="preserve"> </v>
      </c>
      <c r="C558" s="70" t="str">
        <f>IF('P_løpende (2)'!C570=0," ",'P_løpende (2)'!C570)</f>
        <v xml:space="preserve"> </v>
      </c>
      <c r="D558" s="24" t="str">
        <f>IF('P_løpende (2)'!D560=0," ",'P_løpende (2)'!D560)</f>
        <v xml:space="preserve"> </v>
      </c>
      <c r="E558" s="21" t="str">
        <f>IF('P_løpende (2)'!E570=0," ",'P_løpende (2)'!E570)</f>
        <v xml:space="preserve"> </v>
      </c>
      <c r="F558" s="70" t="str">
        <f>IF('P_løpende (2)'!F570=0," ",'P_løpende (2)'!F570)</f>
        <v xml:space="preserve"> </v>
      </c>
      <c r="H558" s="70" t="str">
        <f>IF('P_løpende (2)'!H570=0," ",'P_løpende (2)'!H570)</f>
        <v xml:space="preserve"> </v>
      </c>
      <c r="I558" s="70" t="str">
        <f>IF('P_løpende (2)'!I570=0," ",'P_løpende (2)'!I570)</f>
        <v xml:space="preserve"> </v>
      </c>
      <c r="K558" s="70" t="str">
        <f>IF('P_løpende (2)'!K570=0," ",'P_løpende (2)'!K570)</f>
        <v xml:space="preserve"> </v>
      </c>
      <c r="L558" s="70" t="str">
        <f>IF('P_løpende (2)'!L570=0," ",'P_løpende (2)'!L570)</f>
        <v xml:space="preserve"> </v>
      </c>
      <c r="N558" s="70" t="str">
        <f>IF('P_løpende (2)'!N570=0," ",'P_løpende (2)'!N570)</f>
        <v xml:space="preserve"> </v>
      </c>
      <c r="O558" s="70" t="str">
        <f>IF('P_løpende (2)'!O570=0," ",'P_løpende (2)'!O570)</f>
        <v xml:space="preserve"> </v>
      </c>
    </row>
    <row r="559" spans="2:15" x14ac:dyDescent="0.2">
      <c r="B559" s="21" t="str">
        <f>IF('P_løpende (2)'!B571=0," ",'P_løpende (2)'!B571)</f>
        <v xml:space="preserve"> </v>
      </c>
      <c r="C559" s="70" t="str">
        <f>IF('P_løpende (2)'!C571=0," ",'P_løpende (2)'!C571)</f>
        <v xml:space="preserve"> </v>
      </c>
      <c r="D559" s="24" t="str">
        <f>IF('P_løpende (2)'!D561=0," ",'P_løpende (2)'!D561)</f>
        <v xml:space="preserve"> </v>
      </c>
      <c r="E559" s="21" t="str">
        <f>IF('P_løpende (2)'!E571=0," ",'P_løpende (2)'!E571)</f>
        <v xml:space="preserve"> </v>
      </c>
      <c r="F559" s="70" t="str">
        <f>IF('P_løpende (2)'!F571=0," ",'P_løpende (2)'!F571)</f>
        <v xml:space="preserve"> </v>
      </c>
      <c r="H559" s="70" t="str">
        <f>IF('P_løpende (2)'!H571=0," ",'P_løpende (2)'!H571)</f>
        <v xml:space="preserve"> </v>
      </c>
      <c r="I559" s="70" t="str">
        <f>IF('P_løpende (2)'!I571=0," ",'P_løpende (2)'!I571)</f>
        <v xml:space="preserve"> </v>
      </c>
      <c r="K559" s="70" t="str">
        <f>IF('P_løpende (2)'!K571=0," ",'P_løpende (2)'!K571)</f>
        <v xml:space="preserve"> </v>
      </c>
      <c r="L559" s="70" t="str">
        <f>IF('P_løpende (2)'!L571=0," ",'P_løpende (2)'!L571)</f>
        <v xml:space="preserve"> </v>
      </c>
      <c r="N559" s="70" t="str">
        <f>IF('P_løpende (2)'!N571=0," ",'P_løpende (2)'!N571)</f>
        <v xml:space="preserve"> </v>
      </c>
      <c r="O559" s="70" t="str">
        <f>IF('P_løpende (2)'!O571=0," ",'P_løpende (2)'!O571)</f>
        <v xml:space="preserve"> </v>
      </c>
    </row>
    <row r="560" spans="2:15" x14ac:dyDescent="0.2">
      <c r="B560" s="21" t="str">
        <f>IF('P_løpende (2)'!B572=0," ",'P_løpende (2)'!B572)</f>
        <v xml:space="preserve"> </v>
      </c>
      <c r="C560" s="70" t="str">
        <f>IF('P_løpende (2)'!C572=0," ",'P_løpende (2)'!C572)</f>
        <v xml:space="preserve"> </v>
      </c>
      <c r="D560" s="24" t="str">
        <f>IF('P_løpende (2)'!D562=0," ",'P_løpende (2)'!D562)</f>
        <v xml:space="preserve"> </v>
      </c>
      <c r="E560" s="21" t="str">
        <f>IF('P_løpende (2)'!E572=0," ",'P_løpende (2)'!E572)</f>
        <v xml:space="preserve"> </v>
      </c>
      <c r="F560" s="70" t="str">
        <f>IF('P_løpende (2)'!F572=0," ",'P_løpende (2)'!F572)</f>
        <v xml:space="preserve"> </v>
      </c>
      <c r="H560" s="70" t="str">
        <f>IF('P_løpende (2)'!H572=0," ",'P_løpende (2)'!H572)</f>
        <v xml:space="preserve"> </v>
      </c>
      <c r="I560" s="70" t="str">
        <f>IF('P_løpende (2)'!I572=0," ",'P_løpende (2)'!I572)</f>
        <v xml:space="preserve"> </v>
      </c>
      <c r="K560" s="70" t="str">
        <f>IF('P_løpende (2)'!K572=0," ",'P_løpende (2)'!K572)</f>
        <v xml:space="preserve"> </v>
      </c>
      <c r="L560" s="70" t="str">
        <f>IF('P_løpende (2)'!L572=0," ",'P_løpende (2)'!L572)</f>
        <v xml:space="preserve"> </v>
      </c>
      <c r="N560" s="70" t="str">
        <f>IF('P_løpende (2)'!N572=0," ",'P_løpende (2)'!N572)</f>
        <v xml:space="preserve"> </v>
      </c>
      <c r="O560" s="70" t="str">
        <f>IF('P_løpende (2)'!O572=0," ",'P_løpende (2)'!O572)</f>
        <v xml:space="preserve"> </v>
      </c>
    </row>
    <row r="561" spans="2:15" x14ac:dyDescent="0.2">
      <c r="B561" s="21" t="str">
        <f>IF('P_løpende (2)'!B573=0," ",'P_løpende (2)'!B573)</f>
        <v xml:space="preserve"> </v>
      </c>
      <c r="C561" s="70" t="str">
        <f>IF('P_løpende (2)'!C573=0," ",'P_løpende (2)'!C573)</f>
        <v xml:space="preserve"> </v>
      </c>
      <c r="D561" s="24" t="str">
        <f>IF('P_løpende (2)'!D563=0," ",'P_løpende (2)'!D563)</f>
        <v xml:space="preserve"> </v>
      </c>
      <c r="E561" s="21" t="str">
        <f>IF('P_løpende (2)'!E573=0," ",'P_løpende (2)'!E573)</f>
        <v xml:space="preserve"> </v>
      </c>
      <c r="F561" s="70" t="str">
        <f>IF('P_løpende (2)'!F573=0," ",'P_løpende (2)'!F573)</f>
        <v xml:space="preserve"> </v>
      </c>
      <c r="H561" s="70" t="str">
        <f>IF('P_løpende (2)'!H573=0," ",'P_løpende (2)'!H573)</f>
        <v xml:space="preserve"> </v>
      </c>
      <c r="I561" s="70" t="str">
        <f>IF('P_løpende (2)'!I573=0," ",'P_løpende (2)'!I573)</f>
        <v xml:space="preserve"> </v>
      </c>
      <c r="K561" s="70" t="str">
        <f>IF('P_løpende (2)'!K573=0," ",'P_løpende (2)'!K573)</f>
        <v xml:space="preserve"> </v>
      </c>
      <c r="L561" s="70" t="str">
        <f>IF('P_løpende (2)'!L573=0," ",'P_løpende (2)'!L573)</f>
        <v xml:space="preserve"> </v>
      </c>
      <c r="N561" s="70" t="str">
        <f>IF('P_løpende (2)'!N573=0," ",'P_løpende (2)'!N573)</f>
        <v xml:space="preserve"> </v>
      </c>
      <c r="O561" s="70" t="str">
        <f>IF('P_løpende (2)'!O573=0," ",'P_løpende (2)'!O573)</f>
        <v xml:space="preserve"> </v>
      </c>
    </row>
    <row r="562" spans="2:15" x14ac:dyDescent="0.2">
      <c r="B562" s="21" t="str">
        <f>IF('P_løpende (2)'!B574=0," ",'P_løpende (2)'!B574)</f>
        <v xml:space="preserve"> </v>
      </c>
      <c r="C562" s="70" t="str">
        <f>IF('P_løpende (2)'!C574=0," ",'P_løpende (2)'!C574)</f>
        <v xml:space="preserve"> </v>
      </c>
      <c r="D562" s="24" t="str">
        <f>IF('P_løpende (2)'!D564=0," ",'P_løpende (2)'!D564)</f>
        <v xml:space="preserve"> </v>
      </c>
      <c r="E562" s="21" t="str">
        <f>IF('P_løpende (2)'!E574=0," ",'P_løpende (2)'!E574)</f>
        <v xml:space="preserve"> </v>
      </c>
      <c r="F562" s="70" t="str">
        <f>IF('P_løpende (2)'!F574=0," ",'P_løpende (2)'!F574)</f>
        <v xml:space="preserve"> </v>
      </c>
      <c r="H562" s="70" t="str">
        <f>IF('P_løpende (2)'!H574=0," ",'P_løpende (2)'!H574)</f>
        <v xml:space="preserve"> </v>
      </c>
      <c r="I562" s="70" t="str">
        <f>IF('P_løpende (2)'!I574=0," ",'P_løpende (2)'!I574)</f>
        <v xml:space="preserve"> </v>
      </c>
      <c r="K562" s="70" t="str">
        <f>IF('P_løpende (2)'!K574=0," ",'P_løpende (2)'!K574)</f>
        <v xml:space="preserve"> </v>
      </c>
      <c r="L562" s="70" t="str">
        <f>IF('P_løpende (2)'!L574=0," ",'P_løpende (2)'!L574)</f>
        <v xml:space="preserve"> </v>
      </c>
      <c r="N562" s="70" t="str">
        <f>IF('P_løpende (2)'!N574=0," ",'P_løpende (2)'!N574)</f>
        <v xml:space="preserve"> </v>
      </c>
      <c r="O562" s="70" t="str">
        <f>IF('P_løpende (2)'!O574=0," ",'P_løpende (2)'!O574)</f>
        <v xml:space="preserve"> </v>
      </c>
    </row>
    <row r="563" spans="2:15" x14ac:dyDescent="0.2">
      <c r="B563" s="21" t="str">
        <f>IF('P_løpende (2)'!B575=0," ",'P_løpende (2)'!B575)</f>
        <v xml:space="preserve"> </v>
      </c>
      <c r="C563" s="70" t="str">
        <f>IF('P_løpende (2)'!C575=0," ",'P_løpende (2)'!C575)</f>
        <v xml:space="preserve"> </v>
      </c>
      <c r="D563" s="24" t="str">
        <f>IF('P_løpende (2)'!D565=0," ",'P_løpende (2)'!D565)</f>
        <v xml:space="preserve"> </v>
      </c>
      <c r="E563" s="21" t="str">
        <f>IF('P_løpende (2)'!E575=0," ",'P_løpende (2)'!E575)</f>
        <v xml:space="preserve"> </v>
      </c>
      <c r="F563" s="70" t="str">
        <f>IF('P_løpende (2)'!F575=0," ",'P_løpende (2)'!F575)</f>
        <v xml:space="preserve"> </v>
      </c>
      <c r="H563" s="70" t="str">
        <f>IF('P_løpende (2)'!H575=0," ",'P_løpende (2)'!H575)</f>
        <v xml:space="preserve"> </v>
      </c>
      <c r="I563" s="70" t="str">
        <f>IF('P_løpende (2)'!I575=0," ",'P_løpende (2)'!I575)</f>
        <v xml:space="preserve"> </v>
      </c>
      <c r="K563" s="70" t="str">
        <f>IF('P_løpende (2)'!K575=0," ",'P_løpende (2)'!K575)</f>
        <v xml:space="preserve"> </v>
      </c>
      <c r="L563" s="70" t="str">
        <f>IF('P_løpende (2)'!L575=0," ",'P_løpende (2)'!L575)</f>
        <v xml:space="preserve"> </v>
      </c>
      <c r="N563" s="70" t="str">
        <f>IF('P_løpende (2)'!N575=0," ",'P_løpende (2)'!N575)</f>
        <v xml:space="preserve"> </v>
      </c>
      <c r="O563" s="70" t="str">
        <f>IF('P_løpende (2)'!O575=0," ",'P_løpende (2)'!O575)</f>
        <v xml:space="preserve"> </v>
      </c>
    </row>
    <row r="564" spans="2:15" x14ac:dyDescent="0.2">
      <c r="B564" s="21" t="str">
        <f>IF('P_løpende (2)'!B576=0," ",'P_løpende (2)'!B576)</f>
        <v xml:space="preserve"> </v>
      </c>
      <c r="C564" s="70" t="str">
        <f>IF('P_løpende (2)'!C576=0," ",'P_løpende (2)'!C576)</f>
        <v xml:space="preserve"> </v>
      </c>
      <c r="D564" s="24" t="str">
        <f>IF('P_løpende (2)'!D566=0," ",'P_løpende (2)'!D566)</f>
        <v xml:space="preserve"> </v>
      </c>
      <c r="E564" s="21" t="str">
        <f>IF('P_løpende (2)'!E576=0," ",'P_løpende (2)'!E576)</f>
        <v xml:space="preserve"> </v>
      </c>
      <c r="F564" s="70" t="str">
        <f>IF('P_løpende (2)'!F576=0," ",'P_løpende (2)'!F576)</f>
        <v xml:space="preserve"> </v>
      </c>
      <c r="H564" s="70" t="str">
        <f>IF('P_løpende (2)'!H576=0," ",'P_løpende (2)'!H576)</f>
        <v xml:space="preserve"> </v>
      </c>
      <c r="I564" s="70" t="str">
        <f>IF('P_løpende (2)'!I576=0," ",'P_løpende (2)'!I576)</f>
        <v xml:space="preserve"> </v>
      </c>
      <c r="K564" s="70" t="str">
        <f>IF('P_løpende (2)'!K576=0," ",'P_løpende (2)'!K576)</f>
        <v xml:space="preserve"> </v>
      </c>
      <c r="L564" s="70" t="str">
        <f>IF('P_løpende (2)'!L576=0," ",'P_løpende (2)'!L576)</f>
        <v xml:space="preserve"> </v>
      </c>
      <c r="N564" s="70" t="str">
        <f>IF('P_løpende (2)'!N576=0," ",'P_løpende (2)'!N576)</f>
        <v xml:space="preserve"> </v>
      </c>
      <c r="O564" s="70" t="str">
        <f>IF('P_løpende (2)'!O576=0," ",'P_løpende (2)'!O576)</f>
        <v xml:space="preserve"> </v>
      </c>
    </row>
    <row r="565" spans="2:15" x14ac:dyDescent="0.2">
      <c r="B565" s="21" t="str">
        <f>IF('P_løpende (2)'!B577=0," ",'P_løpende (2)'!B577)</f>
        <v xml:space="preserve"> </v>
      </c>
      <c r="C565" s="70" t="str">
        <f>IF('P_løpende (2)'!C577=0," ",'P_løpende (2)'!C577)</f>
        <v xml:space="preserve"> </v>
      </c>
      <c r="D565" s="24" t="str">
        <f>IF('P_løpende (2)'!D567=0," ",'P_løpende (2)'!D567)</f>
        <v xml:space="preserve"> </v>
      </c>
      <c r="E565" s="21" t="str">
        <f>IF('P_løpende (2)'!E577=0," ",'P_løpende (2)'!E577)</f>
        <v xml:space="preserve"> </v>
      </c>
      <c r="F565" s="70" t="str">
        <f>IF('P_løpende (2)'!F577=0," ",'P_løpende (2)'!F577)</f>
        <v xml:space="preserve"> </v>
      </c>
      <c r="H565" s="70" t="str">
        <f>IF('P_løpende (2)'!H577=0," ",'P_løpende (2)'!H577)</f>
        <v xml:space="preserve"> </v>
      </c>
      <c r="I565" s="70" t="str">
        <f>IF('P_løpende (2)'!I577=0," ",'P_løpende (2)'!I577)</f>
        <v xml:space="preserve"> </v>
      </c>
      <c r="K565" s="70" t="str">
        <f>IF('P_løpende (2)'!K577=0," ",'P_løpende (2)'!K577)</f>
        <v xml:space="preserve"> </v>
      </c>
      <c r="L565" s="70" t="str">
        <f>IF('P_løpende (2)'!L577=0," ",'P_løpende (2)'!L577)</f>
        <v xml:space="preserve"> </v>
      </c>
      <c r="N565" s="70" t="str">
        <f>IF('P_løpende (2)'!N577=0," ",'P_løpende (2)'!N577)</f>
        <v xml:space="preserve"> </v>
      </c>
      <c r="O565" s="70" t="str">
        <f>IF('P_løpende (2)'!O577=0," ",'P_løpende (2)'!O577)</f>
        <v xml:space="preserve"> </v>
      </c>
    </row>
    <row r="566" spans="2:15" x14ac:dyDescent="0.2">
      <c r="B566" s="21" t="str">
        <f>IF('P_løpende (2)'!B578=0," ",'P_løpende (2)'!B578)</f>
        <v xml:space="preserve"> </v>
      </c>
      <c r="C566" s="70" t="str">
        <f>IF('P_løpende (2)'!C578=0," ",'P_løpende (2)'!C578)</f>
        <v xml:space="preserve"> </v>
      </c>
      <c r="D566" s="24" t="str">
        <f>IF('P_løpende (2)'!D568=0," ",'P_løpende (2)'!D568)</f>
        <v xml:space="preserve"> </v>
      </c>
      <c r="E566" s="21" t="str">
        <f>IF('P_løpende (2)'!E578=0," ",'P_løpende (2)'!E578)</f>
        <v xml:space="preserve"> </v>
      </c>
      <c r="F566" s="70" t="str">
        <f>IF('P_løpende (2)'!F578=0," ",'P_løpende (2)'!F578)</f>
        <v xml:space="preserve"> </v>
      </c>
      <c r="H566" s="70" t="str">
        <f>IF('P_løpende (2)'!H578=0," ",'P_løpende (2)'!H578)</f>
        <v xml:space="preserve"> </v>
      </c>
      <c r="I566" s="70" t="str">
        <f>IF('P_løpende (2)'!I578=0," ",'P_løpende (2)'!I578)</f>
        <v xml:space="preserve"> </v>
      </c>
      <c r="K566" s="70" t="str">
        <f>IF('P_løpende (2)'!K578=0," ",'P_løpende (2)'!K578)</f>
        <v xml:space="preserve"> </v>
      </c>
      <c r="L566" s="70" t="str">
        <f>IF('P_løpende (2)'!L578=0," ",'P_løpende (2)'!L578)</f>
        <v xml:space="preserve"> </v>
      </c>
      <c r="N566" s="70" t="str">
        <f>IF('P_løpende (2)'!N578=0," ",'P_løpende (2)'!N578)</f>
        <v xml:space="preserve"> </v>
      </c>
      <c r="O566" s="70" t="str">
        <f>IF('P_løpende (2)'!O578=0," ",'P_løpende (2)'!O578)</f>
        <v xml:space="preserve"> </v>
      </c>
    </row>
    <row r="567" spans="2:15" x14ac:dyDescent="0.2">
      <c r="B567" s="21" t="str">
        <f>IF('P_løpende (2)'!B579=0," ",'P_løpende (2)'!B579)</f>
        <v xml:space="preserve"> </v>
      </c>
      <c r="C567" s="70" t="str">
        <f>IF('P_løpende (2)'!C579=0," ",'P_løpende (2)'!C579)</f>
        <v xml:space="preserve"> </v>
      </c>
      <c r="D567" s="24" t="str">
        <f>IF('P_løpende (2)'!D569=0," ",'P_løpende (2)'!D569)</f>
        <v xml:space="preserve"> </v>
      </c>
      <c r="E567" s="21" t="str">
        <f>IF('P_løpende (2)'!E579=0," ",'P_løpende (2)'!E579)</f>
        <v xml:space="preserve"> </v>
      </c>
      <c r="F567" s="70" t="str">
        <f>IF('P_løpende (2)'!F579=0," ",'P_løpende (2)'!F579)</f>
        <v xml:space="preserve"> </v>
      </c>
      <c r="H567" s="70" t="str">
        <f>IF('P_løpende (2)'!H579=0," ",'P_løpende (2)'!H579)</f>
        <v xml:space="preserve"> </v>
      </c>
      <c r="I567" s="70" t="str">
        <f>IF('P_løpende (2)'!I579=0," ",'P_løpende (2)'!I579)</f>
        <v xml:space="preserve"> </v>
      </c>
      <c r="K567" s="70" t="str">
        <f>IF('P_løpende (2)'!K579=0," ",'P_løpende (2)'!K579)</f>
        <v xml:space="preserve"> </v>
      </c>
      <c r="L567" s="70" t="str">
        <f>IF('P_løpende (2)'!L579=0," ",'P_løpende (2)'!L579)</f>
        <v xml:space="preserve"> </v>
      </c>
      <c r="N567" s="70" t="str">
        <f>IF('P_løpende (2)'!N579=0," ",'P_løpende (2)'!N579)</f>
        <v xml:space="preserve"> </v>
      </c>
      <c r="O567" s="70" t="str">
        <f>IF('P_løpende (2)'!O579=0," ",'P_løpende (2)'!O579)</f>
        <v xml:space="preserve"> </v>
      </c>
    </row>
    <row r="568" spans="2:15" x14ac:dyDescent="0.2">
      <c r="B568" s="21" t="str">
        <f>IF('P_løpende (2)'!B580=0," ",'P_løpende (2)'!B580)</f>
        <v xml:space="preserve"> </v>
      </c>
      <c r="C568" s="70" t="str">
        <f>IF('P_løpende (2)'!C580=0," ",'P_løpende (2)'!C580)</f>
        <v xml:space="preserve"> </v>
      </c>
      <c r="D568" s="24" t="str">
        <f>IF('P_løpende (2)'!D570=0," ",'P_løpende (2)'!D570)</f>
        <v xml:space="preserve"> </v>
      </c>
      <c r="E568" s="21" t="str">
        <f>IF('P_løpende (2)'!E580=0," ",'P_løpende (2)'!E580)</f>
        <v xml:space="preserve"> </v>
      </c>
      <c r="F568" s="70" t="str">
        <f>IF('P_løpende (2)'!F580=0," ",'P_løpende (2)'!F580)</f>
        <v xml:space="preserve"> </v>
      </c>
      <c r="H568" s="70" t="str">
        <f>IF('P_løpende (2)'!H580=0," ",'P_løpende (2)'!H580)</f>
        <v xml:space="preserve"> </v>
      </c>
      <c r="I568" s="70" t="str">
        <f>IF('P_løpende (2)'!I580=0," ",'P_løpende (2)'!I580)</f>
        <v xml:space="preserve"> </v>
      </c>
      <c r="K568" s="70" t="str">
        <f>IF('P_løpende (2)'!K580=0," ",'P_løpende (2)'!K580)</f>
        <v xml:space="preserve"> </v>
      </c>
      <c r="L568" s="70" t="str">
        <f>IF('P_løpende (2)'!L580=0," ",'P_løpende (2)'!L580)</f>
        <v xml:space="preserve"> </v>
      </c>
      <c r="N568" s="70" t="str">
        <f>IF('P_løpende (2)'!N580=0," ",'P_løpende (2)'!N580)</f>
        <v xml:space="preserve"> </v>
      </c>
      <c r="O568" s="70" t="str">
        <f>IF('P_løpende (2)'!O580=0," ",'P_løpende (2)'!O580)</f>
        <v xml:space="preserve"> </v>
      </c>
    </row>
    <row r="569" spans="2:15" x14ac:dyDescent="0.2">
      <c r="B569" s="21" t="str">
        <f>IF('P_løpende (2)'!B581=0," ",'P_løpende (2)'!B581)</f>
        <v xml:space="preserve"> </v>
      </c>
      <c r="C569" s="70" t="str">
        <f>IF('P_løpende (2)'!C581=0," ",'P_løpende (2)'!C581)</f>
        <v xml:space="preserve"> </v>
      </c>
      <c r="D569" s="24" t="str">
        <f>IF('P_løpende (2)'!D571=0," ",'P_løpende (2)'!D571)</f>
        <v xml:space="preserve"> </v>
      </c>
      <c r="E569" s="21" t="str">
        <f>IF('P_løpende (2)'!E581=0," ",'P_løpende (2)'!E581)</f>
        <v xml:space="preserve"> </v>
      </c>
      <c r="F569" s="70" t="str">
        <f>IF('P_løpende (2)'!F581=0," ",'P_løpende (2)'!F581)</f>
        <v xml:space="preserve"> </v>
      </c>
      <c r="H569" s="70" t="str">
        <f>IF('P_løpende (2)'!H581=0," ",'P_løpende (2)'!H581)</f>
        <v xml:space="preserve"> </v>
      </c>
      <c r="I569" s="70" t="str">
        <f>IF('P_løpende (2)'!I581=0," ",'P_løpende (2)'!I581)</f>
        <v xml:space="preserve"> </v>
      </c>
      <c r="K569" s="70" t="str">
        <f>IF('P_løpende (2)'!K581=0," ",'P_løpende (2)'!K581)</f>
        <v xml:space="preserve"> </v>
      </c>
      <c r="L569" s="70" t="str">
        <f>IF('P_løpende (2)'!L581=0," ",'P_løpende (2)'!L581)</f>
        <v xml:space="preserve"> </v>
      </c>
      <c r="N569" s="70" t="str">
        <f>IF('P_løpende (2)'!N581=0," ",'P_løpende (2)'!N581)</f>
        <v xml:space="preserve"> </v>
      </c>
      <c r="O569" s="70" t="str">
        <f>IF('P_løpende (2)'!O581=0," ",'P_løpende (2)'!O581)</f>
        <v xml:space="preserve"> </v>
      </c>
    </row>
    <row r="570" spans="2:15" x14ac:dyDescent="0.2">
      <c r="B570" s="21" t="str">
        <f>IF('P_løpende (2)'!B582=0," ",'P_løpende (2)'!B582)</f>
        <v xml:space="preserve"> </v>
      </c>
      <c r="C570" s="70" t="str">
        <f>IF('P_løpende (2)'!C582=0," ",'P_løpende (2)'!C582)</f>
        <v xml:space="preserve"> </v>
      </c>
      <c r="D570" s="24" t="str">
        <f>IF('P_løpende (2)'!D572=0," ",'P_løpende (2)'!D572)</f>
        <v xml:space="preserve"> </v>
      </c>
      <c r="E570" s="21" t="str">
        <f>IF('P_løpende (2)'!E582=0," ",'P_løpende (2)'!E582)</f>
        <v xml:space="preserve"> </v>
      </c>
      <c r="F570" s="70" t="str">
        <f>IF('P_løpende (2)'!F582=0," ",'P_løpende (2)'!F582)</f>
        <v xml:space="preserve"> </v>
      </c>
      <c r="H570" s="70" t="str">
        <f>IF('P_løpende (2)'!H582=0," ",'P_løpende (2)'!H582)</f>
        <v xml:space="preserve"> </v>
      </c>
      <c r="I570" s="70" t="str">
        <f>IF('P_løpende (2)'!I582=0," ",'P_løpende (2)'!I582)</f>
        <v xml:space="preserve"> </v>
      </c>
      <c r="K570" s="70" t="str">
        <f>IF('P_løpende (2)'!K582=0," ",'P_løpende (2)'!K582)</f>
        <v xml:space="preserve"> </v>
      </c>
      <c r="L570" s="70" t="str">
        <f>IF('P_løpende (2)'!L582=0," ",'P_løpende (2)'!L582)</f>
        <v xml:space="preserve"> </v>
      </c>
      <c r="N570" s="70" t="str">
        <f>IF('P_løpende (2)'!N582=0," ",'P_løpende (2)'!N582)</f>
        <v xml:space="preserve"> </v>
      </c>
      <c r="O570" s="70" t="str">
        <f>IF('P_løpende (2)'!O582=0," ",'P_løpende (2)'!O582)</f>
        <v xml:space="preserve"> </v>
      </c>
    </row>
    <row r="571" spans="2:15" x14ac:dyDescent="0.2">
      <c r="B571" s="21" t="str">
        <f>IF('P_løpende (2)'!B583=0," ",'P_løpende (2)'!B583)</f>
        <v xml:space="preserve"> </v>
      </c>
      <c r="C571" s="70" t="str">
        <f>IF('P_løpende (2)'!C583=0," ",'P_løpende (2)'!C583)</f>
        <v xml:space="preserve"> </v>
      </c>
      <c r="D571" s="24" t="str">
        <f>IF('P_løpende (2)'!D573=0," ",'P_løpende (2)'!D573)</f>
        <v xml:space="preserve"> </v>
      </c>
      <c r="E571" s="21" t="str">
        <f>IF('P_løpende (2)'!E583=0," ",'P_løpende (2)'!E583)</f>
        <v xml:space="preserve"> </v>
      </c>
      <c r="F571" s="70" t="str">
        <f>IF('P_løpende (2)'!F583=0," ",'P_løpende (2)'!F583)</f>
        <v xml:space="preserve"> </v>
      </c>
      <c r="H571" s="70" t="str">
        <f>IF('P_løpende (2)'!H583=0," ",'P_løpende (2)'!H583)</f>
        <v xml:space="preserve"> </v>
      </c>
      <c r="I571" s="70" t="str">
        <f>IF('P_løpende (2)'!I583=0," ",'P_løpende (2)'!I583)</f>
        <v xml:space="preserve"> </v>
      </c>
      <c r="K571" s="70" t="str">
        <f>IF('P_løpende (2)'!K583=0," ",'P_løpende (2)'!K583)</f>
        <v xml:space="preserve"> </v>
      </c>
      <c r="L571" s="70" t="str">
        <f>IF('P_løpende (2)'!L583=0," ",'P_løpende (2)'!L583)</f>
        <v xml:space="preserve"> </v>
      </c>
      <c r="N571" s="70" t="str">
        <f>IF('P_løpende (2)'!N583=0," ",'P_løpende (2)'!N583)</f>
        <v xml:space="preserve"> </v>
      </c>
      <c r="O571" s="70" t="str">
        <f>IF('P_løpende (2)'!O583=0," ",'P_løpende (2)'!O583)</f>
        <v xml:space="preserve"> </v>
      </c>
    </row>
    <row r="572" spans="2:15" x14ac:dyDescent="0.2">
      <c r="B572" s="21" t="str">
        <f>IF('P_løpende (2)'!B584=0," ",'P_løpende (2)'!B584)</f>
        <v xml:space="preserve"> </v>
      </c>
      <c r="C572" s="70" t="str">
        <f>IF('P_løpende (2)'!C584=0," ",'P_løpende (2)'!C584)</f>
        <v xml:space="preserve"> </v>
      </c>
      <c r="D572" s="24" t="str">
        <f>IF('P_løpende (2)'!D574=0," ",'P_løpende (2)'!D574)</f>
        <v xml:space="preserve"> </v>
      </c>
      <c r="E572" s="21" t="str">
        <f>IF('P_løpende (2)'!E584=0," ",'P_løpende (2)'!E584)</f>
        <v xml:space="preserve"> </v>
      </c>
      <c r="F572" s="70" t="str">
        <f>IF('P_løpende (2)'!F584=0," ",'P_løpende (2)'!F584)</f>
        <v xml:space="preserve"> </v>
      </c>
      <c r="H572" s="70" t="str">
        <f>IF('P_løpende (2)'!H584=0," ",'P_løpende (2)'!H584)</f>
        <v xml:space="preserve"> </v>
      </c>
      <c r="I572" s="70" t="str">
        <f>IF('P_løpende (2)'!I584=0," ",'P_løpende (2)'!I584)</f>
        <v xml:space="preserve"> </v>
      </c>
      <c r="K572" s="70" t="str">
        <f>IF('P_løpende (2)'!K584=0," ",'P_løpende (2)'!K584)</f>
        <v xml:space="preserve"> </v>
      </c>
      <c r="L572" s="70" t="str">
        <f>IF('P_løpende (2)'!L584=0," ",'P_løpende (2)'!L584)</f>
        <v xml:space="preserve"> </v>
      </c>
      <c r="N572" s="70" t="str">
        <f>IF('P_løpende (2)'!N584=0," ",'P_løpende (2)'!N584)</f>
        <v xml:space="preserve"> </v>
      </c>
      <c r="O572" s="70" t="str">
        <f>IF('P_løpende (2)'!O584=0," ",'P_løpende (2)'!O584)</f>
        <v xml:space="preserve"> </v>
      </c>
    </row>
    <row r="573" spans="2:15" x14ac:dyDescent="0.2">
      <c r="B573" s="21" t="str">
        <f>IF('P_løpende (2)'!B585=0," ",'P_løpende (2)'!B585)</f>
        <v xml:space="preserve"> </v>
      </c>
      <c r="C573" s="70" t="str">
        <f>IF('P_løpende (2)'!C585=0," ",'P_løpende (2)'!C585)</f>
        <v xml:space="preserve"> </v>
      </c>
      <c r="D573" s="24" t="str">
        <f>IF('P_løpende (2)'!D575=0," ",'P_løpende (2)'!D575)</f>
        <v xml:space="preserve"> </v>
      </c>
      <c r="E573" s="21" t="str">
        <f>IF('P_løpende (2)'!E585=0," ",'P_løpende (2)'!E585)</f>
        <v xml:space="preserve"> </v>
      </c>
      <c r="F573" s="70" t="str">
        <f>IF('P_løpende (2)'!F585=0," ",'P_løpende (2)'!F585)</f>
        <v xml:space="preserve"> </v>
      </c>
      <c r="H573" s="70" t="str">
        <f>IF('P_løpende (2)'!H585=0," ",'P_løpende (2)'!H585)</f>
        <v xml:space="preserve"> </v>
      </c>
      <c r="I573" s="70" t="str">
        <f>IF('P_løpende (2)'!I585=0," ",'P_løpende (2)'!I585)</f>
        <v xml:space="preserve"> </v>
      </c>
      <c r="K573" s="70" t="str">
        <f>IF('P_løpende (2)'!K585=0," ",'P_løpende (2)'!K585)</f>
        <v xml:space="preserve"> </v>
      </c>
      <c r="L573" s="70" t="str">
        <f>IF('P_løpende (2)'!L585=0," ",'P_løpende (2)'!L585)</f>
        <v xml:space="preserve"> </v>
      </c>
      <c r="N573" s="70" t="str">
        <f>IF('P_løpende (2)'!N585=0," ",'P_løpende (2)'!N585)</f>
        <v xml:space="preserve"> </v>
      </c>
      <c r="O573" s="70" t="str">
        <f>IF('P_løpende (2)'!O585=0," ",'P_løpende (2)'!O585)</f>
        <v xml:space="preserve"> </v>
      </c>
    </row>
    <row r="574" spans="2:15" x14ac:dyDescent="0.2">
      <c r="B574" s="21" t="str">
        <f>IF('P_løpende (2)'!B586=0," ",'P_løpende (2)'!B586)</f>
        <v xml:space="preserve"> </v>
      </c>
      <c r="C574" s="70" t="str">
        <f>IF('P_løpende (2)'!C586=0," ",'P_løpende (2)'!C586)</f>
        <v xml:space="preserve"> </v>
      </c>
      <c r="D574" s="24" t="str">
        <f>IF('P_løpende (2)'!D576=0," ",'P_løpende (2)'!D576)</f>
        <v xml:space="preserve"> </v>
      </c>
      <c r="E574" s="21" t="str">
        <f>IF('P_løpende (2)'!E586=0," ",'P_løpende (2)'!E586)</f>
        <v xml:space="preserve"> </v>
      </c>
      <c r="F574" s="70" t="str">
        <f>IF('P_løpende (2)'!F586=0," ",'P_løpende (2)'!F586)</f>
        <v xml:space="preserve"> </v>
      </c>
      <c r="H574" s="70" t="str">
        <f>IF('P_løpende (2)'!H586=0," ",'P_løpende (2)'!H586)</f>
        <v xml:space="preserve"> </v>
      </c>
      <c r="I574" s="70" t="str">
        <f>IF('P_løpende (2)'!I586=0," ",'P_løpende (2)'!I586)</f>
        <v xml:space="preserve"> </v>
      </c>
      <c r="K574" s="70" t="str">
        <f>IF('P_løpende (2)'!K586=0," ",'P_løpende (2)'!K586)</f>
        <v xml:space="preserve"> </v>
      </c>
      <c r="L574" s="70" t="str">
        <f>IF('P_løpende (2)'!L586=0," ",'P_løpende (2)'!L586)</f>
        <v xml:space="preserve"> </v>
      </c>
      <c r="N574" s="70" t="str">
        <f>IF('P_løpende (2)'!N586=0," ",'P_løpende (2)'!N586)</f>
        <v xml:space="preserve"> </v>
      </c>
      <c r="O574" s="70" t="str">
        <f>IF('P_løpende (2)'!O586=0," ",'P_løpende (2)'!O586)</f>
        <v xml:space="preserve"> </v>
      </c>
    </row>
    <row r="575" spans="2:15" x14ac:dyDescent="0.2">
      <c r="B575" s="21" t="str">
        <f>IF('P_løpende (2)'!B587=0," ",'P_løpende (2)'!B587)</f>
        <v xml:space="preserve"> </v>
      </c>
      <c r="C575" s="70" t="str">
        <f>IF('P_løpende (2)'!C587=0," ",'P_løpende (2)'!C587)</f>
        <v xml:space="preserve"> </v>
      </c>
      <c r="D575" s="24" t="str">
        <f>IF('P_løpende (2)'!D577=0," ",'P_løpende (2)'!D577)</f>
        <v xml:space="preserve"> </v>
      </c>
      <c r="E575" s="21" t="str">
        <f>IF('P_løpende (2)'!E587=0," ",'P_løpende (2)'!E587)</f>
        <v xml:space="preserve"> </v>
      </c>
      <c r="F575" s="70" t="str">
        <f>IF('P_løpende (2)'!F587=0," ",'P_løpende (2)'!F587)</f>
        <v xml:space="preserve"> </v>
      </c>
      <c r="H575" s="70" t="str">
        <f>IF('P_løpende (2)'!H587=0," ",'P_løpende (2)'!H587)</f>
        <v xml:space="preserve"> </v>
      </c>
      <c r="I575" s="70" t="str">
        <f>IF('P_løpende (2)'!I587=0," ",'P_løpende (2)'!I587)</f>
        <v xml:space="preserve"> </v>
      </c>
      <c r="K575" s="70" t="str">
        <f>IF('P_løpende (2)'!K587=0," ",'P_løpende (2)'!K587)</f>
        <v xml:space="preserve"> </v>
      </c>
      <c r="L575" s="70" t="str">
        <f>IF('P_løpende (2)'!L587=0," ",'P_løpende (2)'!L587)</f>
        <v xml:space="preserve"> </v>
      </c>
      <c r="N575" s="70" t="str">
        <f>IF('P_løpende (2)'!N587=0," ",'P_løpende (2)'!N587)</f>
        <v xml:space="preserve"> </v>
      </c>
      <c r="O575" s="70" t="str">
        <f>IF('P_løpende (2)'!O587=0," ",'P_løpende (2)'!O587)</f>
        <v xml:space="preserve"> </v>
      </c>
    </row>
    <row r="576" spans="2:15" x14ac:dyDescent="0.2">
      <c r="B576" s="21" t="str">
        <f>IF('P_løpende (2)'!B588=0," ",'P_løpende (2)'!B588)</f>
        <v xml:space="preserve"> </v>
      </c>
      <c r="C576" s="70" t="str">
        <f>IF('P_løpende (2)'!C588=0," ",'P_løpende (2)'!C588)</f>
        <v xml:space="preserve"> </v>
      </c>
      <c r="D576" s="24" t="str">
        <f>IF('P_løpende (2)'!D578=0," ",'P_løpende (2)'!D578)</f>
        <v xml:space="preserve"> </v>
      </c>
      <c r="E576" s="21" t="str">
        <f>IF('P_løpende (2)'!E588=0," ",'P_løpende (2)'!E588)</f>
        <v xml:space="preserve"> </v>
      </c>
      <c r="F576" s="70" t="str">
        <f>IF('P_løpende (2)'!F588=0," ",'P_løpende (2)'!F588)</f>
        <v xml:space="preserve"> </v>
      </c>
      <c r="H576" s="70" t="str">
        <f>IF('P_løpende (2)'!H588=0," ",'P_løpende (2)'!H588)</f>
        <v xml:space="preserve"> </v>
      </c>
      <c r="I576" s="70" t="str">
        <f>IF('P_løpende (2)'!I588=0," ",'P_løpende (2)'!I588)</f>
        <v xml:space="preserve"> </v>
      </c>
      <c r="K576" s="70" t="str">
        <f>IF('P_løpende (2)'!K588=0," ",'P_løpende (2)'!K588)</f>
        <v xml:space="preserve"> </v>
      </c>
      <c r="L576" s="70" t="str">
        <f>IF('P_løpende (2)'!L588=0," ",'P_løpende (2)'!L588)</f>
        <v xml:space="preserve"> </v>
      </c>
      <c r="N576" s="70" t="str">
        <f>IF('P_løpende (2)'!N588=0," ",'P_løpende (2)'!N588)</f>
        <v xml:space="preserve"> </v>
      </c>
      <c r="O576" s="70" t="str">
        <f>IF('P_løpende (2)'!O588=0," ",'P_løpende (2)'!O588)</f>
        <v xml:space="preserve"> </v>
      </c>
    </row>
    <row r="577" spans="2:15" x14ac:dyDescent="0.2">
      <c r="B577" s="21" t="str">
        <f>IF('P_løpende (2)'!B589=0," ",'P_løpende (2)'!B589)</f>
        <v xml:space="preserve"> </v>
      </c>
      <c r="C577" s="70" t="str">
        <f>IF('P_løpende (2)'!C589=0," ",'P_løpende (2)'!C589)</f>
        <v xml:space="preserve"> </v>
      </c>
      <c r="D577" s="24" t="str">
        <f>IF('P_løpende (2)'!D579=0," ",'P_løpende (2)'!D579)</f>
        <v xml:space="preserve"> </v>
      </c>
      <c r="E577" s="21" t="str">
        <f>IF('P_løpende (2)'!E589=0," ",'P_løpende (2)'!E589)</f>
        <v xml:space="preserve"> </v>
      </c>
      <c r="F577" s="70" t="str">
        <f>IF('P_løpende (2)'!F589=0," ",'P_løpende (2)'!F589)</f>
        <v xml:space="preserve"> </v>
      </c>
      <c r="H577" s="70" t="str">
        <f>IF('P_løpende (2)'!H589=0," ",'P_løpende (2)'!H589)</f>
        <v xml:space="preserve"> </v>
      </c>
      <c r="I577" s="70" t="str">
        <f>IF('P_løpende (2)'!I589=0," ",'P_løpende (2)'!I589)</f>
        <v xml:space="preserve"> </v>
      </c>
      <c r="K577" s="70" t="str">
        <f>IF('P_løpende (2)'!K589=0," ",'P_løpende (2)'!K589)</f>
        <v xml:space="preserve"> </v>
      </c>
      <c r="L577" s="70" t="str">
        <f>IF('P_løpende (2)'!L589=0," ",'P_løpende (2)'!L589)</f>
        <v xml:space="preserve"> </v>
      </c>
      <c r="N577" s="70" t="str">
        <f>IF('P_løpende (2)'!N589=0," ",'P_løpende (2)'!N589)</f>
        <v xml:space="preserve"> </v>
      </c>
      <c r="O577" s="70" t="str">
        <f>IF('P_løpende (2)'!O589=0," ",'P_løpende (2)'!O589)</f>
        <v xml:space="preserve"> </v>
      </c>
    </row>
    <row r="578" spans="2:15" x14ac:dyDescent="0.2">
      <c r="B578" s="21" t="str">
        <f>IF('P_løpende (2)'!B590=0," ",'P_løpende (2)'!B590)</f>
        <v xml:space="preserve"> </v>
      </c>
      <c r="C578" s="70" t="str">
        <f>IF('P_løpende (2)'!C590=0," ",'P_løpende (2)'!C590)</f>
        <v xml:space="preserve"> </v>
      </c>
      <c r="D578" s="24" t="str">
        <f>IF('P_løpende (2)'!D580=0," ",'P_løpende (2)'!D580)</f>
        <v xml:space="preserve"> </v>
      </c>
      <c r="E578" s="21" t="str">
        <f>IF('P_løpende (2)'!E590=0," ",'P_løpende (2)'!E590)</f>
        <v xml:space="preserve"> </v>
      </c>
      <c r="F578" s="70" t="str">
        <f>IF('P_løpende (2)'!F590=0," ",'P_løpende (2)'!F590)</f>
        <v xml:space="preserve"> </v>
      </c>
      <c r="H578" s="70" t="str">
        <f>IF('P_løpende (2)'!H590=0," ",'P_løpende (2)'!H590)</f>
        <v xml:space="preserve"> </v>
      </c>
      <c r="I578" s="70" t="str">
        <f>IF('P_løpende (2)'!I590=0," ",'P_løpende (2)'!I590)</f>
        <v xml:space="preserve"> </v>
      </c>
      <c r="K578" s="70" t="str">
        <f>IF('P_løpende (2)'!K590=0," ",'P_løpende (2)'!K590)</f>
        <v xml:space="preserve"> </v>
      </c>
      <c r="L578" s="70" t="str">
        <f>IF('P_løpende (2)'!L590=0," ",'P_løpende (2)'!L590)</f>
        <v xml:space="preserve"> </v>
      </c>
      <c r="N578" s="70" t="str">
        <f>IF('P_løpende (2)'!N590=0," ",'P_løpende (2)'!N590)</f>
        <v xml:space="preserve"> </v>
      </c>
      <c r="O578" s="70" t="str">
        <f>IF('P_løpende (2)'!O590=0," ",'P_løpende (2)'!O590)</f>
        <v xml:space="preserve"> </v>
      </c>
    </row>
    <row r="579" spans="2:15" x14ac:dyDescent="0.2">
      <c r="B579" s="21" t="str">
        <f>IF('P_løpende (2)'!B591=0," ",'P_løpende (2)'!B591)</f>
        <v xml:space="preserve"> </v>
      </c>
      <c r="C579" s="70" t="str">
        <f>IF('P_løpende (2)'!C591=0," ",'P_løpende (2)'!C591)</f>
        <v xml:space="preserve"> </v>
      </c>
      <c r="D579" s="24" t="str">
        <f>IF('P_løpende (2)'!D581=0," ",'P_løpende (2)'!D581)</f>
        <v xml:space="preserve"> </v>
      </c>
      <c r="E579" s="21" t="str">
        <f>IF('P_løpende (2)'!E591=0," ",'P_løpende (2)'!E591)</f>
        <v xml:space="preserve"> </v>
      </c>
      <c r="F579" s="70" t="str">
        <f>IF('P_løpende (2)'!F591=0," ",'P_løpende (2)'!F591)</f>
        <v xml:space="preserve"> </v>
      </c>
      <c r="H579" s="70" t="str">
        <f>IF('P_løpende (2)'!H591=0," ",'P_løpende (2)'!H591)</f>
        <v xml:space="preserve"> </v>
      </c>
      <c r="I579" s="70" t="str">
        <f>IF('P_løpende (2)'!I591=0," ",'P_løpende (2)'!I591)</f>
        <v xml:space="preserve"> </v>
      </c>
      <c r="K579" s="70" t="str">
        <f>IF('P_løpende (2)'!K591=0," ",'P_løpende (2)'!K591)</f>
        <v xml:space="preserve"> </v>
      </c>
      <c r="L579" s="70" t="str">
        <f>IF('P_løpende (2)'!L591=0," ",'P_løpende (2)'!L591)</f>
        <v xml:space="preserve"> </v>
      </c>
      <c r="N579" s="70" t="str">
        <f>IF('P_løpende (2)'!N591=0," ",'P_løpende (2)'!N591)</f>
        <v xml:space="preserve"> </v>
      </c>
      <c r="O579" s="70" t="str">
        <f>IF('P_løpende (2)'!O591=0," ",'P_løpende (2)'!O591)</f>
        <v xml:space="preserve"> </v>
      </c>
    </row>
    <row r="580" spans="2:15" x14ac:dyDescent="0.2">
      <c r="B580" s="21" t="str">
        <f>IF('P_løpende (2)'!B592=0," ",'P_løpende (2)'!B592)</f>
        <v xml:space="preserve"> </v>
      </c>
      <c r="C580" s="70" t="str">
        <f>IF('P_løpende (2)'!C592=0," ",'P_løpende (2)'!C592)</f>
        <v xml:space="preserve"> </v>
      </c>
      <c r="D580" s="24" t="str">
        <f>IF('P_løpende (2)'!D582=0," ",'P_løpende (2)'!D582)</f>
        <v xml:space="preserve"> </v>
      </c>
      <c r="E580" s="21" t="str">
        <f>IF('P_løpende (2)'!E592=0," ",'P_løpende (2)'!E592)</f>
        <v xml:space="preserve"> </v>
      </c>
      <c r="F580" s="70" t="str">
        <f>IF('P_løpende (2)'!F592=0," ",'P_løpende (2)'!F592)</f>
        <v xml:space="preserve"> </v>
      </c>
      <c r="H580" s="70" t="str">
        <f>IF('P_løpende (2)'!H592=0," ",'P_løpende (2)'!H592)</f>
        <v xml:space="preserve"> </v>
      </c>
      <c r="I580" s="70" t="str">
        <f>IF('P_løpende (2)'!I592=0," ",'P_løpende (2)'!I592)</f>
        <v xml:space="preserve"> </v>
      </c>
      <c r="K580" s="70" t="str">
        <f>IF('P_løpende (2)'!K592=0," ",'P_løpende (2)'!K592)</f>
        <v xml:space="preserve"> </v>
      </c>
      <c r="L580" s="70" t="str">
        <f>IF('P_løpende (2)'!L592=0," ",'P_løpende (2)'!L592)</f>
        <v xml:space="preserve"> </v>
      </c>
      <c r="N580" s="70" t="str">
        <f>IF('P_løpende (2)'!N592=0," ",'P_løpende (2)'!N592)</f>
        <v xml:space="preserve"> </v>
      </c>
      <c r="O580" s="70" t="str">
        <f>IF('P_løpende (2)'!O592=0," ",'P_løpende (2)'!O592)</f>
        <v xml:space="preserve"> </v>
      </c>
    </row>
    <row r="581" spans="2:15" x14ac:dyDescent="0.2">
      <c r="B581" s="21" t="str">
        <f>IF('P_løpende (2)'!B593=0," ",'P_løpende (2)'!B593)</f>
        <v xml:space="preserve"> </v>
      </c>
      <c r="C581" s="70" t="str">
        <f>IF('P_løpende (2)'!C593=0," ",'P_løpende (2)'!C593)</f>
        <v xml:space="preserve"> </v>
      </c>
      <c r="D581" s="24" t="str">
        <f>IF('P_løpende (2)'!D583=0," ",'P_løpende (2)'!D583)</f>
        <v xml:space="preserve"> </v>
      </c>
      <c r="E581" s="21" t="str">
        <f>IF('P_løpende (2)'!E593=0," ",'P_løpende (2)'!E593)</f>
        <v xml:space="preserve"> </v>
      </c>
      <c r="F581" s="70" t="str">
        <f>IF('P_løpende (2)'!F593=0," ",'P_løpende (2)'!F593)</f>
        <v xml:space="preserve"> </v>
      </c>
      <c r="H581" s="70" t="str">
        <f>IF('P_løpende (2)'!H593=0," ",'P_løpende (2)'!H593)</f>
        <v xml:space="preserve"> </v>
      </c>
      <c r="I581" s="70" t="str">
        <f>IF('P_løpende (2)'!I593=0," ",'P_løpende (2)'!I593)</f>
        <v xml:space="preserve"> </v>
      </c>
      <c r="K581" s="70" t="str">
        <f>IF('P_løpende (2)'!K593=0," ",'P_løpende (2)'!K593)</f>
        <v xml:space="preserve"> </v>
      </c>
      <c r="L581" s="70" t="str">
        <f>IF('P_løpende (2)'!L593=0," ",'P_løpende (2)'!L593)</f>
        <v xml:space="preserve"> </v>
      </c>
      <c r="N581" s="70" t="str">
        <f>IF('P_løpende (2)'!N593=0," ",'P_løpende (2)'!N593)</f>
        <v xml:space="preserve"> </v>
      </c>
      <c r="O581" s="70" t="str">
        <f>IF('P_løpende (2)'!O593=0," ",'P_løpende (2)'!O593)</f>
        <v xml:space="preserve"> </v>
      </c>
    </row>
    <row r="582" spans="2:15" x14ac:dyDescent="0.2">
      <c r="B582" s="21" t="str">
        <f>IF('P_løpende (2)'!B594=0," ",'P_løpende (2)'!B594)</f>
        <v xml:space="preserve"> </v>
      </c>
      <c r="C582" s="70" t="str">
        <f>IF('P_løpende (2)'!C594=0," ",'P_løpende (2)'!C594)</f>
        <v xml:space="preserve"> </v>
      </c>
      <c r="D582" s="24" t="str">
        <f>IF('P_løpende (2)'!D584=0," ",'P_løpende (2)'!D584)</f>
        <v xml:space="preserve"> </v>
      </c>
      <c r="E582" s="21" t="str">
        <f>IF('P_løpende (2)'!E594=0," ",'P_løpende (2)'!E594)</f>
        <v xml:space="preserve"> </v>
      </c>
      <c r="F582" s="70" t="str">
        <f>IF('P_løpende (2)'!F594=0," ",'P_løpende (2)'!F594)</f>
        <v xml:space="preserve"> </v>
      </c>
      <c r="H582" s="70" t="str">
        <f>IF('P_løpende (2)'!H594=0," ",'P_løpende (2)'!H594)</f>
        <v xml:space="preserve"> </v>
      </c>
      <c r="I582" s="70" t="str">
        <f>IF('P_løpende (2)'!I594=0," ",'P_løpende (2)'!I594)</f>
        <v xml:space="preserve"> </v>
      </c>
      <c r="K582" s="70" t="str">
        <f>IF('P_løpende (2)'!K594=0," ",'P_løpende (2)'!K594)</f>
        <v xml:space="preserve"> </v>
      </c>
      <c r="L582" s="70" t="str">
        <f>IF('P_løpende (2)'!L594=0," ",'P_løpende (2)'!L594)</f>
        <v xml:space="preserve"> </v>
      </c>
      <c r="N582" s="70" t="str">
        <f>IF('P_løpende (2)'!N594=0," ",'P_løpende (2)'!N594)</f>
        <v xml:space="preserve"> </v>
      </c>
      <c r="O582" s="70" t="str">
        <f>IF('P_løpende (2)'!O594=0," ",'P_løpende (2)'!O594)</f>
        <v xml:space="preserve"> </v>
      </c>
    </row>
    <row r="583" spans="2:15" x14ac:dyDescent="0.2">
      <c r="B583" s="21" t="str">
        <f>IF('P_løpende (2)'!B595=0," ",'P_løpende (2)'!B595)</f>
        <v xml:space="preserve"> </v>
      </c>
      <c r="C583" s="70" t="str">
        <f>IF('P_løpende (2)'!C595=0," ",'P_løpende (2)'!C595)</f>
        <v xml:space="preserve"> </v>
      </c>
      <c r="D583" s="24" t="str">
        <f>IF('P_løpende (2)'!D585=0," ",'P_løpende (2)'!D585)</f>
        <v xml:space="preserve"> </v>
      </c>
      <c r="E583" s="21" t="str">
        <f>IF('P_løpende (2)'!E595=0," ",'P_løpende (2)'!E595)</f>
        <v xml:space="preserve"> </v>
      </c>
      <c r="F583" s="70" t="str">
        <f>IF('P_løpende (2)'!F595=0," ",'P_løpende (2)'!F595)</f>
        <v xml:space="preserve"> </v>
      </c>
      <c r="H583" s="70" t="str">
        <f>IF('P_løpende (2)'!H595=0," ",'P_løpende (2)'!H595)</f>
        <v xml:space="preserve"> </v>
      </c>
      <c r="I583" s="70" t="str">
        <f>IF('P_løpende (2)'!I595=0," ",'P_løpende (2)'!I595)</f>
        <v xml:space="preserve"> </v>
      </c>
      <c r="K583" s="70" t="str">
        <f>IF('P_løpende (2)'!K595=0," ",'P_løpende (2)'!K595)</f>
        <v xml:space="preserve"> </v>
      </c>
      <c r="L583" s="70" t="str">
        <f>IF('P_løpende (2)'!L595=0," ",'P_løpende (2)'!L595)</f>
        <v xml:space="preserve"> </v>
      </c>
      <c r="N583" s="70" t="str">
        <f>IF('P_løpende (2)'!N595=0," ",'P_løpende (2)'!N595)</f>
        <v xml:space="preserve"> </v>
      </c>
      <c r="O583" s="70" t="str">
        <f>IF('P_løpende (2)'!O595=0," ",'P_løpende (2)'!O595)</f>
        <v xml:space="preserve"> </v>
      </c>
    </row>
    <row r="584" spans="2:15" x14ac:dyDescent="0.2">
      <c r="B584" s="21" t="str">
        <f>IF('P_løpende (2)'!B596=0," ",'P_løpende (2)'!B596)</f>
        <v xml:space="preserve"> </v>
      </c>
      <c r="C584" s="70" t="str">
        <f>IF('P_løpende (2)'!C596=0," ",'P_løpende (2)'!C596)</f>
        <v xml:space="preserve"> </v>
      </c>
      <c r="D584" s="24" t="str">
        <f>IF('P_løpende (2)'!D586=0," ",'P_løpende (2)'!D586)</f>
        <v xml:space="preserve"> </v>
      </c>
      <c r="E584" s="21" t="str">
        <f>IF('P_løpende (2)'!E596=0," ",'P_løpende (2)'!E596)</f>
        <v xml:space="preserve"> </v>
      </c>
      <c r="F584" s="70" t="str">
        <f>IF('P_løpende (2)'!F596=0," ",'P_løpende (2)'!F596)</f>
        <v xml:space="preserve"> </v>
      </c>
      <c r="H584" s="70" t="str">
        <f>IF('P_løpende (2)'!H596=0," ",'P_løpende (2)'!H596)</f>
        <v xml:space="preserve"> </v>
      </c>
      <c r="I584" s="70" t="str">
        <f>IF('P_løpende (2)'!I596=0," ",'P_løpende (2)'!I596)</f>
        <v xml:space="preserve"> </v>
      </c>
      <c r="K584" s="70" t="str">
        <f>IF('P_løpende (2)'!K596=0," ",'P_løpende (2)'!K596)</f>
        <v xml:space="preserve"> </v>
      </c>
      <c r="L584" s="70" t="str">
        <f>IF('P_løpende (2)'!L596=0," ",'P_løpende (2)'!L596)</f>
        <v xml:space="preserve"> </v>
      </c>
      <c r="N584" s="70" t="str">
        <f>IF('P_løpende (2)'!N596=0," ",'P_løpende (2)'!N596)</f>
        <v xml:space="preserve"> </v>
      </c>
      <c r="O584" s="70" t="str">
        <f>IF('P_løpende (2)'!O596=0," ",'P_løpende (2)'!O596)</f>
        <v xml:space="preserve"> </v>
      </c>
    </row>
    <row r="585" spans="2:15" x14ac:dyDescent="0.2">
      <c r="B585" s="21" t="str">
        <f>IF('P_løpende (2)'!B597=0," ",'P_løpende (2)'!B597)</f>
        <v xml:space="preserve"> </v>
      </c>
      <c r="C585" s="70" t="str">
        <f>IF('P_løpende (2)'!C597=0," ",'P_løpende (2)'!C597)</f>
        <v xml:space="preserve"> </v>
      </c>
      <c r="D585" s="24" t="str">
        <f>IF('P_løpende (2)'!D587=0," ",'P_løpende (2)'!D587)</f>
        <v xml:space="preserve"> </v>
      </c>
      <c r="E585" s="21" t="str">
        <f>IF('P_løpende (2)'!E597=0," ",'P_løpende (2)'!E597)</f>
        <v xml:space="preserve"> </v>
      </c>
      <c r="F585" s="70" t="str">
        <f>IF('P_løpende (2)'!F597=0," ",'P_løpende (2)'!F597)</f>
        <v xml:space="preserve"> </v>
      </c>
      <c r="H585" s="70" t="str">
        <f>IF('P_løpende (2)'!H597=0," ",'P_løpende (2)'!H597)</f>
        <v xml:space="preserve"> </v>
      </c>
      <c r="I585" s="70" t="str">
        <f>IF('P_løpende (2)'!I597=0," ",'P_løpende (2)'!I597)</f>
        <v xml:space="preserve"> </v>
      </c>
      <c r="K585" s="70" t="str">
        <f>IF('P_løpende (2)'!K597=0," ",'P_løpende (2)'!K597)</f>
        <v xml:space="preserve"> </v>
      </c>
      <c r="L585" s="70" t="str">
        <f>IF('P_løpende (2)'!L597=0," ",'P_løpende (2)'!L597)</f>
        <v xml:space="preserve"> </v>
      </c>
      <c r="N585" s="70" t="str">
        <f>IF('P_løpende (2)'!N597=0," ",'P_løpende (2)'!N597)</f>
        <v xml:space="preserve"> </v>
      </c>
      <c r="O585" s="70" t="str">
        <f>IF('P_løpende (2)'!O597=0," ",'P_løpende (2)'!O597)</f>
        <v xml:space="preserve"> </v>
      </c>
    </row>
    <row r="586" spans="2:15" x14ac:dyDescent="0.2">
      <c r="B586" s="21" t="str">
        <f>IF('P_løpende (2)'!B598=0," ",'P_løpende (2)'!B598)</f>
        <v xml:space="preserve"> </v>
      </c>
      <c r="C586" s="70" t="str">
        <f>IF('P_løpende (2)'!C598=0," ",'P_løpende (2)'!C598)</f>
        <v xml:space="preserve"> </v>
      </c>
      <c r="D586" s="24" t="str">
        <f>IF('P_løpende (2)'!D588=0," ",'P_løpende (2)'!D588)</f>
        <v xml:space="preserve"> </v>
      </c>
      <c r="E586" s="21" t="str">
        <f>IF('P_løpende (2)'!E598=0," ",'P_løpende (2)'!E598)</f>
        <v xml:space="preserve"> </v>
      </c>
      <c r="F586" s="70" t="str">
        <f>IF('P_løpende (2)'!F598=0," ",'P_løpende (2)'!F598)</f>
        <v xml:space="preserve"> </v>
      </c>
      <c r="H586" s="70" t="str">
        <f>IF('P_løpende (2)'!H598=0," ",'P_løpende (2)'!H598)</f>
        <v xml:space="preserve"> </v>
      </c>
      <c r="I586" s="70" t="str">
        <f>IF('P_løpende (2)'!I598=0," ",'P_løpende (2)'!I598)</f>
        <v xml:space="preserve"> </v>
      </c>
      <c r="K586" s="70" t="str">
        <f>IF('P_løpende (2)'!K598=0," ",'P_løpende (2)'!K598)</f>
        <v xml:space="preserve"> </v>
      </c>
      <c r="L586" s="70" t="str">
        <f>IF('P_løpende (2)'!L598=0," ",'P_løpende (2)'!L598)</f>
        <v xml:space="preserve"> </v>
      </c>
      <c r="N586" s="70" t="str">
        <f>IF('P_løpende (2)'!N598=0," ",'P_løpende (2)'!N598)</f>
        <v xml:space="preserve"> </v>
      </c>
      <c r="O586" s="70" t="str">
        <f>IF('P_løpende (2)'!O598=0," ",'P_løpende (2)'!O598)</f>
        <v xml:space="preserve"> </v>
      </c>
    </row>
    <row r="587" spans="2:15" x14ac:dyDescent="0.2">
      <c r="B587" s="21" t="str">
        <f>IF('P_løpende (2)'!B599=0," ",'P_løpende (2)'!B599)</f>
        <v xml:space="preserve"> </v>
      </c>
      <c r="C587" s="70" t="str">
        <f>IF('P_løpende (2)'!C599=0," ",'P_løpende (2)'!C599)</f>
        <v xml:space="preserve"> </v>
      </c>
      <c r="D587" s="24" t="str">
        <f>IF('P_løpende (2)'!D589=0," ",'P_løpende (2)'!D589)</f>
        <v xml:space="preserve"> </v>
      </c>
      <c r="E587" s="21" t="str">
        <f>IF('P_løpende (2)'!E599=0," ",'P_løpende (2)'!E599)</f>
        <v xml:space="preserve"> </v>
      </c>
      <c r="F587" s="70" t="str">
        <f>IF('P_løpende (2)'!F599=0," ",'P_løpende (2)'!F599)</f>
        <v xml:space="preserve"> </v>
      </c>
      <c r="H587" s="70" t="str">
        <f>IF('P_løpende (2)'!H599=0," ",'P_løpende (2)'!H599)</f>
        <v xml:space="preserve"> </v>
      </c>
      <c r="I587" s="70" t="str">
        <f>IF('P_løpende (2)'!I599=0," ",'P_løpende (2)'!I599)</f>
        <v xml:space="preserve"> </v>
      </c>
      <c r="K587" s="70" t="str">
        <f>IF('P_løpende (2)'!K599=0," ",'P_løpende (2)'!K599)</f>
        <v xml:space="preserve"> </v>
      </c>
      <c r="L587" s="70" t="str">
        <f>IF('P_løpende (2)'!L599=0," ",'P_løpende (2)'!L599)</f>
        <v xml:space="preserve"> </v>
      </c>
      <c r="N587" s="70" t="str">
        <f>IF('P_løpende (2)'!N599=0," ",'P_løpende (2)'!N599)</f>
        <v xml:space="preserve"> </v>
      </c>
      <c r="O587" s="70" t="str">
        <f>IF('P_løpende (2)'!O599=0," ",'P_løpende (2)'!O599)</f>
        <v xml:space="preserve"> </v>
      </c>
    </row>
    <row r="588" spans="2:15" x14ac:dyDescent="0.2">
      <c r="B588" s="21" t="str">
        <f>IF('P_løpende (2)'!B600=0," ",'P_løpende (2)'!B600)</f>
        <v xml:space="preserve"> </v>
      </c>
      <c r="C588" s="70" t="str">
        <f>IF('P_løpende (2)'!C600=0," ",'P_løpende (2)'!C600)</f>
        <v xml:space="preserve"> </v>
      </c>
      <c r="D588" s="24" t="str">
        <f>IF('P_løpende (2)'!D590=0," ",'P_løpende (2)'!D590)</f>
        <v xml:space="preserve"> </v>
      </c>
      <c r="E588" s="21" t="str">
        <f>IF('P_løpende (2)'!E600=0," ",'P_løpende (2)'!E600)</f>
        <v xml:space="preserve"> </v>
      </c>
      <c r="F588" s="70" t="str">
        <f>IF('P_løpende (2)'!F600=0," ",'P_løpende (2)'!F600)</f>
        <v xml:space="preserve"> </v>
      </c>
      <c r="H588" s="70" t="str">
        <f>IF('P_løpende (2)'!H600=0," ",'P_løpende (2)'!H600)</f>
        <v xml:space="preserve"> </v>
      </c>
      <c r="I588" s="70" t="str">
        <f>IF('P_løpende (2)'!I600=0," ",'P_løpende (2)'!I600)</f>
        <v xml:space="preserve"> </v>
      </c>
      <c r="K588" s="70" t="str">
        <f>IF('P_løpende (2)'!K600=0," ",'P_løpende (2)'!K600)</f>
        <v xml:space="preserve"> </v>
      </c>
      <c r="L588" s="70" t="str">
        <f>IF('P_løpende (2)'!L600=0," ",'P_løpende (2)'!L600)</f>
        <v xml:space="preserve"> </v>
      </c>
      <c r="N588" s="70" t="str">
        <f>IF('P_løpende (2)'!N600=0," ",'P_løpende (2)'!N600)</f>
        <v xml:space="preserve"> </v>
      </c>
      <c r="O588" s="70" t="str">
        <f>IF('P_løpende (2)'!O600=0," ",'P_løpende (2)'!O600)</f>
        <v xml:space="preserve"> </v>
      </c>
    </row>
    <row r="589" spans="2:15" x14ac:dyDescent="0.2">
      <c r="B589" s="21" t="str">
        <f>IF('P_løpende (2)'!B601=0," ",'P_løpende (2)'!B601)</f>
        <v xml:space="preserve"> </v>
      </c>
      <c r="C589" s="70" t="str">
        <f>IF('P_løpende (2)'!C601=0," ",'P_løpende (2)'!C601)</f>
        <v xml:space="preserve"> </v>
      </c>
      <c r="D589" s="24" t="str">
        <f>IF('P_løpende (2)'!D591=0," ",'P_løpende (2)'!D591)</f>
        <v xml:space="preserve"> </v>
      </c>
      <c r="E589" s="21" t="str">
        <f>IF('P_løpende (2)'!E601=0," ",'P_løpende (2)'!E601)</f>
        <v xml:space="preserve"> </v>
      </c>
      <c r="F589" s="70" t="str">
        <f>IF('P_løpende (2)'!F601=0," ",'P_løpende (2)'!F601)</f>
        <v xml:space="preserve"> </v>
      </c>
      <c r="H589" s="70" t="str">
        <f>IF('P_løpende (2)'!H601=0," ",'P_løpende (2)'!H601)</f>
        <v xml:space="preserve"> </v>
      </c>
      <c r="I589" s="70" t="str">
        <f>IF('P_løpende (2)'!I601=0," ",'P_løpende (2)'!I601)</f>
        <v xml:space="preserve"> </v>
      </c>
      <c r="K589" s="70" t="str">
        <f>IF('P_løpende (2)'!K601=0," ",'P_løpende (2)'!K601)</f>
        <v xml:space="preserve"> </v>
      </c>
      <c r="L589" s="70" t="str">
        <f>IF('P_løpende (2)'!L601=0," ",'P_løpende (2)'!L601)</f>
        <v xml:space="preserve"> </v>
      </c>
      <c r="N589" s="70" t="str">
        <f>IF('P_løpende (2)'!N601=0," ",'P_løpende (2)'!N601)</f>
        <v xml:space="preserve"> </v>
      </c>
      <c r="O589" s="70" t="str">
        <f>IF('P_løpende (2)'!O601=0," ",'P_løpende (2)'!O601)</f>
        <v xml:space="preserve"> </v>
      </c>
    </row>
    <row r="590" spans="2:15" x14ac:dyDescent="0.2">
      <c r="B590" s="21" t="str">
        <f>IF('P_løpende (2)'!B602=0," ",'P_løpende (2)'!B602)</f>
        <v xml:space="preserve"> </v>
      </c>
      <c r="C590" s="70" t="str">
        <f>IF('P_løpende (2)'!C602=0," ",'P_løpende (2)'!C602)</f>
        <v xml:space="preserve"> </v>
      </c>
      <c r="D590" s="24" t="str">
        <f>IF('P_løpende (2)'!D592=0," ",'P_løpende (2)'!D592)</f>
        <v xml:space="preserve"> </v>
      </c>
      <c r="E590" s="21" t="str">
        <f>IF('P_løpende (2)'!E602=0," ",'P_løpende (2)'!E602)</f>
        <v xml:space="preserve"> </v>
      </c>
      <c r="F590" s="70" t="str">
        <f>IF('P_løpende (2)'!F602=0," ",'P_løpende (2)'!F602)</f>
        <v xml:space="preserve"> </v>
      </c>
      <c r="H590" s="70" t="str">
        <f>IF('P_løpende (2)'!H602=0," ",'P_løpende (2)'!H602)</f>
        <v xml:space="preserve"> </v>
      </c>
      <c r="I590" s="70" t="str">
        <f>IF('P_løpende (2)'!I602=0," ",'P_løpende (2)'!I602)</f>
        <v xml:space="preserve"> </v>
      </c>
      <c r="K590" s="70" t="str">
        <f>IF('P_løpende (2)'!K602=0," ",'P_løpende (2)'!K602)</f>
        <v xml:space="preserve"> </v>
      </c>
      <c r="L590" s="70" t="str">
        <f>IF('P_løpende (2)'!L602=0," ",'P_løpende (2)'!L602)</f>
        <v xml:space="preserve"> </v>
      </c>
      <c r="N590" s="70" t="str">
        <f>IF('P_løpende (2)'!N602=0," ",'P_løpende (2)'!N602)</f>
        <v xml:space="preserve"> </v>
      </c>
      <c r="O590" s="70" t="str">
        <f>IF('P_løpende (2)'!O602=0," ",'P_løpende (2)'!O602)</f>
        <v xml:space="preserve"> </v>
      </c>
    </row>
    <row r="591" spans="2:15" x14ac:dyDescent="0.2">
      <c r="B591" s="21" t="str">
        <f>IF('P_løpende (2)'!B603=0," ",'P_løpende (2)'!B603)</f>
        <v xml:space="preserve"> </v>
      </c>
      <c r="C591" s="70" t="str">
        <f>IF('P_løpende (2)'!C603=0," ",'P_løpende (2)'!C603)</f>
        <v xml:space="preserve"> </v>
      </c>
      <c r="D591" s="24" t="str">
        <f>IF('P_løpende (2)'!D593=0," ",'P_løpende (2)'!D593)</f>
        <v xml:space="preserve"> </v>
      </c>
      <c r="E591" s="21" t="str">
        <f>IF('P_løpende (2)'!E603=0," ",'P_løpende (2)'!E603)</f>
        <v xml:space="preserve"> </v>
      </c>
      <c r="F591" s="70" t="str">
        <f>IF('P_løpende (2)'!F603=0," ",'P_løpende (2)'!F603)</f>
        <v xml:space="preserve"> </v>
      </c>
      <c r="H591" s="70" t="str">
        <f>IF('P_løpende (2)'!H603=0," ",'P_løpende (2)'!H603)</f>
        <v xml:space="preserve"> </v>
      </c>
      <c r="I591" s="70" t="str">
        <f>IF('P_løpende (2)'!I603=0," ",'P_løpende (2)'!I603)</f>
        <v xml:space="preserve"> </v>
      </c>
      <c r="K591" s="70" t="str">
        <f>IF('P_løpende (2)'!K603=0," ",'P_løpende (2)'!K603)</f>
        <v xml:space="preserve"> </v>
      </c>
      <c r="L591" s="70" t="str">
        <f>IF('P_løpende (2)'!L603=0," ",'P_løpende (2)'!L603)</f>
        <v xml:space="preserve"> </v>
      </c>
      <c r="N591" s="70" t="str">
        <f>IF('P_løpende (2)'!N603=0," ",'P_løpende (2)'!N603)</f>
        <v xml:space="preserve"> </v>
      </c>
      <c r="O591" s="70" t="str">
        <f>IF('P_løpende (2)'!O603=0," ",'P_løpende (2)'!O603)</f>
        <v xml:space="preserve"> </v>
      </c>
    </row>
    <row r="592" spans="2:15" x14ac:dyDescent="0.2">
      <c r="B592" s="21" t="str">
        <f>IF('P_løpende (2)'!B604=0," ",'P_løpende (2)'!B604)</f>
        <v xml:space="preserve"> </v>
      </c>
      <c r="C592" s="70" t="str">
        <f>IF('P_løpende (2)'!C604=0," ",'P_løpende (2)'!C604)</f>
        <v xml:space="preserve"> </v>
      </c>
      <c r="D592" s="24" t="str">
        <f>IF('P_løpende (2)'!D594=0," ",'P_løpende (2)'!D594)</f>
        <v xml:space="preserve"> </v>
      </c>
      <c r="E592" s="21" t="str">
        <f>IF('P_løpende (2)'!E604=0," ",'P_løpende (2)'!E604)</f>
        <v xml:space="preserve"> </v>
      </c>
      <c r="F592" s="70" t="str">
        <f>IF('P_løpende (2)'!F604=0," ",'P_løpende (2)'!F604)</f>
        <v xml:space="preserve"> </v>
      </c>
      <c r="H592" s="70" t="str">
        <f>IF('P_løpende (2)'!H604=0," ",'P_løpende (2)'!H604)</f>
        <v xml:space="preserve"> </v>
      </c>
      <c r="I592" s="70" t="str">
        <f>IF('P_løpende (2)'!I604=0," ",'P_løpende (2)'!I604)</f>
        <v xml:space="preserve"> </v>
      </c>
      <c r="K592" s="70" t="str">
        <f>IF('P_løpende (2)'!K604=0," ",'P_løpende (2)'!K604)</f>
        <v xml:space="preserve"> </v>
      </c>
      <c r="L592" s="70" t="str">
        <f>IF('P_løpende (2)'!L604=0," ",'P_løpende (2)'!L604)</f>
        <v xml:space="preserve"> </v>
      </c>
      <c r="N592" s="70" t="str">
        <f>IF('P_løpende (2)'!N604=0," ",'P_løpende (2)'!N604)</f>
        <v xml:space="preserve"> </v>
      </c>
      <c r="O592" s="70" t="str">
        <f>IF('P_løpende (2)'!O604=0," ",'P_løpende (2)'!O604)</f>
        <v xml:space="preserve"> </v>
      </c>
    </row>
    <row r="593" spans="2:15" x14ac:dyDescent="0.2">
      <c r="B593" s="21" t="str">
        <f>IF('P_løpende (2)'!B605=0," ",'P_løpende (2)'!B605)</f>
        <v xml:space="preserve"> </v>
      </c>
      <c r="C593" s="70" t="str">
        <f>IF('P_løpende (2)'!C605=0," ",'P_løpende (2)'!C605)</f>
        <v xml:space="preserve"> </v>
      </c>
      <c r="D593" s="24" t="str">
        <f>IF('P_løpende (2)'!D595=0," ",'P_løpende (2)'!D595)</f>
        <v xml:space="preserve"> </v>
      </c>
      <c r="E593" s="21" t="str">
        <f>IF('P_løpende (2)'!E605=0," ",'P_løpende (2)'!E605)</f>
        <v xml:space="preserve"> </v>
      </c>
      <c r="F593" s="70" t="str">
        <f>IF('P_løpende (2)'!F605=0," ",'P_løpende (2)'!F605)</f>
        <v xml:space="preserve"> </v>
      </c>
      <c r="H593" s="70" t="str">
        <f>IF('P_løpende (2)'!H605=0," ",'P_løpende (2)'!H605)</f>
        <v xml:space="preserve"> </v>
      </c>
      <c r="I593" s="70" t="str">
        <f>IF('P_løpende (2)'!I605=0," ",'P_løpende (2)'!I605)</f>
        <v xml:space="preserve"> </v>
      </c>
      <c r="K593" s="70" t="str">
        <f>IF('P_løpende (2)'!K605=0," ",'P_løpende (2)'!K605)</f>
        <v xml:space="preserve"> </v>
      </c>
      <c r="L593" s="70" t="str">
        <f>IF('P_løpende (2)'!L605=0," ",'P_løpende (2)'!L605)</f>
        <v xml:space="preserve"> </v>
      </c>
      <c r="N593" s="70" t="str">
        <f>IF('P_løpende (2)'!N605=0," ",'P_løpende (2)'!N605)</f>
        <v xml:space="preserve"> </v>
      </c>
      <c r="O593" s="70" t="str">
        <f>IF('P_løpende (2)'!O605=0," ",'P_løpende (2)'!O605)</f>
        <v xml:space="preserve"> </v>
      </c>
    </row>
    <row r="594" spans="2:15" x14ac:dyDescent="0.2">
      <c r="B594" s="21" t="str">
        <f>IF('P_løpende (2)'!B606=0," ",'P_løpende (2)'!B606)</f>
        <v xml:space="preserve"> </v>
      </c>
      <c r="C594" s="70" t="str">
        <f>IF('P_løpende (2)'!C606=0," ",'P_løpende (2)'!C606)</f>
        <v xml:space="preserve"> </v>
      </c>
      <c r="D594" s="24" t="str">
        <f>IF('P_løpende (2)'!D596=0," ",'P_løpende (2)'!D596)</f>
        <v xml:space="preserve"> </v>
      </c>
      <c r="E594" s="21" t="str">
        <f>IF('P_løpende (2)'!E606=0," ",'P_løpende (2)'!E606)</f>
        <v xml:space="preserve"> </v>
      </c>
      <c r="F594" s="70" t="str">
        <f>IF('P_løpende (2)'!F606=0," ",'P_løpende (2)'!F606)</f>
        <v xml:space="preserve"> </v>
      </c>
      <c r="H594" s="70" t="str">
        <f>IF('P_løpende (2)'!H606=0," ",'P_løpende (2)'!H606)</f>
        <v xml:space="preserve"> </v>
      </c>
      <c r="I594" s="70" t="str">
        <f>IF('P_løpende (2)'!I606=0," ",'P_løpende (2)'!I606)</f>
        <v xml:space="preserve"> </v>
      </c>
      <c r="K594" s="70" t="str">
        <f>IF('P_løpende (2)'!K606=0," ",'P_løpende (2)'!K606)</f>
        <v xml:space="preserve"> </v>
      </c>
      <c r="L594" s="70" t="str">
        <f>IF('P_løpende (2)'!L606=0," ",'P_løpende (2)'!L606)</f>
        <v xml:space="preserve"> </v>
      </c>
      <c r="N594" s="70" t="str">
        <f>IF('P_løpende (2)'!N606=0," ",'P_løpende (2)'!N606)</f>
        <v xml:space="preserve"> </v>
      </c>
      <c r="O594" s="70" t="str">
        <f>IF('P_løpende (2)'!O606=0," ",'P_løpende (2)'!O606)</f>
        <v xml:space="preserve"> </v>
      </c>
    </row>
    <row r="595" spans="2:15" x14ac:dyDescent="0.2">
      <c r="B595" s="21" t="str">
        <f>IF('P_løpende (2)'!B607=0," ",'P_løpende (2)'!B607)</f>
        <v xml:space="preserve"> </v>
      </c>
      <c r="C595" s="70" t="str">
        <f>IF('P_løpende (2)'!C607=0," ",'P_løpende (2)'!C607)</f>
        <v xml:space="preserve"> </v>
      </c>
      <c r="D595" s="24" t="str">
        <f>IF('P_løpende (2)'!D597=0," ",'P_løpende (2)'!D597)</f>
        <v xml:space="preserve"> </v>
      </c>
      <c r="E595" s="21" t="str">
        <f>IF('P_løpende (2)'!E607=0," ",'P_løpende (2)'!E607)</f>
        <v xml:space="preserve"> </v>
      </c>
      <c r="F595" s="70" t="str">
        <f>IF('P_løpende (2)'!F607=0," ",'P_løpende (2)'!F607)</f>
        <v xml:space="preserve"> </v>
      </c>
      <c r="H595" s="70" t="str">
        <f>IF('P_løpende (2)'!H607=0," ",'P_løpende (2)'!H607)</f>
        <v xml:space="preserve"> </v>
      </c>
      <c r="I595" s="70" t="str">
        <f>IF('P_løpende (2)'!I607=0," ",'P_løpende (2)'!I607)</f>
        <v xml:space="preserve"> </v>
      </c>
      <c r="K595" s="70" t="str">
        <f>IF('P_løpende (2)'!K607=0," ",'P_løpende (2)'!K607)</f>
        <v xml:space="preserve"> </v>
      </c>
      <c r="L595" s="70" t="str">
        <f>IF('P_løpende (2)'!L607=0," ",'P_løpende (2)'!L607)</f>
        <v xml:space="preserve"> </v>
      </c>
      <c r="N595" s="70" t="str">
        <f>IF('P_løpende (2)'!N607=0," ",'P_løpende (2)'!N607)</f>
        <v xml:space="preserve"> </v>
      </c>
      <c r="O595" s="70" t="str">
        <f>IF('P_løpende (2)'!O607=0," ",'P_løpende (2)'!O607)</f>
        <v xml:space="preserve"> </v>
      </c>
    </row>
    <row r="596" spans="2:15" x14ac:dyDescent="0.2">
      <c r="B596" s="21" t="str">
        <f>IF('P_løpende (2)'!B608=0," ",'P_løpende (2)'!B608)</f>
        <v xml:space="preserve"> </v>
      </c>
      <c r="C596" s="70" t="str">
        <f>IF('P_løpende (2)'!C608=0," ",'P_løpende (2)'!C608)</f>
        <v xml:space="preserve"> </v>
      </c>
      <c r="D596" s="24" t="str">
        <f>IF('P_løpende (2)'!D598=0," ",'P_løpende (2)'!D598)</f>
        <v xml:space="preserve"> </v>
      </c>
      <c r="E596" s="21" t="str">
        <f>IF('P_løpende (2)'!E608=0," ",'P_løpende (2)'!E608)</f>
        <v xml:space="preserve"> </v>
      </c>
      <c r="F596" s="70" t="str">
        <f>IF('P_løpende (2)'!F608=0," ",'P_løpende (2)'!F608)</f>
        <v xml:space="preserve"> </v>
      </c>
      <c r="H596" s="70" t="str">
        <f>IF('P_løpende (2)'!H608=0," ",'P_løpende (2)'!H608)</f>
        <v xml:space="preserve"> </v>
      </c>
      <c r="I596" s="70" t="str">
        <f>IF('P_løpende (2)'!I608=0," ",'P_løpende (2)'!I608)</f>
        <v xml:space="preserve"> </v>
      </c>
      <c r="K596" s="70" t="str">
        <f>IF('P_løpende (2)'!K608=0," ",'P_løpende (2)'!K608)</f>
        <v xml:space="preserve"> </v>
      </c>
      <c r="L596" s="70" t="str">
        <f>IF('P_løpende (2)'!L608=0," ",'P_løpende (2)'!L608)</f>
        <v xml:space="preserve"> </v>
      </c>
      <c r="N596" s="70" t="str">
        <f>IF('P_løpende (2)'!N608=0," ",'P_løpende (2)'!N608)</f>
        <v xml:space="preserve"> </v>
      </c>
      <c r="O596" s="70" t="str">
        <f>IF('P_løpende (2)'!O608=0," ",'P_løpende (2)'!O608)</f>
        <v xml:space="preserve"> </v>
      </c>
    </row>
    <row r="597" spans="2:15" x14ac:dyDescent="0.2">
      <c r="B597" s="21" t="str">
        <f>IF('P_løpende (2)'!B609=0," ",'P_løpende (2)'!B609)</f>
        <v xml:space="preserve"> </v>
      </c>
      <c r="C597" s="70" t="str">
        <f>IF('P_løpende (2)'!C609=0," ",'P_løpende (2)'!C609)</f>
        <v xml:space="preserve"> </v>
      </c>
      <c r="D597" s="24" t="str">
        <f>IF('P_løpende (2)'!D599=0," ",'P_løpende (2)'!D599)</f>
        <v xml:space="preserve"> </v>
      </c>
      <c r="E597" s="21" t="str">
        <f>IF('P_løpende (2)'!E609=0," ",'P_løpende (2)'!E609)</f>
        <v xml:space="preserve"> </v>
      </c>
      <c r="F597" s="70" t="str">
        <f>IF('P_løpende (2)'!F609=0," ",'P_løpende (2)'!F609)</f>
        <v xml:space="preserve"> </v>
      </c>
      <c r="H597" s="70" t="str">
        <f>IF('P_løpende (2)'!H609=0," ",'P_løpende (2)'!H609)</f>
        <v xml:space="preserve"> </v>
      </c>
      <c r="I597" s="70" t="str">
        <f>IF('P_løpende (2)'!I609=0," ",'P_løpende (2)'!I609)</f>
        <v xml:space="preserve"> </v>
      </c>
      <c r="K597" s="70" t="str">
        <f>IF('P_løpende (2)'!K609=0," ",'P_løpende (2)'!K609)</f>
        <v xml:space="preserve"> </v>
      </c>
      <c r="L597" s="70" t="str">
        <f>IF('P_løpende (2)'!L609=0," ",'P_løpende (2)'!L609)</f>
        <v xml:space="preserve"> </v>
      </c>
      <c r="N597" s="70" t="str">
        <f>IF('P_løpende (2)'!N609=0," ",'P_løpende (2)'!N609)</f>
        <v xml:space="preserve"> </v>
      </c>
      <c r="O597" s="70" t="str">
        <f>IF('P_løpende (2)'!O609=0," ",'P_løpende (2)'!O609)</f>
        <v xml:space="preserve"> </v>
      </c>
    </row>
    <row r="598" spans="2:15" x14ac:dyDescent="0.2">
      <c r="B598" s="21" t="str">
        <f>IF('P_løpende (2)'!B610=0," ",'P_løpende (2)'!B610)</f>
        <v xml:space="preserve"> </v>
      </c>
      <c r="C598" s="70" t="str">
        <f>IF('P_løpende (2)'!C610=0," ",'P_løpende (2)'!C610)</f>
        <v xml:space="preserve"> </v>
      </c>
      <c r="D598" s="24" t="str">
        <f>IF('P_løpende (2)'!D600=0," ",'P_løpende (2)'!D600)</f>
        <v xml:space="preserve"> </v>
      </c>
      <c r="E598" s="21" t="str">
        <f>IF('P_løpende (2)'!E610=0," ",'P_løpende (2)'!E610)</f>
        <v xml:space="preserve"> </v>
      </c>
      <c r="F598" s="70" t="str">
        <f>IF('P_løpende (2)'!F610=0," ",'P_løpende (2)'!F610)</f>
        <v xml:space="preserve"> </v>
      </c>
      <c r="H598" s="70" t="str">
        <f>IF('P_løpende (2)'!H610=0," ",'P_løpende (2)'!H610)</f>
        <v xml:space="preserve"> </v>
      </c>
      <c r="I598" s="70" t="str">
        <f>IF('P_løpende (2)'!I610=0," ",'P_løpende (2)'!I610)</f>
        <v xml:space="preserve"> </v>
      </c>
      <c r="K598" s="70" t="str">
        <f>IF('P_løpende (2)'!K610=0," ",'P_løpende (2)'!K610)</f>
        <v xml:space="preserve"> </v>
      </c>
      <c r="L598" s="70" t="str">
        <f>IF('P_løpende (2)'!L610=0," ",'P_løpende (2)'!L610)</f>
        <v xml:space="preserve"> </v>
      </c>
      <c r="N598" s="70" t="str">
        <f>IF('P_løpende (2)'!N610=0," ",'P_løpende (2)'!N610)</f>
        <v xml:space="preserve"> </v>
      </c>
      <c r="O598" s="70" t="str">
        <f>IF('P_løpende (2)'!O610=0," ",'P_løpende (2)'!O610)</f>
        <v xml:space="preserve"> </v>
      </c>
    </row>
    <row r="599" spans="2:15" x14ac:dyDescent="0.2">
      <c r="B599" s="21" t="str">
        <f>IF('P_løpende (2)'!B611=0," ",'P_løpende (2)'!B611)</f>
        <v xml:space="preserve"> </v>
      </c>
      <c r="C599" s="70" t="str">
        <f>IF('P_løpende (2)'!C611=0," ",'P_løpende (2)'!C611)</f>
        <v xml:space="preserve"> </v>
      </c>
      <c r="D599" s="24" t="str">
        <f>IF('P_løpende (2)'!D601=0," ",'P_løpende (2)'!D601)</f>
        <v xml:space="preserve"> </v>
      </c>
      <c r="E599" s="21" t="str">
        <f>IF('P_løpende (2)'!E611=0," ",'P_løpende (2)'!E611)</f>
        <v xml:space="preserve"> </v>
      </c>
      <c r="F599" s="70" t="str">
        <f>IF('P_løpende (2)'!F611=0," ",'P_løpende (2)'!F611)</f>
        <v xml:space="preserve"> </v>
      </c>
      <c r="H599" s="70" t="str">
        <f>IF('P_løpende (2)'!H611=0," ",'P_løpende (2)'!H611)</f>
        <v xml:space="preserve"> </v>
      </c>
      <c r="I599" s="70" t="str">
        <f>IF('P_løpende (2)'!I611=0," ",'P_løpende (2)'!I611)</f>
        <v xml:space="preserve"> </v>
      </c>
      <c r="K599" s="70" t="str">
        <f>IF('P_løpende (2)'!K611=0," ",'P_løpende (2)'!K611)</f>
        <v xml:space="preserve"> </v>
      </c>
      <c r="L599" s="70" t="str">
        <f>IF('P_løpende (2)'!L611=0," ",'P_løpende (2)'!L611)</f>
        <v xml:space="preserve"> </v>
      </c>
      <c r="N599" s="70" t="str">
        <f>IF('P_løpende (2)'!N611=0," ",'P_løpende (2)'!N611)</f>
        <v xml:space="preserve"> </v>
      </c>
      <c r="O599" s="70" t="str">
        <f>IF('P_løpende (2)'!O611=0," ",'P_løpende (2)'!O611)</f>
        <v xml:space="preserve"> </v>
      </c>
    </row>
    <row r="600" spans="2:15" x14ac:dyDescent="0.2">
      <c r="B600" s="21" t="str">
        <f>IF('P_løpende (2)'!B612=0," ",'P_løpende (2)'!B612)</f>
        <v xml:space="preserve"> </v>
      </c>
      <c r="C600" s="70" t="str">
        <f>IF('P_løpende (2)'!C612=0," ",'P_løpende (2)'!C612)</f>
        <v xml:space="preserve"> </v>
      </c>
      <c r="D600" s="24" t="str">
        <f>IF('P_løpende (2)'!D602=0," ",'P_løpende (2)'!D602)</f>
        <v xml:space="preserve"> </v>
      </c>
      <c r="E600" s="21" t="str">
        <f>IF('P_løpende (2)'!E612=0," ",'P_løpende (2)'!E612)</f>
        <v xml:space="preserve"> </v>
      </c>
      <c r="F600" s="70" t="str">
        <f>IF('P_løpende (2)'!F612=0," ",'P_løpende (2)'!F612)</f>
        <v xml:space="preserve"> </v>
      </c>
      <c r="H600" s="70" t="str">
        <f>IF('P_løpende (2)'!H612=0," ",'P_løpende (2)'!H612)</f>
        <v xml:space="preserve"> </v>
      </c>
      <c r="I600" s="70" t="str">
        <f>IF('P_løpende (2)'!I612=0," ",'P_løpende (2)'!I612)</f>
        <v xml:space="preserve"> </v>
      </c>
      <c r="K600" s="70" t="str">
        <f>IF('P_løpende (2)'!K612=0," ",'P_løpende (2)'!K612)</f>
        <v xml:space="preserve"> </v>
      </c>
      <c r="L600" s="70" t="str">
        <f>IF('P_løpende (2)'!L612=0," ",'P_løpende (2)'!L612)</f>
        <v xml:space="preserve"> </v>
      </c>
      <c r="N600" s="70" t="str">
        <f>IF('P_løpende (2)'!N612=0," ",'P_løpende (2)'!N612)</f>
        <v xml:space="preserve"> </v>
      </c>
      <c r="O600" s="70" t="str">
        <f>IF('P_løpende (2)'!O612=0," ",'P_løpende (2)'!O612)</f>
        <v xml:space="preserve"> </v>
      </c>
    </row>
    <row r="601" spans="2:15" x14ac:dyDescent="0.2">
      <c r="B601" s="21" t="str">
        <f>IF('P_løpende (2)'!B613=0," ",'P_løpende (2)'!B613)</f>
        <v xml:space="preserve"> </v>
      </c>
      <c r="C601" s="70" t="str">
        <f>IF('P_løpende (2)'!C613=0," ",'P_løpende (2)'!C613)</f>
        <v xml:space="preserve"> </v>
      </c>
      <c r="D601" s="24" t="str">
        <f>IF('P_løpende (2)'!D603=0," ",'P_løpende (2)'!D603)</f>
        <v xml:space="preserve"> </v>
      </c>
      <c r="E601" s="21" t="str">
        <f>IF('P_løpende (2)'!E613=0," ",'P_løpende (2)'!E613)</f>
        <v xml:space="preserve"> </v>
      </c>
      <c r="F601" s="70" t="str">
        <f>IF('P_løpende (2)'!F613=0," ",'P_løpende (2)'!F613)</f>
        <v xml:space="preserve"> </v>
      </c>
      <c r="H601" s="70" t="str">
        <f>IF('P_løpende (2)'!H613=0," ",'P_løpende (2)'!H613)</f>
        <v xml:space="preserve"> </v>
      </c>
      <c r="I601" s="70" t="str">
        <f>IF('P_løpende (2)'!I613=0," ",'P_løpende (2)'!I613)</f>
        <v xml:space="preserve"> </v>
      </c>
      <c r="K601" s="70" t="str">
        <f>IF('P_løpende (2)'!K613=0," ",'P_løpende (2)'!K613)</f>
        <v xml:space="preserve"> </v>
      </c>
      <c r="L601" s="70" t="str">
        <f>IF('P_løpende (2)'!L613=0," ",'P_løpende (2)'!L613)</f>
        <v xml:space="preserve"> </v>
      </c>
      <c r="N601" s="70" t="str">
        <f>IF('P_løpende (2)'!N613=0," ",'P_løpende (2)'!N613)</f>
        <v xml:space="preserve"> </v>
      </c>
      <c r="O601" s="70" t="str">
        <f>IF('P_løpende (2)'!O613=0," ",'P_løpende (2)'!O613)</f>
        <v xml:space="preserve"> </v>
      </c>
    </row>
    <row r="602" spans="2:15" x14ac:dyDescent="0.2">
      <c r="B602" s="21" t="str">
        <f>IF('P_løpende (2)'!B614=0," ",'P_løpende (2)'!B614)</f>
        <v xml:space="preserve"> </v>
      </c>
      <c r="C602" s="70" t="str">
        <f>IF('P_løpende (2)'!C614=0," ",'P_løpende (2)'!C614)</f>
        <v xml:space="preserve"> </v>
      </c>
      <c r="D602" s="24" t="str">
        <f>IF('P_løpende (2)'!D604=0," ",'P_løpende (2)'!D604)</f>
        <v xml:space="preserve"> </v>
      </c>
      <c r="E602" s="21" t="str">
        <f>IF('P_løpende (2)'!E614=0," ",'P_løpende (2)'!E614)</f>
        <v xml:space="preserve"> </v>
      </c>
      <c r="F602" s="70" t="str">
        <f>IF('P_løpende (2)'!F614=0," ",'P_løpende (2)'!F614)</f>
        <v xml:space="preserve"> </v>
      </c>
      <c r="H602" s="70" t="str">
        <f>IF('P_løpende (2)'!H614=0," ",'P_løpende (2)'!H614)</f>
        <v xml:space="preserve"> </v>
      </c>
      <c r="I602" s="70" t="str">
        <f>IF('P_løpende (2)'!I614=0," ",'P_løpende (2)'!I614)</f>
        <v xml:space="preserve"> </v>
      </c>
      <c r="K602" s="70" t="str">
        <f>IF('P_løpende (2)'!K614=0," ",'P_løpende (2)'!K614)</f>
        <v xml:space="preserve"> </v>
      </c>
      <c r="L602" s="70" t="str">
        <f>IF('P_løpende (2)'!L614=0," ",'P_løpende (2)'!L614)</f>
        <v xml:space="preserve"> </v>
      </c>
      <c r="N602" s="70" t="str">
        <f>IF('P_løpende (2)'!N614=0," ",'P_løpende (2)'!N614)</f>
        <v xml:space="preserve"> </v>
      </c>
      <c r="O602" s="70" t="str">
        <f>IF('P_løpende (2)'!O614=0," ",'P_løpende (2)'!O614)</f>
        <v xml:space="preserve"> </v>
      </c>
    </row>
    <row r="603" spans="2:15" x14ac:dyDescent="0.2">
      <c r="B603" s="21" t="str">
        <f>IF('P_løpende (2)'!B615=0," ",'P_løpende (2)'!B615)</f>
        <v xml:space="preserve"> </v>
      </c>
      <c r="C603" s="70" t="str">
        <f>IF('P_løpende (2)'!C615=0," ",'P_løpende (2)'!C615)</f>
        <v xml:space="preserve"> </v>
      </c>
      <c r="D603" s="24" t="str">
        <f>IF('P_løpende (2)'!D605=0," ",'P_løpende (2)'!D605)</f>
        <v xml:space="preserve"> </v>
      </c>
      <c r="E603" s="21" t="str">
        <f>IF('P_løpende (2)'!E615=0," ",'P_løpende (2)'!E615)</f>
        <v xml:space="preserve"> </v>
      </c>
      <c r="F603" s="70" t="str">
        <f>IF('P_løpende (2)'!F615=0," ",'P_løpende (2)'!F615)</f>
        <v xml:space="preserve"> </v>
      </c>
      <c r="H603" s="70" t="str">
        <f>IF('P_løpende (2)'!H615=0," ",'P_løpende (2)'!H615)</f>
        <v xml:space="preserve"> </v>
      </c>
      <c r="I603" s="70" t="str">
        <f>IF('P_løpende (2)'!I615=0," ",'P_løpende (2)'!I615)</f>
        <v xml:space="preserve"> </v>
      </c>
      <c r="K603" s="70" t="str">
        <f>IF('P_løpende (2)'!K615=0," ",'P_løpende (2)'!K615)</f>
        <v xml:space="preserve"> </v>
      </c>
      <c r="L603" s="70" t="str">
        <f>IF('P_løpende (2)'!L615=0," ",'P_løpende (2)'!L615)</f>
        <v xml:space="preserve"> </v>
      </c>
      <c r="N603" s="70" t="str">
        <f>IF('P_løpende (2)'!N615=0," ",'P_løpende (2)'!N615)</f>
        <v xml:space="preserve"> </v>
      </c>
      <c r="O603" s="70" t="str">
        <f>IF('P_løpende (2)'!O615=0," ",'P_løpende (2)'!O615)</f>
        <v xml:space="preserve"> </v>
      </c>
    </row>
    <row r="604" spans="2:15" x14ac:dyDescent="0.2">
      <c r="B604" s="21" t="str">
        <f>IF('P_løpende (2)'!B616=0," ",'P_løpende (2)'!B616)</f>
        <v xml:space="preserve"> </v>
      </c>
      <c r="C604" s="70" t="str">
        <f>IF('P_løpende (2)'!C616=0," ",'P_løpende (2)'!C616)</f>
        <v xml:space="preserve"> </v>
      </c>
      <c r="D604" s="24" t="str">
        <f>IF('P_løpende (2)'!D606=0," ",'P_løpende (2)'!D606)</f>
        <v xml:space="preserve"> </v>
      </c>
      <c r="E604" s="21" t="str">
        <f>IF('P_løpende (2)'!E616=0," ",'P_løpende (2)'!E616)</f>
        <v xml:space="preserve"> </v>
      </c>
      <c r="F604" s="70" t="str">
        <f>IF('P_løpende (2)'!F616=0," ",'P_løpende (2)'!F616)</f>
        <v xml:space="preserve"> </v>
      </c>
      <c r="H604" s="70" t="str">
        <f>IF('P_løpende (2)'!H616=0," ",'P_løpende (2)'!H616)</f>
        <v xml:space="preserve"> </v>
      </c>
      <c r="I604" s="70" t="str">
        <f>IF('P_løpende (2)'!I616=0," ",'P_løpende (2)'!I616)</f>
        <v xml:space="preserve"> </v>
      </c>
      <c r="K604" s="70" t="str">
        <f>IF('P_løpende (2)'!K616=0," ",'P_løpende (2)'!K616)</f>
        <v xml:space="preserve"> </v>
      </c>
      <c r="L604" s="70" t="str">
        <f>IF('P_løpende (2)'!L616=0," ",'P_løpende (2)'!L616)</f>
        <v xml:space="preserve"> </v>
      </c>
      <c r="N604" s="70" t="str">
        <f>IF('P_løpende (2)'!N616=0," ",'P_løpende (2)'!N616)</f>
        <v xml:space="preserve"> </v>
      </c>
      <c r="O604" s="70" t="str">
        <f>IF('P_løpende (2)'!O616=0," ",'P_løpende (2)'!O616)</f>
        <v xml:space="preserve"> </v>
      </c>
    </row>
    <row r="605" spans="2:15" x14ac:dyDescent="0.2">
      <c r="B605" s="21" t="str">
        <f>IF('P_løpende (2)'!B617=0," ",'P_løpende (2)'!B617)</f>
        <v xml:space="preserve"> </v>
      </c>
      <c r="C605" s="70" t="str">
        <f>IF('P_løpende (2)'!C617=0," ",'P_løpende (2)'!C617)</f>
        <v xml:space="preserve"> </v>
      </c>
      <c r="D605" s="24" t="str">
        <f>IF('P_løpende (2)'!D607=0," ",'P_løpende (2)'!D607)</f>
        <v xml:space="preserve"> </v>
      </c>
      <c r="E605" s="21" t="str">
        <f>IF('P_løpende (2)'!E617=0," ",'P_løpende (2)'!E617)</f>
        <v xml:space="preserve"> </v>
      </c>
      <c r="F605" s="70" t="str">
        <f>IF('P_løpende (2)'!F617=0," ",'P_løpende (2)'!F617)</f>
        <v xml:space="preserve"> </v>
      </c>
      <c r="H605" s="70" t="str">
        <f>IF('P_løpende (2)'!H617=0," ",'P_løpende (2)'!H617)</f>
        <v xml:space="preserve"> </v>
      </c>
      <c r="I605" s="70" t="str">
        <f>IF('P_løpende (2)'!I617=0," ",'P_løpende (2)'!I617)</f>
        <v xml:space="preserve"> </v>
      </c>
      <c r="K605" s="70" t="str">
        <f>IF('P_løpende (2)'!K617=0," ",'P_løpende (2)'!K617)</f>
        <v xml:space="preserve"> </v>
      </c>
      <c r="L605" s="70" t="str">
        <f>IF('P_løpende (2)'!L617=0," ",'P_løpende (2)'!L617)</f>
        <v xml:space="preserve"> </v>
      </c>
      <c r="N605" s="70" t="str">
        <f>IF('P_løpende (2)'!N617=0," ",'P_løpende (2)'!N617)</f>
        <v xml:space="preserve"> </v>
      </c>
      <c r="O605" s="70" t="str">
        <f>IF('P_løpende (2)'!O617=0," ",'P_løpende (2)'!O617)</f>
        <v xml:space="preserve"> </v>
      </c>
    </row>
    <row r="606" spans="2:15" x14ac:dyDescent="0.2">
      <c r="B606" s="21" t="str">
        <f>IF('P_løpende (2)'!B618=0," ",'P_løpende (2)'!B618)</f>
        <v xml:space="preserve"> </v>
      </c>
      <c r="C606" s="70" t="str">
        <f>IF('P_løpende (2)'!C618=0," ",'P_løpende (2)'!C618)</f>
        <v xml:space="preserve"> </v>
      </c>
      <c r="D606" s="24" t="str">
        <f>IF('P_løpende (2)'!D608=0," ",'P_løpende (2)'!D608)</f>
        <v xml:space="preserve"> </v>
      </c>
      <c r="E606" s="21" t="str">
        <f>IF('P_løpende (2)'!E618=0," ",'P_løpende (2)'!E618)</f>
        <v xml:space="preserve"> </v>
      </c>
      <c r="F606" s="70" t="str">
        <f>IF('P_løpende (2)'!F618=0," ",'P_løpende (2)'!F618)</f>
        <v xml:space="preserve"> </v>
      </c>
      <c r="H606" s="70" t="str">
        <f>IF('P_løpende (2)'!H618=0," ",'P_løpende (2)'!H618)</f>
        <v xml:space="preserve"> </v>
      </c>
      <c r="I606" s="70" t="str">
        <f>IF('P_løpende (2)'!I618=0," ",'P_løpende (2)'!I618)</f>
        <v xml:space="preserve"> </v>
      </c>
      <c r="K606" s="70" t="str">
        <f>IF('P_løpende (2)'!K618=0," ",'P_løpende (2)'!K618)</f>
        <v xml:space="preserve"> </v>
      </c>
      <c r="L606" s="70" t="str">
        <f>IF('P_løpende (2)'!L618=0," ",'P_løpende (2)'!L618)</f>
        <v xml:space="preserve"> </v>
      </c>
      <c r="N606" s="70" t="str">
        <f>IF('P_løpende (2)'!N618=0," ",'P_løpende (2)'!N618)</f>
        <v xml:space="preserve"> </v>
      </c>
      <c r="O606" s="70" t="str">
        <f>IF('P_løpende (2)'!O618=0," ",'P_løpende (2)'!O618)</f>
        <v xml:space="preserve"> </v>
      </c>
    </row>
    <row r="607" spans="2:15" x14ac:dyDescent="0.2">
      <c r="B607" s="21" t="str">
        <f>IF('P_løpende (2)'!B619=0," ",'P_løpende (2)'!B619)</f>
        <v xml:space="preserve"> </v>
      </c>
      <c r="C607" s="70" t="str">
        <f>IF('P_løpende (2)'!C619=0," ",'P_løpende (2)'!C619)</f>
        <v xml:space="preserve"> </v>
      </c>
      <c r="D607" s="24" t="str">
        <f>IF('P_løpende (2)'!D609=0," ",'P_løpende (2)'!D609)</f>
        <v xml:space="preserve"> </v>
      </c>
      <c r="E607" s="21" t="str">
        <f>IF('P_løpende (2)'!E619=0," ",'P_løpende (2)'!E619)</f>
        <v xml:space="preserve"> </v>
      </c>
      <c r="F607" s="70" t="str">
        <f>IF('P_løpende (2)'!F619=0," ",'P_løpende (2)'!F619)</f>
        <v xml:space="preserve"> </v>
      </c>
      <c r="H607" s="70" t="str">
        <f>IF('P_løpende (2)'!H619=0," ",'P_løpende (2)'!H619)</f>
        <v xml:space="preserve"> </v>
      </c>
      <c r="I607" s="70" t="str">
        <f>IF('P_løpende (2)'!I619=0," ",'P_løpende (2)'!I619)</f>
        <v xml:space="preserve"> </v>
      </c>
      <c r="K607" s="70" t="str">
        <f>IF('P_løpende (2)'!K619=0," ",'P_løpende (2)'!K619)</f>
        <v xml:space="preserve"> </v>
      </c>
      <c r="L607" s="70" t="str">
        <f>IF('P_løpende (2)'!L619=0," ",'P_løpende (2)'!L619)</f>
        <v xml:space="preserve"> </v>
      </c>
      <c r="N607" s="70" t="str">
        <f>IF('P_løpende (2)'!N619=0," ",'P_løpende (2)'!N619)</f>
        <v xml:space="preserve"> </v>
      </c>
      <c r="O607" s="70" t="str">
        <f>IF('P_løpende (2)'!O619=0," ",'P_løpende (2)'!O619)</f>
        <v xml:space="preserve"> </v>
      </c>
    </row>
    <row r="608" spans="2:15" x14ac:dyDescent="0.2">
      <c r="B608" s="21" t="str">
        <f>IF('P_løpende (2)'!B620=0," ",'P_løpende (2)'!B620)</f>
        <v xml:space="preserve"> </v>
      </c>
      <c r="C608" s="70" t="str">
        <f>IF('P_løpende (2)'!C620=0," ",'P_løpende (2)'!C620)</f>
        <v xml:space="preserve"> </v>
      </c>
      <c r="D608" s="24" t="str">
        <f>IF('P_løpende (2)'!D610=0," ",'P_løpende (2)'!D610)</f>
        <v xml:space="preserve"> </v>
      </c>
      <c r="E608" s="21" t="str">
        <f>IF('P_løpende (2)'!E620=0," ",'P_løpende (2)'!E620)</f>
        <v xml:space="preserve"> </v>
      </c>
      <c r="F608" s="70" t="str">
        <f>IF('P_løpende (2)'!F620=0," ",'P_løpende (2)'!F620)</f>
        <v xml:space="preserve"> </v>
      </c>
      <c r="H608" s="70" t="str">
        <f>IF('P_løpende (2)'!H620=0," ",'P_løpende (2)'!H620)</f>
        <v xml:space="preserve"> </v>
      </c>
      <c r="I608" s="70" t="str">
        <f>IF('P_løpende (2)'!I620=0," ",'P_løpende (2)'!I620)</f>
        <v xml:space="preserve"> </v>
      </c>
      <c r="K608" s="70" t="str">
        <f>IF('P_løpende (2)'!K620=0," ",'P_løpende (2)'!K620)</f>
        <v xml:space="preserve"> </v>
      </c>
      <c r="L608" s="70" t="str">
        <f>IF('P_løpende (2)'!L620=0," ",'P_løpende (2)'!L620)</f>
        <v xml:space="preserve"> </v>
      </c>
      <c r="N608" s="70" t="str">
        <f>IF('P_løpende (2)'!N620=0," ",'P_løpende (2)'!N620)</f>
        <v xml:space="preserve"> </v>
      </c>
      <c r="O608" s="70" t="str">
        <f>IF('P_løpende (2)'!O620=0," ",'P_løpende (2)'!O620)</f>
        <v xml:space="preserve"> </v>
      </c>
    </row>
    <row r="609" spans="2:15" x14ac:dyDescent="0.2">
      <c r="B609" s="21" t="str">
        <f>IF('P_løpende (2)'!B621=0," ",'P_løpende (2)'!B621)</f>
        <v xml:space="preserve"> </v>
      </c>
      <c r="C609" s="70" t="str">
        <f>IF('P_løpende (2)'!C621=0," ",'P_løpende (2)'!C621)</f>
        <v xml:space="preserve"> </v>
      </c>
      <c r="D609" s="24" t="str">
        <f>IF('P_løpende (2)'!D611=0," ",'P_løpende (2)'!D611)</f>
        <v xml:space="preserve"> </v>
      </c>
      <c r="E609" s="21" t="str">
        <f>IF('P_løpende (2)'!E621=0," ",'P_løpende (2)'!E621)</f>
        <v xml:space="preserve"> </v>
      </c>
      <c r="F609" s="70" t="str">
        <f>IF('P_løpende (2)'!F621=0," ",'P_løpende (2)'!F621)</f>
        <v xml:space="preserve"> </v>
      </c>
      <c r="H609" s="70" t="str">
        <f>IF('P_løpende (2)'!H621=0," ",'P_løpende (2)'!H621)</f>
        <v xml:space="preserve"> </v>
      </c>
      <c r="I609" s="70" t="str">
        <f>IF('P_løpende (2)'!I621=0," ",'P_løpende (2)'!I621)</f>
        <v xml:space="preserve"> </v>
      </c>
      <c r="K609" s="70" t="str">
        <f>IF('P_løpende (2)'!K621=0," ",'P_løpende (2)'!K621)</f>
        <v xml:space="preserve"> </v>
      </c>
      <c r="L609" s="70" t="str">
        <f>IF('P_løpende (2)'!L621=0," ",'P_løpende (2)'!L621)</f>
        <v xml:space="preserve"> </v>
      </c>
      <c r="N609" s="70" t="str">
        <f>IF('P_løpende (2)'!N621=0," ",'P_løpende (2)'!N621)</f>
        <v xml:space="preserve"> </v>
      </c>
      <c r="O609" s="70" t="str">
        <f>IF('P_løpende (2)'!O621=0," ",'P_løpende (2)'!O621)</f>
        <v xml:space="preserve"> </v>
      </c>
    </row>
    <row r="610" spans="2:15" x14ac:dyDescent="0.2">
      <c r="B610" s="21" t="str">
        <f>IF('P_løpende (2)'!B622=0," ",'P_løpende (2)'!B622)</f>
        <v xml:space="preserve"> </v>
      </c>
      <c r="C610" s="70" t="str">
        <f>IF('P_løpende (2)'!C622=0," ",'P_løpende (2)'!C622)</f>
        <v xml:space="preserve"> </v>
      </c>
      <c r="D610" s="24" t="str">
        <f>IF('P_løpende (2)'!D612=0," ",'P_løpende (2)'!D612)</f>
        <v xml:space="preserve"> </v>
      </c>
      <c r="E610" s="21" t="str">
        <f>IF('P_løpende (2)'!E622=0," ",'P_løpende (2)'!E622)</f>
        <v xml:space="preserve"> </v>
      </c>
      <c r="F610" s="70" t="str">
        <f>IF('P_løpende (2)'!F622=0," ",'P_løpende (2)'!F622)</f>
        <v xml:space="preserve"> </v>
      </c>
      <c r="H610" s="70" t="str">
        <f>IF('P_løpende (2)'!H622=0," ",'P_løpende (2)'!H622)</f>
        <v xml:space="preserve"> </v>
      </c>
      <c r="I610" s="70" t="str">
        <f>IF('P_løpende (2)'!I622=0," ",'P_løpende (2)'!I622)</f>
        <v xml:space="preserve"> </v>
      </c>
      <c r="K610" s="70" t="str">
        <f>IF('P_løpende (2)'!K622=0," ",'P_løpende (2)'!K622)</f>
        <v xml:space="preserve"> </v>
      </c>
      <c r="L610" s="70" t="str">
        <f>IF('P_løpende (2)'!L622=0," ",'P_løpende (2)'!L622)</f>
        <v xml:space="preserve"> </v>
      </c>
      <c r="N610" s="70" t="str">
        <f>IF('P_løpende (2)'!N622=0," ",'P_løpende (2)'!N622)</f>
        <v xml:space="preserve"> </v>
      </c>
      <c r="O610" s="70" t="str">
        <f>IF('P_løpende (2)'!O622=0," ",'P_løpende (2)'!O622)</f>
        <v xml:space="preserve"> </v>
      </c>
    </row>
    <row r="611" spans="2:15" x14ac:dyDescent="0.2">
      <c r="B611" s="21" t="str">
        <f>IF('P_løpende (2)'!B623=0," ",'P_løpende (2)'!B623)</f>
        <v xml:space="preserve"> </v>
      </c>
      <c r="C611" s="70" t="str">
        <f>IF('P_løpende (2)'!C623=0," ",'P_løpende (2)'!C623)</f>
        <v xml:space="preserve"> </v>
      </c>
      <c r="D611" s="24" t="str">
        <f>IF('P_løpende (2)'!D613=0," ",'P_løpende (2)'!D613)</f>
        <v xml:space="preserve"> </v>
      </c>
      <c r="E611" s="21" t="str">
        <f>IF('P_løpende (2)'!E623=0," ",'P_løpende (2)'!E623)</f>
        <v xml:space="preserve"> </v>
      </c>
      <c r="F611" s="70" t="str">
        <f>IF('P_løpende (2)'!F623=0," ",'P_løpende (2)'!F623)</f>
        <v xml:space="preserve"> </v>
      </c>
      <c r="H611" s="70" t="str">
        <f>IF('P_løpende (2)'!H623=0," ",'P_løpende (2)'!H623)</f>
        <v xml:space="preserve"> </v>
      </c>
      <c r="I611" s="70" t="str">
        <f>IF('P_løpende (2)'!I623=0," ",'P_løpende (2)'!I623)</f>
        <v xml:space="preserve"> </v>
      </c>
      <c r="K611" s="70" t="str">
        <f>IF('P_løpende (2)'!K623=0," ",'P_løpende (2)'!K623)</f>
        <v xml:space="preserve"> </v>
      </c>
      <c r="L611" s="70" t="str">
        <f>IF('P_løpende (2)'!L623=0," ",'P_løpende (2)'!L623)</f>
        <v xml:space="preserve"> </v>
      </c>
      <c r="N611" s="70" t="str">
        <f>IF('P_løpende (2)'!N623=0," ",'P_løpende (2)'!N623)</f>
        <v xml:space="preserve"> </v>
      </c>
      <c r="O611" s="70" t="str">
        <f>IF('P_løpende (2)'!O623=0," ",'P_løpende (2)'!O623)</f>
        <v xml:space="preserve"> </v>
      </c>
    </row>
    <row r="612" spans="2:15" x14ac:dyDescent="0.2">
      <c r="B612" s="21" t="str">
        <f>IF('P_løpende (2)'!B624=0," ",'P_løpende (2)'!B624)</f>
        <v xml:space="preserve"> </v>
      </c>
      <c r="C612" s="70" t="str">
        <f>IF('P_løpende (2)'!C624=0," ",'P_løpende (2)'!C624)</f>
        <v xml:space="preserve"> </v>
      </c>
      <c r="D612" s="24" t="str">
        <f>IF('P_løpende (2)'!D614=0," ",'P_løpende (2)'!D614)</f>
        <v xml:space="preserve"> </v>
      </c>
      <c r="E612" s="21" t="str">
        <f>IF('P_løpende (2)'!E624=0," ",'P_løpende (2)'!E624)</f>
        <v xml:space="preserve"> </v>
      </c>
      <c r="F612" s="70" t="str">
        <f>IF('P_løpende (2)'!F624=0," ",'P_løpende (2)'!F624)</f>
        <v xml:space="preserve"> </v>
      </c>
      <c r="H612" s="70" t="str">
        <f>IF('P_løpende (2)'!H624=0," ",'P_løpende (2)'!H624)</f>
        <v xml:space="preserve"> </v>
      </c>
      <c r="I612" s="70" t="str">
        <f>IF('P_løpende (2)'!I624=0," ",'P_løpende (2)'!I624)</f>
        <v xml:space="preserve"> </v>
      </c>
      <c r="K612" s="70" t="str">
        <f>IF('P_løpende (2)'!K624=0," ",'P_løpende (2)'!K624)</f>
        <v xml:space="preserve"> </v>
      </c>
      <c r="L612" s="70" t="str">
        <f>IF('P_løpende (2)'!L624=0," ",'P_løpende (2)'!L624)</f>
        <v xml:space="preserve"> </v>
      </c>
      <c r="N612" s="70" t="str">
        <f>IF('P_løpende (2)'!N624=0," ",'P_løpende (2)'!N624)</f>
        <v xml:space="preserve"> </v>
      </c>
      <c r="O612" s="70" t="str">
        <f>IF('P_løpende (2)'!O624=0," ",'P_løpende (2)'!O624)</f>
        <v xml:space="preserve"> </v>
      </c>
    </row>
    <row r="613" spans="2:15" x14ac:dyDescent="0.2">
      <c r="B613" s="21" t="str">
        <f>IF('P_løpende (2)'!B625=0," ",'P_løpende (2)'!B625)</f>
        <v xml:space="preserve"> </v>
      </c>
      <c r="C613" s="70" t="str">
        <f>IF('P_løpende (2)'!C625=0," ",'P_løpende (2)'!C625)</f>
        <v xml:space="preserve"> </v>
      </c>
      <c r="D613" s="24" t="str">
        <f>IF('P_løpende (2)'!D615=0," ",'P_løpende (2)'!D615)</f>
        <v xml:space="preserve"> </v>
      </c>
      <c r="E613" s="21" t="str">
        <f>IF('P_løpende (2)'!E625=0," ",'P_løpende (2)'!E625)</f>
        <v xml:space="preserve"> </v>
      </c>
      <c r="F613" s="70" t="str">
        <f>IF('P_løpende (2)'!F625=0," ",'P_løpende (2)'!F625)</f>
        <v xml:space="preserve"> </v>
      </c>
      <c r="H613" s="70" t="str">
        <f>IF('P_løpende (2)'!H625=0," ",'P_løpende (2)'!H625)</f>
        <v xml:space="preserve"> </v>
      </c>
      <c r="I613" s="70" t="str">
        <f>IF('P_løpende (2)'!I625=0," ",'P_løpende (2)'!I625)</f>
        <v xml:space="preserve"> </v>
      </c>
      <c r="K613" s="70" t="str">
        <f>IF('P_løpende (2)'!K625=0," ",'P_løpende (2)'!K625)</f>
        <v xml:space="preserve"> </v>
      </c>
      <c r="L613" s="70" t="str">
        <f>IF('P_løpende (2)'!L625=0," ",'P_løpende (2)'!L625)</f>
        <v xml:space="preserve"> </v>
      </c>
      <c r="N613" s="70" t="str">
        <f>IF('P_løpende (2)'!N625=0," ",'P_løpende (2)'!N625)</f>
        <v xml:space="preserve"> </v>
      </c>
      <c r="O613" s="70" t="str">
        <f>IF('P_løpende (2)'!O625=0," ",'P_løpende (2)'!O625)</f>
        <v xml:space="preserve"> </v>
      </c>
    </row>
    <row r="614" spans="2:15" x14ac:dyDescent="0.2">
      <c r="B614" s="21" t="str">
        <f>IF('P_løpende (2)'!B626=0," ",'P_løpende (2)'!B626)</f>
        <v xml:space="preserve"> </v>
      </c>
      <c r="C614" s="70" t="str">
        <f>IF('P_løpende (2)'!C626=0," ",'P_løpende (2)'!C626)</f>
        <v xml:space="preserve"> </v>
      </c>
      <c r="D614" s="24" t="str">
        <f>IF('P_løpende (2)'!D616=0," ",'P_løpende (2)'!D616)</f>
        <v xml:space="preserve"> </v>
      </c>
      <c r="E614" s="21" t="str">
        <f>IF('P_løpende (2)'!E626=0," ",'P_løpende (2)'!E626)</f>
        <v xml:space="preserve"> </v>
      </c>
      <c r="F614" s="70" t="str">
        <f>IF('P_løpende (2)'!F626=0," ",'P_løpende (2)'!F626)</f>
        <v xml:space="preserve"> </v>
      </c>
      <c r="H614" s="70" t="str">
        <f>IF('P_løpende (2)'!H626=0," ",'P_løpende (2)'!H626)</f>
        <v xml:space="preserve"> </v>
      </c>
      <c r="I614" s="70" t="str">
        <f>IF('P_løpende (2)'!I626=0," ",'P_løpende (2)'!I626)</f>
        <v xml:space="preserve"> </v>
      </c>
      <c r="K614" s="70" t="str">
        <f>IF('P_løpende (2)'!K626=0," ",'P_løpende (2)'!K626)</f>
        <v xml:space="preserve"> </v>
      </c>
      <c r="L614" s="70" t="str">
        <f>IF('P_løpende (2)'!L626=0," ",'P_løpende (2)'!L626)</f>
        <v xml:space="preserve"> </v>
      </c>
      <c r="N614" s="70" t="str">
        <f>IF('P_løpende (2)'!N626=0," ",'P_løpende (2)'!N626)</f>
        <v xml:space="preserve"> </v>
      </c>
      <c r="O614" s="70" t="str">
        <f>IF('P_løpende (2)'!O626=0," ",'P_løpende (2)'!O626)</f>
        <v xml:space="preserve"> </v>
      </c>
    </row>
    <row r="615" spans="2:15" x14ac:dyDescent="0.2">
      <c r="B615" s="21" t="str">
        <f>IF('P_løpende (2)'!B627=0," ",'P_løpende (2)'!B627)</f>
        <v xml:space="preserve"> </v>
      </c>
      <c r="C615" s="70" t="str">
        <f>IF('P_løpende (2)'!C627=0," ",'P_løpende (2)'!C627)</f>
        <v xml:space="preserve"> </v>
      </c>
      <c r="D615" s="24" t="str">
        <f>IF('P_løpende (2)'!D617=0," ",'P_løpende (2)'!D617)</f>
        <v xml:space="preserve"> </v>
      </c>
      <c r="E615" s="21" t="str">
        <f>IF('P_løpende (2)'!E627=0," ",'P_løpende (2)'!E627)</f>
        <v xml:space="preserve"> </v>
      </c>
      <c r="F615" s="70" t="str">
        <f>IF('P_løpende (2)'!F627=0," ",'P_løpende (2)'!F627)</f>
        <v xml:space="preserve"> </v>
      </c>
      <c r="H615" s="70" t="str">
        <f>IF('P_løpende (2)'!H627=0," ",'P_løpende (2)'!H627)</f>
        <v xml:space="preserve"> </v>
      </c>
      <c r="I615" s="70" t="str">
        <f>IF('P_løpende (2)'!I627=0," ",'P_løpende (2)'!I627)</f>
        <v xml:space="preserve"> </v>
      </c>
      <c r="K615" s="70" t="str">
        <f>IF('P_løpende (2)'!K627=0," ",'P_løpende (2)'!K627)</f>
        <v xml:space="preserve"> </v>
      </c>
      <c r="L615" s="70" t="str">
        <f>IF('P_løpende (2)'!L627=0," ",'P_løpende (2)'!L627)</f>
        <v xml:space="preserve"> </v>
      </c>
      <c r="N615" s="70" t="str">
        <f>IF('P_løpende (2)'!N627=0," ",'P_løpende (2)'!N627)</f>
        <v xml:space="preserve"> </v>
      </c>
      <c r="O615" s="70" t="str">
        <f>IF('P_løpende (2)'!O627=0," ",'P_løpende (2)'!O627)</f>
        <v xml:space="preserve"> </v>
      </c>
    </row>
    <row r="616" spans="2:15" x14ac:dyDescent="0.2">
      <c r="B616" s="21" t="str">
        <f>IF('P_løpende (2)'!B628=0," ",'P_løpende (2)'!B628)</f>
        <v xml:space="preserve"> </v>
      </c>
      <c r="C616" s="70" t="str">
        <f>IF('P_løpende (2)'!C628=0," ",'P_løpende (2)'!C628)</f>
        <v xml:space="preserve"> </v>
      </c>
      <c r="D616" s="24" t="str">
        <f>IF('P_løpende (2)'!D618=0," ",'P_løpende (2)'!D618)</f>
        <v xml:space="preserve"> </v>
      </c>
      <c r="E616" s="21" t="str">
        <f>IF('P_løpende (2)'!E628=0," ",'P_løpende (2)'!E628)</f>
        <v xml:space="preserve"> </v>
      </c>
      <c r="F616" s="70" t="str">
        <f>IF('P_løpende (2)'!F628=0," ",'P_løpende (2)'!F628)</f>
        <v xml:space="preserve"> </v>
      </c>
      <c r="H616" s="70" t="str">
        <f>IF('P_løpende (2)'!H628=0," ",'P_løpende (2)'!H628)</f>
        <v xml:space="preserve"> </v>
      </c>
      <c r="I616" s="70" t="str">
        <f>IF('P_løpende (2)'!I628=0," ",'P_løpende (2)'!I628)</f>
        <v xml:space="preserve"> </v>
      </c>
      <c r="K616" s="70" t="str">
        <f>IF('P_løpende (2)'!K628=0," ",'P_løpende (2)'!K628)</f>
        <v xml:space="preserve"> </v>
      </c>
      <c r="L616" s="70" t="str">
        <f>IF('P_løpende (2)'!L628=0," ",'P_løpende (2)'!L628)</f>
        <v xml:space="preserve"> </v>
      </c>
      <c r="N616" s="70" t="str">
        <f>IF('P_løpende (2)'!N628=0," ",'P_løpende (2)'!N628)</f>
        <v xml:space="preserve"> </v>
      </c>
      <c r="O616" s="70" t="str">
        <f>IF('P_løpende (2)'!O628=0," ",'P_løpende (2)'!O628)</f>
        <v xml:space="preserve"> </v>
      </c>
    </row>
    <row r="617" spans="2:15" x14ac:dyDescent="0.2">
      <c r="B617" s="21" t="str">
        <f>IF('P_løpende (2)'!B629=0," ",'P_løpende (2)'!B629)</f>
        <v xml:space="preserve"> </v>
      </c>
      <c r="C617" s="70" t="str">
        <f>IF('P_løpende (2)'!C629=0," ",'P_løpende (2)'!C629)</f>
        <v xml:space="preserve"> </v>
      </c>
      <c r="D617" s="24" t="str">
        <f>IF('P_løpende (2)'!D619=0," ",'P_løpende (2)'!D619)</f>
        <v xml:space="preserve"> </v>
      </c>
      <c r="E617" s="21" t="str">
        <f>IF('P_løpende (2)'!E629=0," ",'P_løpende (2)'!E629)</f>
        <v xml:space="preserve"> </v>
      </c>
      <c r="F617" s="70" t="str">
        <f>IF('P_løpende (2)'!F629=0," ",'P_løpende (2)'!F629)</f>
        <v xml:space="preserve"> </v>
      </c>
      <c r="H617" s="70" t="str">
        <f>IF('P_løpende (2)'!H629=0," ",'P_løpende (2)'!H629)</f>
        <v xml:space="preserve"> </v>
      </c>
      <c r="I617" s="70" t="str">
        <f>IF('P_løpende (2)'!I629=0," ",'P_løpende (2)'!I629)</f>
        <v xml:space="preserve"> </v>
      </c>
      <c r="K617" s="70" t="str">
        <f>IF('P_løpende (2)'!K629=0," ",'P_løpende (2)'!K629)</f>
        <v xml:space="preserve"> </v>
      </c>
      <c r="L617" s="70" t="str">
        <f>IF('P_løpende (2)'!L629=0," ",'P_løpende (2)'!L629)</f>
        <v xml:space="preserve"> </v>
      </c>
      <c r="N617" s="70" t="str">
        <f>IF('P_løpende (2)'!N629=0," ",'P_løpende (2)'!N629)</f>
        <v xml:space="preserve"> </v>
      </c>
      <c r="O617" s="70" t="str">
        <f>IF('P_løpende (2)'!O629=0," ",'P_løpende (2)'!O629)</f>
        <v xml:space="preserve"> </v>
      </c>
    </row>
    <row r="618" spans="2:15" x14ac:dyDescent="0.2">
      <c r="B618" s="21" t="str">
        <f>IF('P_løpende (2)'!B630=0," ",'P_løpende (2)'!B630)</f>
        <v xml:space="preserve"> </v>
      </c>
      <c r="C618" s="70" t="str">
        <f>IF('P_løpende (2)'!C630=0," ",'P_løpende (2)'!C630)</f>
        <v xml:space="preserve"> </v>
      </c>
      <c r="D618" s="24" t="str">
        <f>IF('P_løpende (2)'!D620=0," ",'P_løpende (2)'!D620)</f>
        <v xml:space="preserve"> </v>
      </c>
      <c r="E618" s="21" t="str">
        <f>IF('P_løpende (2)'!E630=0," ",'P_løpende (2)'!E630)</f>
        <v xml:space="preserve"> </v>
      </c>
      <c r="F618" s="70" t="str">
        <f>IF('P_løpende (2)'!F630=0," ",'P_løpende (2)'!F630)</f>
        <v xml:space="preserve"> </v>
      </c>
      <c r="H618" s="70" t="str">
        <f>IF('P_løpende (2)'!H630=0," ",'P_løpende (2)'!H630)</f>
        <v xml:space="preserve"> </v>
      </c>
      <c r="I618" s="70" t="str">
        <f>IF('P_løpende (2)'!I630=0," ",'P_løpende (2)'!I630)</f>
        <v xml:space="preserve"> </v>
      </c>
      <c r="K618" s="70" t="str">
        <f>IF('P_løpende (2)'!K630=0," ",'P_løpende (2)'!K630)</f>
        <v xml:space="preserve"> </v>
      </c>
      <c r="L618" s="70" t="str">
        <f>IF('P_løpende (2)'!L630=0," ",'P_løpende (2)'!L630)</f>
        <v xml:space="preserve"> </v>
      </c>
      <c r="N618" s="70" t="str">
        <f>IF('P_løpende (2)'!N630=0," ",'P_løpende (2)'!N630)</f>
        <v xml:space="preserve"> </v>
      </c>
      <c r="O618" s="70" t="str">
        <f>IF('P_løpende (2)'!O630=0," ",'P_løpende (2)'!O630)</f>
        <v xml:space="preserve"> </v>
      </c>
    </row>
    <row r="619" spans="2:15" x14ac:dyDescent="0.2">
      <c r="B619" s="21" t="str">
        <f>IF('P_løpende (2)'!B631=0," ",'P_løpende (2)'!B631)</f>
        <v xml:space="preserve"> </v>
      </c>
      <c r="C619" s="70" t="str">
        <f>IF('P_løpende (2)'!C631=0," ",'P_løpende (2)'!C631)</f>
        <v xml:space="preserve"> </v>
      </c>
      <c r="D619" s="24" t="str">
        <f>IF('P_løpende (2)'!D621=0," ",'P_løpende (2)'!D621)</f>
        <v xml:space="preserve"> </v>
      </c>
      <c r="E619" s="21" t="str">
        <f>IF('P_løpende (2)'!E631=0," ",'P_løpende (2)'!E631)</f>
        <v xml:space="preserve"> </v>
      </c>
      <c r="F619" s="70" t="str">
        <f>IF('P_løpende (2)'!F631=0," ",'P_løpende (2)'!F631)</f>
        <v xml:space="preserve"> </v>
      </c>
      <c r="H619" s="70" t="str">
        <f>IF('P_løpende (2)'!H631=0," ",'P_løpende (2)'!H631)</f>
        <v xml:space="preserve"> </v>
      </c>
      <c r="I619" s="70" t="str">
        <f>IF('P_løpende (2)'!I631=0," ",'P_løpende (2)'!I631)</f>
        <v xml:space="preserve"> </v>
      </c>
      <c r="K619" s="70" t="str">
        <f>IF('P_løpende (2)'!K631=0," ",'P_løpende (2)'!K631)</f>
        <v xml:space="preserve"> </v>
      </c>
      <c r="L619" s="70" t="str">
        <f>IF('P_løpende (2)'!L631=0," ",'P_løpende (2)'!L631)</f>
        <v xml:space="preserve"> </v>
      </c>
      <c r="N619" s="70" t="str">
        <f>IF('P_løpende (2)'!N631=0," ",'P_løpende (2)'!N631)</f>
        <v xml:space="preserve"> </v>
      </c>
      <c r="O619" s="70" t="str">
        <f>IF('P_løpende (2)'!O631=0," ",'P_løpende (2)'!O631)</f>
        <v xml:space="preserve"> </v>
      </c>
    </row>
    <row r="620" spans="2:15" x14ac:dyDescent="0.2">
      <c r="B620" s="21" t="str">
        <f>IF('P_løpende (2)'!B632=0," ",'P_løpende (2)'!B632)</f>
        <v xml:space="preserve"> </v>
      </c>
      <c r="C620" s="70" t="str">
        <f>IF('P_løpende (2)'!C632=0," ",'P_løpende (2)'!C632)</f>
        <v xml:space="preserve"> </v>
      </c>
      <c r="D620" s="24" t="str">
        <f>IF('P_løpende (2)'!D622=0," ",'P_løpende (2)'!D622)</f>
        <v xml:space="preserve"> </v>
      </c>
      <c r="E620" s="21" t="str">
        <f>IF('P_løpende (2)'!E632=0," ",'P_løpende (2)'!E632)</f>
        <v xml:space="preserve"> </v>
      </c>
      <c r="F620" s="70" t="str">
        <f>IF('P_løpende (2)'!F632=0," ",'P_løpende (2)'!F632)</f>
        <v xml:space="preserve"> </v>
      </c>
      <c r="H620" s="70" t="str">
        <f>IF('P_løpende (2)'!H632=0," ",'P_løpende (2)'!H632)</f>
        <v xml:space="preserve"> </v>
      </c>
      <c r="I620" s="70" t="str">
        <f>IF('P_løpende (2)'!I632=0," ",'P_løpende (2)'!I632)</f>
        <v xml:space="preserve"> </v>
      </c>
      <c r="K620" s="70" t="str">
        <f>IF('P_løpende (2)'!K632=0," ",'P_løpende (2)'!K632)</f>
        <v xml:space="preserve"> </v>
      </c>
      <c r="L620" s="70" t="str">
        <f>IF('P_løpende (2)'!L632=0," ",'P_løpende (2)'!L632)</f>
        <v xml:space="preserve"> </v>
      </c>
      <c r="N620" s="70" t="str">
        <f>IF('P_løpende (2)'!N632=0," ",'P_løpende (2)'!N632)</f>
        <v xml:space="preserve"> </v>
      </c>
      <c r="O620" s="70" t="str">
        <f>IF('P_løpende (2)'!O632=0," ",'P_løpende (2)'!O632)</f>
        <v xml:space="preserve"> </v>
      </c>
    </row>
    <row r="621" spans="2:15" x14ac:dyDescent="0.2">
      <c r="B621" s="21" t="str">
        <f>IF('P_løpende (2)'!B633=0," ",'P_løpende (2)'!B633)</f>
        <v xml:space="preserve"> </v>
      </c>
      <c r="C621" s="70" t="str">
        <f>IF('P_løpende (2)'!C633=0," ",'P_løpende (2)'!C633)</f>
        <v xml:space="preserve"> </v>
      </c>
      <c r="D621" s="24" t="str">
        <f>IF('P_løpende (2)'!D623=0," ",'P_løpende (2)'!D623)</f>
        <v xml:space="preserve"> </v>
      </c>
      <c r="E621" s="21" t="str">
        <f>IF('P_løpende (2)'!E633=0," ",'P_løpende (2)'!E633)</f>
        <v xml:space="preserve"> </v>
      </c>
      <c r="F621" s="70" t="str">
        <f>IF('P_løpende (2)'!F633=0," ",'P_løpende (2)'!F633)</f>
        <v xml:space="preserve"> </v>
      </c>
      <c r="H621" s="70" t="str">
        <f>IF('P_løpende (2)'!H633=0," ",'P_løpende (2)'!H633)</f>
        <v xml:space="preserve"> </v>
      </c>
      <c r="I621" s="70" t="str">
        <f>IF('P_løpende (2)'!I633=0," ",'P_løpende (2)'!I633)</f>
        <v xml:space="preserve"> </v>
      </c>
      <c r="K621" s="70" t="str">
        <f>IF('P_løpende (2)'!K633=0," ",'P_løpende (2)'!K633)</f>
        <v xml:space="preserve"> </v>
      </c>
      <c r="L621" s="70" t="str">
        <f>IF('P_løpende (2)'!L633=0," ",'P_løpende (2)'!L633)</f>
        <v xml:space="preserve"> </v>
      </c>
      <c r="N621" s="70" t="str">
        <f>IF('P_løpende (2)'!N633=0," ",'P_løpende (2)'!N633)</f>
        <v xml:space="preserve"> </v>
      </c>
      <c r="O621" s="70" t="str">
        <f>IF('P_løpende (2)'!O633=0," ",'P_løpende (2)'!O633)</f>
        <v xml:space="preserve"> </v>
      </c>
    </row>
    <row r="622" spans="2:15" x14ac:dyDescent="0.2">
      <c r="B622" s="21" t="str">
        <f>IF('P_løpende (2)'!B634=0," ",'P_løpende (2)'!B634)</f>
        <v xml:space="preserve"> </v>
      </c>
      <c r="C622" s="70" t="str">
        <f>IF('P_løpende (2)'!C634=0," ",'P_løpende (2)'!C634)</f>
        <v xml:space="preserve"> </v>
      </c>
      <c r="D622" s="24" t="str">
        <f>IF('P_løpende (2)'!D624=0," ",'P_løpende (2)'!D624)</f>
        <v xml:space="preserve"> </v>
      </c>
      <c r="E622" s="21" t="str">
        <f>IF('P_løpende (2)'!E634=0," ",'P_løpende (2)'!E634)</f>
        <v xml:space="preserve"> </v>
      </c>
      <c r="F622" s="70" t="str">
        <f>IF('P_løpende (2)'!F634=0," ",'P_løpende (2)'!F634)</f>
        <v xml:space="preserve"> </v>
      </c>
      <c r="H622" s="70" t="str">
        <f>IF('P_løpende (2)'!H634=0," ",'P_løpende (2)'!H634)</f>
        <v xml:space="preserve"> </v>
      </c>
      <c r="I622" s="70" t="str">
        <f>IF('P_løpende (2)'!I634=0," ",'P_løpende (2)'!I634)</f>
        <v xml:space="preserve"> </v>
      </c>
      <c r="K622" s="70" t="str">
        <f>IF('P_løpende (2)'!K634=0," ",'P_løpende (2)'!K634)</f>
        <v xml:space="preserve"> </v>
      </c>
      <c r="L622" s="70" t="str">
        <f>IF('P_løpende (2)'!L634=0," ",'P_løpende (2)'!L634)</f>
        <v xml:space="preserve"> </v>
      </c>
      <c r="N622" s="70" t="str">
        <f>IF('P_løpende (2)'!N634=0," ",'P_løpende (2)'!N634)</f>
        <v xml:space="preserve"> </v>
      </c>
      <c r="O622" s="70" t="str">
        <f>IF('P_løpende (2)'!O634=0," ",'P_løpende (2)'!O634)</f>
        <v xml:space="preserve"> </v>
      </c>
    </row>
    <row r="623" spans="2:15" x14ac:dyDescent="0.2">
      <c r="B623" s="21" t="str">
        <f>IF('P_løpende (2)'!B635=0," ",'P_løpende (2)'!B635)</f>
        <v xml:space="preserve"> </v>
      </c>
      <c r="C623" s="70" t="str">
        <f>IF('P_løpende (2)'!C635=0," ",'P_løpende (2)'!C635)</f>
        <v xml:space="preserve"> </v>
      </c>
      <c r="D623" s="24" t="str">
        <f>IF('P_løpende (2)'!D625=0," ",'P_løpende (2)'!D625)</f>
        <v xml:space="preserve"> </v>
      </c>
      <c r="E623" s="21" t="str">
        <f>IF('P_løpende (2)'!E635=0," ",'P_løpende (2)'!E635)</f>
        <v xml:space="preserve"> </v>
      </c>
      <c r="F623" s="70" t="str">
        <f>IF('P_løpende (2)'!F635=0," ",'P_løpende (2)'!F635)</f>
        <v xml:space="preserve"> </v>
      </c>
      <c r="H623" s="70" t="str">
        <f>IF('P_løpende (2)'!H635=0," ",'P_løpende (2)'!H635)</f>
        <v xml:space="preserve"> </v>
      </c>
      <c r="I623" s="70" t="str">
        <f>IF('P_løpende (2)'!I635=0," ",'P_løpende (2)'!I635)</f>
        <v xml:space="preserve"> </v>
      </c>
      <c r="K623" s="70" t="str">
        <f>IF('P_løpende (2)'!K635=0," ",'P_løpende (2)'!K635)</f>
        <v xml:space="preserve"> </v>
      </c>
      <c r="L623" s="70" t="str">
        <f>IF('P_løpende (2)'!L635=0," ",'P_løpende (2)'!L635)</f>
        <v xml:space="preserve"> </v>
      </c>
      <c r="N623" s="70" t="str">
        <f>IF('P_løpende (2)'!N635=0," ",'P_løpende (2)'!N635)</f>
        <v xml:space="preserve"> </v>
      </c>
      <c r="O623" s="70" t="str">
        <f>IF('P_løpende (2)'!O635=0," ",'P_løpende (2)'!O635)</f>
        <v xml:space="preserve"> </v>
      </c>
    </row>
    <row r="624" spans="2:15" x14ac:dyDescent="0.2">
      <c r="B624" s="21" t="str">
        <f>IF('P_løpende (2)'!B636=0," ",'P_løpende (2)'!B636)</f>
        <v xml:space="preserve"> </v>
      </c>
      <c r="C624" s="70" t="str">
        <f>IF('P_løpende (2)'!C636=0," ",'P_løpende (2)'!C636)</f>
        <v xml:space="preserve"> </v>
      </c>
      <c r="D624" s="24" t="str">
        <f>IF('P_løpende (2)'!D626=0," ",'P_løpende (2)'!D626)</f>
        <v xml:space="preserve"> </v>
      </c>
      <c r="E624" s="21" t="str">
        <f>IF('P_løpende (2)'!E636=0," ",'P_løpende (2)'!E636)</f>
        <v xml:space="preserve"> </v>
      </c>
      <c r="F624" s="70" t="str">
        <f>IF('P_løpende (2)'!F636=0," ",'P_løpende (2)'!F636)</f>
        <v xml:space="preserve"> </v>
      </c>
      <c r="H624" s="70" t="str">
        <f>IF('P_løpende (2)'!H636=0," ",'P_løpende (2)'!H636)</f>
        <v xml:space="preserve"> </v>
      </c>
      <c r="I624" s="70" t="str">
        <f>IF('P_løpende (2)'!I636=0," ",'P_løpende (2)'!I636)</f>
        <v xml:space="preserve"> </v>
      </c>
      <c r="K624" s="70" t="str">
        <f>IF('P_løpende (2)'!K636=0," ",'P_løpende (2)'!K636)</f>
        <v xml:space="preserve"> </v>
      </c>
      <c r="L624" s="70" t="str">
        <f>IF('P_løpende (2)'!L636=0," ",'P_løpende (2)'!L636)</f>
        <v xml:space="preserve"> </v>
      </c>
      <c r="N624" s="70" t="str">
        <f>IF('P_løpende (2)'!N636=0," ",'P_løpende (2)'!N636)</f>
        <v xml:space="preserve"> </v>
      </c>
      <c r="O624" s="70" t="str">
        <f>IF('P_løpende (2)'!O636=0," ",'P_løpende (2)'!O636)</f>
        <v xml:space="preserve"> </v>
      </c>
    </row>
    <row r="625" spans="2:15" x14ac:dyDescent="0.2">
      <c r="B625" s="21" t="str">
        <f>IF('P_løpende (2)'!B637=0," ",'P_løpende (2)'!B637)</f>
        <v xml:space="preserve"> </v>
      </c>
      <c r="C625" s="70" t="str">
        <f>IF('P_løpende (2)'!C637=0," ",'P_løpende (2)'!C637)</f>
        <v xml:space="preserve"> </v>
      </c>
      <c r="D625" s="24" t="str">
        <f>IF('P_løpende (2)'!D627=0," ",'P_løpende (2)'!D627)</f>
        <v xml:space="preserve"> </v>
      </c>
      <c r="E625" s="21" t="str">
        <f>IF('P_løpende (2)'!E637=0," ",'P_løpende (2)'!E637)</f>
        <v xml:space="preserve"> </v>
      </c>
      <c r="F625" s="70" t="str">
        <f>IF('P_løpende (2)'!F637=0," ",'P_løpende (2)'!F637)</f>
        <v xml:space="preserve"> </v>
      </c>
      <c r="H625" s="70" t="str">
        <f>IF('P_løpende (2)'!H637=0," ",'P_løpende (2)'!H637)</f>
        <v xml:space="preserve"> </v>
      </c>
      <c r="I625" s="70" t="str">
        <f>IF('P_løpende (2)'!I637=0," ",'P_løpende (2)'!I637)</f>
        <v xml:space="preserve"> </v>
      </c>
      <c r="K625" s="70" t="str">
        <f>IF('P_løpende (2)'!K637=0," ",'P_løpende (2)'!K637)</f>
        <v xml:space="preserve"> </v>
      </c>
      <c r="L625" s="70" t="str">
        <f>IF('P_løpende (2)'!L637=0," ",'P_løpende (2)'!L637)</f>
        <v xml:space="preserve"> </v>
      </c>
      <c r="N625" s="70" t="str">
        <f>IF('P_løpende (2)'!N637=0," ",'P_løpende (2)'!N637)</f>
        <v xml:space="preserve"> </v>
      </c>
      <c r="O625" s="70" t="str">
        <f>IF('P_løpende (2)'!O637=0," ",'P_løpende (2)'!O637)</f>
        <v xml:space="preserve"> </v>
      </c>
    </row>
    <row r="626" spans="2:15" x14ac:dyDescent="0.2">
      <c r="B626" s="21" t="str">
        <f>IF('P_løpende (2)'!B638=0," ",'P_løpende (2)'!B638)</f>
        <v xml:space="preserve"> </v>
      </c>
      <c r="C626" s="70" t="str">
        <f>IF('P_løpende (2)'!C638=0," ",'P_løpende (2)'!C638)</f>
        <v xml:space="preserve"> </v>
      </c>
      <c r="D626" s="24" t="str">
        <f>IF('P_løpende (2)'!D628=0," ",'P_løpende (2)'!D628)</f>
        <v xml:space="preserve"> </v>
      </c>
      <c r="E626" s="21" t="str">
        <f>IF('P_løpende (2)'!E638=0," ",'P_løpende (2)'!E638)</f>
        <v xml:space="preserve"> </v>
      </c>
      <c r="F626" s="70" t="str">
        <f>IF('P_løpende (2)'!F638=0," ",'P_løpende (2)'!F638)</f>
        <v xml:space="preserve"> </v>
      </c>
      <c r="H626" s="70" t="str">
        <f>IF('P_løpende (2)'!H638=0," ",'P_løpende (2)'!H638)</f>
        <v xml:space="preserve"> </v>
      </c>
      <c r="I626" s="70" t="str">
        <f>IF('P_løpende (2)'!I638=0," ",'P_løpende (2)'!I638)</f>
        <v xml:space="preserve"> </v>
      </c>
      <c r="K626" s="70" t="str">
        <f>IF('P_løpende (2)'!K638=0," ",'P_løpende (2)'!K638)</f>
        <v xml:space="preserve"> </v>
      </c>
      <c r="L626" s="70" t="str">
        <f>IF('P_løpende (2)'!L638=0," ",'P_løpende (2)'!L638)</f>
        <v xml:space="preserve"> </v>
      </c>
      <c r="N626" s="70" t="str">
        <f>IF('P_løpende (2)'!N638=0," ",'P_løpende (2)'!N638)</f>
        <v xml:space="preserve"> </v>
      </c>
      <c r="O626" s="70" t="str">
        <f>IF('P_løpende (2)'!O638=0," ",'P_løpende (2)'!O638)</f>
        <v xml:space="preserve"> </v>
      </c>
    </row>
    <row r="627" spans="2:15" x14ac:dyDescent="0.2">
      <c r="B627" s="21" t="str">
        <f>IF('P_løpende (2)'!B639=0," ",'P_løpende (2)'!B639)</f>
        <v xml:space="preserve"> </v>
      </c>
      <c r="C627" s="70" t="str">
        <f>IF('P_løpende (2)'!C639=0," ",'P_løpende (2)'!C639)</f>
        <v xml:space="preserve"> </v>
      </c>
      <c r="D627" s="24" t="str">
        <f>IF('P_løpende (2)'!D629=0," ",'P_løpende (2)'!D629)</f>
        <v xml:space="preserve"> </v>
      </c>
      <c r="E627" s="21" t="str">
        <f>IF('P_løpende (2)'!E639=0," ",'P_løpende (2)'!E639)</f>
        <v xml:space="preserve"> </v>
      </c>
      <c r="F627" s="70" t="str">
        <f>IF('P_løpende (2)'!F639=0," ",'P_løpende (2)'!F639)</f>
        <v xml:space="preserve"> </v>
      </c>
      <c r="H627" s="70" t="str">
        <f>IF('P_løpende (2)'!H639=0," ",'P_løpende (2)'!H639)</f>
        <v xml:space="preserve"> </v>
      </c>
      <c r="I627" s="70" t="str">
        <f>IF('P_løpende (2)'!I639=0," ",'P_løpende (2)'!I639)</f>
        <v xml:space="preserve"> </v>
      </c>
      <c r="K627" s="70" t="str">
        <f>IF('P_løpende (2)'!K639=0," ",'P_løpende (2)'!K639)</f>
        <v xml:space="preserve"> </v>
      </c>
      <c r="L627" s="70" t="str">
        <f>IF('P_løpende (2)'!L639=0," ",'P_løpende (2)'!L639)</f>
        <v xml:space="preserve"> </v>
      </c>
      <c r="N627" s="70" t="str">
        <f>IF('P_løpende (2)'!N639=0," ",'P_løpende (2)'!N639)</f>
        <v xml:space="preserve"> </v>
      </c>
      <c r="O627" s="70" t="str">
        <f>IF('P_løpende (2)'!O639=0," ",'P_løpende (2)'!O639)</f>
        <v xml:space="preserve"> </v>
      </c>
    </row>
    <row r="628" spans="2:15" x14ac:dyDescent="0.2">
      <c r="B628" s="21" t="str">
        <f>IF('P_løpende (2)'!B640=0," ",'P_løpende (2)'!B640)</f>
        <v xml:space="preserve"> </v>
      </c>
      <c r="C628" s="70" t="str">
        <f>IF('P_løpende (2)'!C640=0," ",'P_løpende (2)'!C640)</f>
        <v xml:space="preserve"> </v>
      </c>
      <c r="D628" s="24" t="str">
        <f>IF('P_løpende (2)'!D630=0," ",'P_løpende (2)'!D630)</f>
        <v xml:space="preserve"> </v>
      </c>
      <c r="E628" s="21" t="str">
        <f>IF('P_løpende (2)'!E640=0," ",'P_løpende (2)'!E640)</f>
        <v xml:space="preserve"> </v>
      </c>
      <c r="F628" s="70" t="str">
        <f>IF('P_løpende (2)'!F640=0," ",'P_løpende (2)'!F640)</f>
        <v xml:space="preserve"> </v>
      </c>
      <c r="H628" s="70" t="str">
        <f>IF('P_løpende (2)'!H640=0," ",'P_løpende (2)'!H640)</f>
        <v xml:space="preserve"> </v>
      </c>
      <c r="I628" s="70" t="str">
        <f>IF('P_løpende (2)'!I640=0," ",'P_løpende (2)'!I640)</f>
        <v xml:space="preserve"> </v>
      </c>
      <c r="K628" s="70" t="str">
        <f>IF('P_løpende (2)'!K640=0," ",'P_løpende (2)'!K640)</f>
        <v xml:space="preserve"> </v>
      </c>
      <c r="L628" s="70" t="str">
        <f>IF('P_løpende (2)'!L640=0," ",'P_løpende (2)'!L640)</f>
        <v xml:space="preserve"> </v>
      </c>
      <c r="N628" s="70" t="str">
        <f>IF('P_løpende (2)'!N640=0," ",'P_løpende (2)'!N640)</f>
        <v xml:space="preserve"> </v>
      </c>
      <c r="O628" s="70" t="str">
        <f>IF('P_løpende (2)'!O640=0," ",'P_løpende (2)'!O640)</f>
        <v xml:space="preserve"> </v>
      </c>
    </row>
    <row r="629" spans="2:15" x14ac:dyDescent="0.2">
      <c r="B629" s="21" t="str">
        <f>IF('P_løpende (2)'!B641=0," ",'P_løpende (2)'!B641)</f>
        <v xml:space="preserve"> </v>
      </c>
      <c r="C629" s="70" t="str">
        <f>IF('P_løpende (2)'!C641=0," ",'P_løpende (2)'!C641)</f>
        <v xml:space="preserve"> </v>
      </c>
      <c r="D629" s="24" t="str">
        <f>IF('P_løpende (2)'!D631=0," ",'P_løpende (2)'!D631)</f>
        <v xml:space="preserve"> </v>
      </c>
      <c r="E629" s="21" t="str">
        <f>IF('P_løpende (2)'!E641=0," ",'P_løpende (2)'!E641)</f>
        <v xml:space="preserve"> </v>
      </c>
      <c r="F629" s="70" t="str">
        <f>IF('P_løpende (2)'!F641=0," ",'P_løpende (2)'!F641)</f>
        <v xml:space="preserve"> </v>
      </c>
      <c r="H629" s="70" t="str">
        <f>IF('P_løpende (2)'!H641=0," ",'P_løpende (2)'!H641)</f>
        <v xml:space="preserve"> </v>
      </c>
      <c r="I629" s="70" t="str">
        <f>IF('P_løpende (2)'!I641=0," ",'P_løpende (2)'!I641)</f>
        <v xml:space="preserve"> </v>
      </c>
      <c r="K629" s="70" t="str">
        <f>IF('P_løpende (2)'!K641=0," ",'P_løpende (2)'!K641)</f>
        <v xml:space="preserve"> </v>
      </c>
      <c r="L629" s="70" t="str">
        <f>IF('P_løpende (2)'!L641=0," ",'P_løpende (2)'!L641)</f>
        <v xml:space="preserve"> </v>
      </c>
      <c r="N629" s="70" t="str">
        <f>IF('P_løpende (2)'!N641=0," ",'P_løpende (2)'!N641)</f>
        <v xml:space="preserve"> </v>
      </c>
      <c r="O629" s="70" t="str">
        <f>IF('P_løpende (2)'!O641=0," ",'P_løpende (2)'!O641)</f>
        <v xml:space="preserve"> </v>
      </c>
    </row>
    <row r="630" spans="2:15" x14ac:dyDescent="0.2">
      <c r="B630" s="21" t="str">
        <f>IF('P_løpende (2)'!B642=0," ",'P_løpende (2)'!B642)</f>
        <v xml:space="preserve"> </v>
      </c>
      <c r="C630" s="70" t="str">
        <f>IF('P_løpende (2)'!C642=0," ",'P_løpende (2)'!C642)</f>
        <v xml:space="preserve"> </v>
      </c>
      <c r="D630" s="24" t="str">
        <f>IF('P_løpende (2)'!D632=0," ",'P_løpende (2)'!D632)</f>
        <v xml:space="preserve"> </v>
      </c>
      <c r="E630" s="21" t="str">
        <f>IF('P_løpende (2)'!E642=0," ",'P_løpende (2)'!E642)</f>
        <v xml:space="preserve"> </v>
      </c>
      <c r="F630" s="70" t="str">
        <f>IF('P_løpende (2)'!F642=0," ",'P_løpende (2)'!F642)</f>
        <v xml:space="preserve"> </v>
      </c>
      <c r="H630" s="70" t="str">
        <f>IF('P_løpende (2)'!H642=0," ",'P_løpende (2)'!H642)</f>
        <v xml:space="preserve"> </v>
      </c>
      <c r="I630" s="70" t="str">
        <f>IF('P_løpende (2)'!I642=0," ",'P_løpende (2)'!I642)</f>
        <v xml:space="preserve"> </v>
      </c>
      <c r="K630" s="70" t="str">
        <f>IF('P_løpende (2)'!K642=0," ",'P_løpende (2)'!K642)</f>
        <v xml:space="preserve"> </v>
      </c>
      <c r="L630" s="70" t="str">
        <f>IF('P_løpende (2)'!L642=0," ",'P_løpende (2)'!L642)</f>
        <v xml:space="preserve"> </v>
      </c>
      <c r="N630" s="70" t="str">
        <f>IF('P_løpende (2)'!N642=0," ",'P_løpende (2)'!N642)</f>
        <v xml:space="preserve"> </v>
      </c>
      <c r="O630" s="70" t="str">
        <f>IF('P_løpende (2)'!O642=0," ",'P_løpende (2)'!O642)</f>
        <v xml:space="preserve"> </v>
      </c>
    </row>
    <row r="631" spans="2:15" x14ac:dyDescent="0.2">
      <c r="B631" s="21" t="str">
        <f>IF('P_løpende (2)'!B643=0," ",'P_løpende (2)'!B643)</f>
        <v xml:space="preserve"> </v>
      </c>
      <c r="C631" s="70" t="str">
        <f>IF('P_løpende (2)'!C643=0," ",'P_løpende (2)'!C643)</f>
        <v xml:space="preserve"> </v>
      </c>
      <c r="D631" s="24" t="str">
        <f>IF('P_løpende (2)'!D633=0," ",'P_løpende (2)'!D633)</f>
        <v xml:space="preserve"> </v>
      </c>
      <c r="E631" s="21" t="str">
        <f>IF('P_løpende (2)'!E643=0," ",'P_løpende (2)'!E643)</f>
        <v xml:space="preserve"> </v>
      </c>
      <c r="F631" s="70" t="str">
        <f>IF('P_løpende (2)'!F643=0," ",'P_løpende (2)'!F643)</f>
        <v xml:space="preserve"> </v>
      </c>
      <c r="H631" s="70" t="str">
        <f>IF('P_løpende (2)'!H643=0," ",'P_løpende (2)'!H643)</f>
        <v xml:space="preserve"> </v>
      </c>
      <c r="I631" s="70" t="str">
        <f>IF('P_løpende (2)'!I643=0," ",'P_løpende (2)'!I643)</f>
        <v xml:space="preserve"> </v>
      </c>
      <c r="K631" s="70" t="str">
        <f>IF('P_løpende (2)'!K643=0," ",'P_løpende (2)'!K643)</f>
        <v xml:space="preserve"> </v>
      </c>
      <c r="L631" s="70" t="str">
        <f>IF('P_løpende (2)'!L643=0," ",'P_løpende (2)'!L643)</f>
        <v xml:space="preserve"> </v>
      </c>
      <c r="N631" s="70" t="str">
        <f>IF('P_løpende (2)'!N643=0," ",'P_løpende (2)'!N643)</f>
        <v xml:space="preserve"> </v>
      </c>
      <c r="O631" s="70" t="str">
        <f>IF('P_løpende (2)'!O643=0," ",'P_løpende (2)'!O643)</f>
        <v xml:space="preserve"> </v>
      </c>
    </row>
    <row r="632" spans="2:15" x14ac:dyDescent="0.2">
      <c r="B632" s="21" t="str">
        <f>IF('P_løpende (2)'!B644=0," ",'P_løpende (2)'!B644)</f>
        <v xml:space="preserve"> </v>
      </c>
      <c r="C632" s="70" t="str">
        <f>IF('P_løpende (2)'!C644=0," ",'P_løpende (2)'!C644)</f>
        <v xml:space="preserve"> </v>
      </c>
      <c r="D632" s="24" t="str">
        <f>IF('P_løpende (2)'!D634=0," ",'P_løpende (2)'!D634)</f>
        <v xml:space="preserve"> </v>
      </c>
      <c r="E632" s="21" t="str">
        <f>IF('P_løpende (2)'!E644=0," ",'P_løpende (2)'!E644)</f>
        <v xml:space="preserve"> </v>
      </c>
      <c r="F632" s="70" t="str">
        <f>IF('P_løpende (2)'!F644=0," ",'P_løpende (2)'!F644)</f>
        <v xml:space="preserve"> </v>
      </c>
      <c r="H632" s="70" t="str">
        <f>IF('P_løpende (2)'!H644=0," ",'P_løpende (2)'!H644)</f>
        <v xml:space="preserve"> </v>
      </c>
      <c r="I632" s="70" t="str">
        <f>IF('P_løpende (2)'!I644=0," ",'P_løpende (2)'!I644)</f>
        <v xml:space="preserve"> </v>
      </c>
      <c r="K632" s="70" t="str">
        <f>IF('P_løpende (2)'!K644=0," ",'P_løpende (2)'!K644)</f>
        <v xml:space="preserve"> </v>
      </c>
      <c r="L632" s="70" t="str">
        <f>IF('P_løpende (2)'!L644=0," ",'P_løpende (2)'!L644)</f>
        <v xml:space="preserve"> </v>
      </c>
      <c r="N632" s="70" t="str">
        <f>IF('P_løpende (2)'!N644=0," ",'P_løpende (2)'!N644)</f>
        <v xml:space="preserve"> </v>
      </c>
      <c r="O632" s="70" t="str">
        <f>IF('P_løpende (2)'!O644=0," ",'P_løpende (2)'!O644)</f>
        <v xml:space="preserve"> </v>
      </c>
    </row>
    <row r="633" spans="2:15" x14ac:dyDescent="0.2">
      <c r="B633" s="21" t="str">
        <f>IF('P_løpende (2)'!B645=0," ",'P_løpende (2)'!B645)</f>
        <v xml:space="preserve"> </v>
      </c>
      <c r="C633" s="70" t="str">
        <f>IF('P_løpende (2)'!C645=0," ",'P_løpende (2)'!C645)</f>
        <v xml:space="preserve"> </v>
      </c>
      <c r="D633" s="24" t="str">
        <f>IF('P_løpende (2)'!D635=0," ",'P_løpende (2)'!D635)</f>
        <v xml:space="preserve"> </v>
      </c>
      <c r="E633" s="21" t="str">
        <f>IF('P_løpende (2)'!E645=0," ",'P_løpende (2)'!E645)</f>
        <v xml:space="preserve"> </v>
      </c>
      <c r="F633" s="70" t="str">
        <f>IF('P_løpende (2)'!F645=0," ",'P_løpende (2)'!F645)</f>
        <v xml:space="preserve"> </v>
      </c>
      <c r="H633" s="70" t="str">
        <f>IF('P_løpende (2)'!H645=0," ",'P_løpende (2)'!H645)</f>
        <v xml:space="preserve"> </v>
      </c>
      <c r="I633" s="70" t="str">
        <f>IF('P_løpende (2)'!I645=0," ",'P_løpende (2)'!I645)</f>
        <v xml:space="preserve"> </v>
      </c>
      <c r="K633" s="70" t="str">
        <f>IF('P_løpende (2)'!K645=0," ",'P_løpende (2)'!K645)</f>
        <v xml:space="preserve"> </v>
      </c>
      <c r="L633" s="70" t="str">
        <f>IF('P_løpende (2)'!L645=0," ",'P_løpende (2)'!L645)</f>
        <v xml:space="preserve"> </v>
      </c>
      <c r="N633" s="70" t="str">
        <f>IF('P_løpende (2)'!N645=0," ",'P_løpende (2)'!N645)</f>
        <v xml:space="preserve"> </v>
      </c>
      <c r="O633" s="70" t="str">
        <f>IF('P_løpende (2)'!O645=0," ",'P_løpende (2)'!O645)</f>
        <v xml:space="preserve"> </v>
      </c>
    </row>
    <row r="634" spans="2:15" x14ac:dyDescent="0.2">
      <c r="B634" s="21" t="str">
        <f>IF('P_løpende (2)'!B646=0," ",'P_løpende (2)'!B646)</f>
        <v xml:space="preserve"> </v>
      </c>
      <c r="C634" s="70" t="str">
        <f>IF('P_løpende (2)'!C646=0," ",'P_løpende (2)'!C646)</f>
        <v xml:space="preserve"> </v>
      </c>
      <c r="D634" s="24" t="str">
        <f>IF('P_løpende (2)'!D636=0," ",'P_løpende (2)'!D636)</f>
        <v xml:space="preserve"> </v>
      </c>
      <c r="E634" s="21" t="str">
        <f>IF('P_løpende (2)'!E646=0," ",'P_løpende (2)'!E646)</f>
        <v xml:space="preserve"> </v>
      </c>
      <c r="F634" s="70" t="str">
        <f>IF('P_løpende (2)'!F646=0," ",'P_løpende (2)'!F646)</f>
        <v xml:space="preserve"> </v>
      </c>
      <c r="H634" s="70" t="str">
        <f>IF('P_løpende (2)'!H646=0," ",'P_løpende (2)'!H646)</f>
        <v xml:space="preserve"> </v>
      </c>
      <c r="I634" s="70" t="str">
        <f>IF('P_løpende (2)'!I646=0," ",'P_løpende (2)'!I646)</f>
        <v xml:space="preserve"> </v>
      </c>
      <c r="K634" s="70" t="str">
        <f>IF('P_løpende (2)'!K646=0," ",'P_løpende (2)'!K646)</f>
        <v xml:space="preserve"> </v>
      </c>
      <c r="L634" s="70" t="str">
        <f>IF('P_løpende (2)'!L646=0," ",'P_løpende (2)'!L646)</f>
        <v xml:space="preserve"> </v>
      </c>
      <c r="N634" s="70" t="str">
        <f>IF('P_løpende (2)'!N646=0," ",'P_løpende (2)'!N646)</f>
        <v xml:space="preserve"> </v>
      </c>
      <c r="O634" s="70" t="str">
        <f>IF('P_løpende (2)'!O646=0," ",'P_løpende (2)'!O646)</f>
        <v xml:space="preserve"> </v>
      </c>
    </row>
    <row r="635" spans="2:15" x14ac:dyDescent="0.2">
      <c r="B635" s="21" t="str">
        <f>IF('P_løpende (2)'!B647=0," ",'P_løpende (2)'!B647)</f>
        <v xml:space="preserve"> </v>
      </c>
      <c r="C635" s="70" t="str">
        <f>IF('P_løpende (2)'!C647=0," ",'P_løpende (2)'!C647)</f>
        <v xml:space="preserve"> </v>
      </c>
      <c r="D635" s="24" t="str">
        <f>IF('P_løpende (2)'!D637=0," ",'P_løpende (2)'!D637)</f>
        <v xml:space="preserve"> </v>
      </c>
      <c r="E635" s="21" t="str">
        <f>IF('P_løpende (2)'!E647=0," ",'P_løpende (2)'!E647)</f>
        <v xml:space="preserve"> </v>
      </c>
      <c r="F635" s="70" t="str">
        <f>IF('P_løpende (2)'!F647=0," ",'P_løpende (2)'!F647)</f>
        <v xml:space="preserve"> </v>
      </c>
      <c r="H635" s="70" t="str">
        <f>IF('P_løpende (2)'!H647=0," ",'P_løpende (2)'!H647)</f>
        <v xml:space="preserve"> </v>
      </c>
      <c r="I635" s="70" t="str">
        <f>IF('P_løpende (2)'!I647=0," ",'P_løpende (2)'!I647)</f>
        <v xml:space="preserve"> </v>
      </c>
      <c r="K635" s="70" t="str">
        <f>IF('P_løpende (2)'!K647=0," ",'P_løpende (2)'!K647)</f>
        <v xml:space="preserve"> </v>
      </c>
      <c r="L635" s="70" t="str">
        <f>IF('P_løpende (2)'!L647=0," ",'P_løpende (2)'!L647)</f>
        <v xml:space="preserve"> </v>
      </c>
      <c r="N635" s="70" t="str">
        <f>IF('P_løpende (2)'!N647=0," ",'P_løpende (2)'!N647)</f>
        <v xml:space="preserve"> </v>
      </c>
      <c r="O635" s="70" t="str">
        <f>IF('P_løpende (2)'!O647=0," ",'P_løpende (2)'!O647)</f>
        <v xml:space="preserve"> </v>
      </c>
    </row>
    <row r="636" spans="2:15" x14ac:dyDescent="0.2">
      <c r="B636" s="21" t="str">
        <f>IF('P_løpende (2)'!B648=0," ",'P_løpende (2)'!B648)</f>
        <v xml:space="preserve"> </v>
      </c>
      <c r="C636" s="70" t="str">
        <f>IF('P_løpende (2)'!C648=0," ",'P_løpende (2)'!C648)</f>
        <v xml:space="preserve"> </v>
      </c>
      <c r="D636" s="24" t="str">
        <f>IF('P_løpende (2)'!D638=0," ",'P_løpende (2)'!D638)</f>
        <v xml:space="preserve"> </v>
      </c>
      <c r="E636" s="21" t="str">
        <f>IF('P_løpende (2)'!E648=0," ",'P_løpende (2)'!E648)</f>
        <v xml:space="preserve"> </v>
      </c>
      <c r="F636" s="70" t="str">
        <f>IF('P_løpende (2)'!F648=0," ",'P_løpende (2)'!F648)</f>
        <v xml:space="preserve"> </v>
      </c>
      <c r="H636" s="70" t="str">
        <f>IF('P_løpende (2)'!H648=0," ",'P_løpende (2)'!H648)</f>
        <v xml:space="preserve"> </v>
      </c>
      <c r="I636" s="70" t="str">
        <f>IF('P_løpende (2)'!I648=0," ",'P_løpende (2)'!I648)</f>
        <v xml:space="preserve"> </v>
      </c>
      <c r="K636" s="70" t="str">
        <f>IF('P_løpende (2)'!K648=0," ",'P_løpende (2)'!K648)</f>
        <v xml:space="preserve"> </v>
      </c>
      <c r="L636" s="70" t="str">
        <f>IF('P_løpende (2)'!L648=0," ",'P_løpende (2)'!L648)</f>
        <v xml:space="preserve"> </v>
      </c>
      <c r="N636" s="70" t="str">
        <f>IF('P_løpende (2)'!N648=0," ",'P_løpende (2)'!N648)</f>
        <v xml:space="preserve"> </v>
      </c>
      <c r="O636" s="70" t="str">
        <f>IF('P_løpende (2)'!O648=0," ",'P_løpende (2)'!O648)</f>
        <v xml:space="preserve"> </v>
      </c>
    </row>
    <row r="637" spans="2:15" x14ac:dyDescent="0.2">
      <c r="B637" s="21" t="str">
        <f>IF('P_løpende (2)'!B649=0," ",'P_løpende (2)'!B649)</f>
        <v xml:space="preserve"> </v>
      </c>
      <c r="C637" s="70" t="str">
        <f>IF('P_løpende (2)'!C649=0," ",'P_løpende (2)'!C649)</f>
        <v xml:space="preserve"> </v>
      </c>
      <c r="D637" s="24" t="str">
        <f>IF('P_løpende (2)'!D639=0," ",'P_løpende (2)'!D639)</f>
        <v xml:space="preserve"> </v>
      </c>
      <c r="E637" s="21" t="str">
        <f>IF('P_løpende (2)'!E649=0," ",'P_løpende (2)'!E649)</f>
        <v xml:space="preserve"> </v>
      </c>
      <c r="F637" s="70" t="str">
        <f>IF('P_løpende (2)'!F649=0," ",'P_løpende (2)'!F649)</f>
        <v xml:space="preserve"> </v>
      </c>
      <c r="H637" s="70" t="str">
        <f>IF('P_løpende (2)'!H649=0," ",'P_løpende (2)'!H649)</f>
        <v xml:space="preserve"> </v>
      </c>
      <c r="I637" s="70" t="str">
        <f>IF('P_løpende (2)'!I649=0," ",'P_løpende (2)'!I649)</f>
        <v xml:space="preserve"> </v>
      </c>
      <c r="K637" s="70" t="str">
        <f>IF('P_løpende (2)'!K649=0," ",'P_løpende (2)'!K649)</f>
        <v xml:space="preserve"> </v>
      </c>
      <c r="L637" s="70" t="str">
        <f>IF('P_løpende (2)'!L649=0," ",'P_løpende (2)'!L649)</f>
        <v xml:space="preserve"> </v>
      </c>
      <c r="N637" s="70" t="str">
        <f>IF('P_løpende (2)'!N649=0," ",'P_løpende (2)'!N649)</f>
        <v xml:space="preserve"> </v>
      </c>
      <c r="O637" s="70" t="str">
        <f>IF('P_løpende (2)'!O649=0," ",'P_løpende (2)'!O649)</f>
        <v xml:space="preserve"> </v>
      </c>
    </row>
    <row r="638" spans="2:15" x14ac:dyDescent="0.2">
      <c r="B638" s="21" t="str">
        <f>IF('P_løpende (2)'!B650=0," ",'P_løpende (2)'!B650)</f>
        <v xml:space="preserve"> </v>
      </c>
      <c r="C638" s="70" t="str">
        <f>IF('P_løpende (2)'!C650=0," ",'P_løpende (2)'!C650)</f>
        <v xml:space="preserve"> </v>
      </c>
      <c r="D638" s="24" t="str">
        <f>IF('P_løpende (2)'!D640=0," ",'P_løpende (2)'!D640)</f>
        <v xml:space="preserve"> </v>
      </c>
      <c r="E638" s="21" t="str">
        <f>IF('P_løpende (2)'!E650=0," ",'P_løpende (2)'!E650)</f>
        <v xml:space="preserve"> </v>
      </c>
      <c r="F638" s="70" t="str">
        <f>IF('P_løpende (2)'!F650=0," ",'P_løpende (2)'!F650)</f>
        <v xml:space="preserve"> </v>
      </c>
      <c r="H638" s="70" t="str">
        <f>IF('P_løpende (2)'!H650=0," ",'P_løpende (2)'!H650)</f>
        <v xml:space="preserve"> </v>
      </c>
      <c r="I638" s="70" t="str">
        <f>IF('P_løpende (2)'!I650=0," ",'P_løpende (2)'!I650)</f>
        <v xml:space="preserve"> </v>
      </c>
      <c r="K638" s="70" t="str">
        <f>IF('P_løpende (2)'!K650=0," ",'P_løpende (2)'!K650)</f>
        <v xml:space="preserve"> </v>
      </c>
      <c r="L638" s="70" t="str">
        <f>IF('P_løpende (2)'!L650=0," ",'P_løpende (2)'!L650)</f>
        <v xml:space="preserve"> </v>
      </c>
      <c r="N638" s="70" t="str">
        <f>IF('P_løpende (2)'!N650=0," ",'P_løpende (2)'!N650)</f>
        <v xml:space="preserve"> </v>
      </c>
      <c r="O638" s="70" t="str">
        <f>IF('P_løpende (2)'!O650=0," ",'P_løpende (2)'!O650)</f>
        <v xml:space="preserve"> </v>
      </c>
    </row>
    <row r="639" spans="2:15" x14ac:dyDescent="0.2">
      <c r="B639" s="21" t="str">
        <f>IF('P_løpende (2)'!B651=0," ",'P_løpende (2)'!B651)</f>
        <v xml:space="preserve"> </v>
      </c>
      <c r="C639" s="70" t="str">
        <f>IF('P_løpende (2)'!C651=0," ",'P_løpende (2)'!C651)</f>
        <v xml:space="preserve"> </v>
      </c>
      <c r="D639" s="24" t="str">
        <f>IF('P_løpende (2)'!D641=0," ",'P_løpende (2)'!D641)</f>
        <v xml:space="preserve"> </v>
      </c>
      <c r="E639" s="21" t="str">
        <f>IF('P_løpende (2)'!E651=0," ",'P_løpende (2)'!E651)</f>
        <v xml:space="preserve"> </v>
      </c>
      <c r="F639" s="70" t="str">
        <f>IF('P_løpende (2)'!F651=0," ",'P_løpende (2)'!F651)</f>
        <v xml:space="preserve"> </v>
      </c>
      <c r="H639" s="70" t="str">
        <f>IF('P_løpende (2)'!H651=0," ",'P_løpende (2)'!H651)</f>
        <v xml:space="preserve"> </v>
      </c>
      <c r="I639" s="70" t="str">
        <f>IF('P_løpende (2)'!I651=0," ",'P_løpende (2)'!I651)</f>
        <v xml:space="preserve"> </v>
      </c>
      <c r="K639" s="70" t="str">
        <f>IF('P_løpende (2)'!K651=0," ",'P_løpende (2)'!K651)</f>
        <v xml:space="preserve"> </v>
      </c>
      <c r="L639" s="70" t="str">
        <f>IF('P_løpende (2)'!L651=0," ",'P_løpende (2)'!L651)</f>
        <v xml:space="preserve"> </v>
      </c>
      <c r="N639" s="70" t="str">
        <f>IF('P_løpende (2)'!N651=0," ",'P_løpende (2)'!N651)</f>
        <v xml:space="preserve"> </v>
      </c>
      <c r="O639" s="70" t="str">
        <f>IF('P_løpende (2)'!O651=0," ",'P_løpende (2)'!O651)</f>
        <v xml:space="preserve"> </v>
      </c>
    </row>
    <row r="640" spans="2:15" x14ac:dyDescent="0.2">
      <c r="B640" s="21" t="str">
        <f>IF('P_løpende (2)'!B652=0," ",'P_løpende (2)'!B652)</f>
        <v xml:space="preserve"> </v>
      </c>
      <c r="C640" s="70" t="str">
        <f>IF('P_løpende (2)'!C652=0," ",'P_løpende (2)'!C652)</f>
        <v xml:space="preserve"> </v>
      </c>
      <c r="D640" s="24" t="str">
        <f>IF('P_løpende (2)'!D642=0," ",'P_løpende (2)'!D642)</f>
        <v xml:space="preserve"> </v>
      </c>
      <c r="E640" s="21" t="str">
        <f>IF('P_løpende (2)'!E652=0," ",'P_løpende (2)'!E652)</f>
        <v xml:space="preserve"> </v>
      </c>
      <c r="F640" s="70" t="str">
        <f>IF('P_løpende (2)'!F652=0," ",'P_løpende (2)'!F652)</f>
        <v xml:space="preserve"> </v>
      </c>
      <c r="H640" s="70" t="str">
        <f>IF('P_løpende (2)'!H652=0," ",'P_løpende (2)'!H652)</f>
        <v xml:space="preserve"> </v>
      </c>
      <c r="I640" s="70" t="str">
        <f>IF('P_løpende (2)'!I652=0," ",'P_løpende (2)'!I652)</f>
        <v xml:space="preserve"> </v>
      </c>
      <c r="K640" s="70" t="str">
        <f>IF('P_løpende (2)'!K652=0," ",'P_løpende (2)'!K652)</f>
        <v xml:space="preserve"> </v>
      </c>
      <c r="L640" s="70" t="str">
        <f>IF('P_løpende (2)'!L652=0," ",'P_løpende (2)'!L652)</f>
        <v xml:space="preserve"> </v>
      </c>
      <c r="N640" s="70" t="str">
        <f>IF('P_løpende (2)'!N652=0," ",'P_løpende (2)'!N652)</f>
        <v xml:space="preserve"> </v>
      </c>
      <c r="O640" s="70" t="str">
        <f>IF('P_løpende (2)'!O652=0," ",'P_løpende (2)'!O652)</f>
        <v xml:space="preserve"> </v>
      </c>
    </row>
    <row r="641" spans="2:15" x14ac:dyDescent="0.2">
      <c r="B641" s="21" t="str">
        <f>IF('P_løpende (2)'!B653=0," ",'P_løpende (2)'!B653)</f>
        <v xml:space="preserve"> </v>
      </c>
      <c r="C641" s="70" t="str">
        <f>IF('P_løpende (2)'!C653=0," ",'P_løpende (2)'!C653)</f>
        <v xml:space="preserve"> </v>
      </c>
      <c r="D641" s="24" t="str">
        <f>IF('P_løpende (2)'!D643=0," ",'P_løpende (2)'!D643)</f>
        <v xml:space="preserve"> </v>
      </c>
      <c r="E641" s="21" t="str">
        <f>IF('P_løpende (2)'!E653=0," ",'P_løpende (2)'!E653)</f>
        <v xml:space="preserve"> </v>
      </c>
      <c r="F641" s="70" t="str">
        <f>IF('P_løpende (2)'!F653=0," ",'P_løpende (2)'!F653)</f>
        <v xml:space="preserve"> </v>
      </c>
      <c r="H641" s="70" t="str">
        <f>IF('P_løpende (2)'!H653=0," ",'P_løpende (2)'!H653)</f>
        <v xml:space="preserve"> </v>
      </c>
      <c r="I641" s="70" t="str">
        <f>IF('P_løpende (2)'!I653=0," ",'P_løpende (2)'!I653)</f>
        <v xml:space="preserve"> </v>
      </c>
      <c r="K641" s="70" t="str">
        <f>IF('P_løpende (2)'!K653=0," ",'P_løpende (2)'!K653)</f>
        <v xml:space="preserve"> </v>
      </c>
      <c r="L641" s="70" t="str">
        <f>IF('P_løpende (2)'!L653=0," ",'P_løpende (2)'!L653)</f>
        <v xml:space="preserve"> </v>
      </c>
      <c r="N641" s="70" t="str">
        <f>IF('P_løpende (2)'!N653=0," ",'P_løpende (2)'!N653)</f>
        <v xml:space="preserve"> </v>
      </c>
      <c r="O641" s="70" t="str">
        <f>IF('P_løpende (2)'!O653=0," ",'P_løpende (2)'!O653)</f>
        <v xml:space="preserve"> </v>
      </c>
    </row>
    <row r="642" spans="2:15" x14ac:dyDescent="0.2">
      <c r="B642" s="21" t="str">
        <f>IF('P_løpende (2)'!B654=0," ",'P_løpende (2)'!B654)</f>
        <v xml:space="preserve"> </v>
      </c>
      <c r="C642" s="70" t="str">
        <f>IF('P_løpende (2)'!C654=0," ",'P_løpende (2)'!C654)</f>
        <v xml:space="preserve"> </v>
      </c>
      <c r="D642" s="24" t="str">
        <f>IF('P_løpende (2)'!D644=0," ",'P_løpende (2)'!D644)</f>
        <v xml:space="preserve"> </v>
      </c>
      <c r="E642" s="21" t="str">
        <f>IF('P_løpende (2)'!E654=0," ",'P_løpende (2)'!E654)</f>
        <v xml:space="preserve"> </v>
      </c>
      <c r="F642" s="70" t="str">
        <f>IF('P_løpende (2)'!F654=0," ",'P_løpende (2)'!F654)</f>
        <v xml:space="preserve"> </v>
      </c>
      <c r="H642" s="70" t="str">
        <f>IF('P_løpende (2)'!H654=0," ",'P_løpende (2)'!H654)</f>
        <v xml:space="preserve"> </v>
      </c>
      <c r="I642" s="70" t="str">
        <f>IF('P_løpende (2)'!I654=0," ",'P_løpende (2)'!I654)</f>
        <v xml:space="preserve"> </v>
      </c>
      <c r="K642" s="70" t="str">
        <f>IF('P_løpende (2)'!K654=0," ",'P_løpende (2)'!K654)</f>
        <v xml:space="preserve"> </v>
      </c>
      <c r="L642" s="70" t="str">
        <f>IF('P_løpende (2)'!L654=0," ",'P_løpende (2)'!L654)</f>
        <v xml:space="preserve"> </v>
      </c>
      <c r="N642" s="70" t="str">
        <f>IF('P_løpende (2)'!N654=0," ",'P_løpende (2)'!N654)</f>
        <v xml:space="preserve"> </v>
      </c>
      <c r="O642" s="70" t="str">
        <f>IF('P_løpende (2)'!O654=0," ",'P_løpende (2)'!O654)</f>
        <v xml:space="preserve"> </v>
      </c>
    </row>
    <row r="643" spans="2:15" x14ac:dyDescent="0.2">
      <c r="B643" s="21" t="str">
        <f>IF('P_løpende (2)'!B655=0," ",'P_løpende (2)'!B655)</f>
        <v xml:space="preserve"> </v>
      </c>
      <c r="C643" s="70" t="str">
        <f>IF('P_løpende (2)'!C655=0," ",'P_løpende (2)'!C655)</f>
        <v xml:space="preserve"> </v>
      </c>
      <c r="D643" s="24" t="str">
        <f>IF('P_løpende (2)'!D645=0," ",'P_løpende (2)'!D645)</f>
        <v xml:space="preserve"> </v>
      </c>
      <c r="E643" s="21" t="str">
        <f>IF('P_løpende (2)'!E655=0," ",'P_løpende (2)'!E655)</f>
        <v xml:space="preserve"> </v>
      </c>
      <c r="F643" s="70" t="str">
        <f>IF('P_løpende (2)'!F655=0," ",'P_løpende (2)'!F655)</f>
        <v xml:space="preserve"> </v>
      </c>
      <c r="H643" s="70" t="str">
        <f>IF('P_løpende (2)'!H655=0," ",'P_løpende (2)'!H655)</f>
        <v xml:space="preserve"> </v>
      </c>
      <c r="I643" s="70" t="str">
        <f>IF('P_løpende (2)'!I655=0," ",'P_løpende (2)'!I655)</f>
        <v xml:space="preserve"> </v>
      </c>
      <c r="K643" s="70" t="str">
        <f>IF('P_løpende (2)'!K655=0," ",'P_løpende (2)'!K655)</f>
        <v xml:space="preserve"> </v>
      </c>
      <c r="L643" s="70" t="str">
        <f>IF('P_løpende (2)'!L655=0," ",'P_løpende (2)'!L655)</f>
        <v xml:space="preserve"> </v>
      </c>
      <c r="N643" s="70" t="str">
        <f>IF('P_løpende (2)'!N655=0," ",'P_løpende (2)'!N655)</f>
        <v xml:space="preserve"> </v>
      </c>
      <c r="O643" s="70" t="str">
        <f>IF('P_løpende (2)'!O655=0," ",'P_løpende (2)'!O655)</f>
        <v xml:space="preserve"> </v>
      </c>
    </row>
    <row r="644" spans="2:15" x14ac:dyDescent="0.2">
      <c r="B644" s="21" t="str">
        <f>IF('P_løpende (2)'!B656=0," ",'P_løpende (2)'!B656)</f>
        <v xml:space="preserve"> </v>
      </c>
      <c r="C644" s="70" t="str">
        <f>IF('P_løpende (2)'!C656=0," ",'P_løpende (2)'!C656)</f>
        <v xml:space="preserve"> </v>
      </c>
      <c r="D644" s="24" t="str">
        <f>IF('P_løpende (2)'!D646=0," ",'P_løpende (2)'!D646)</f>
        <v xml:space="preserve"> </v>
      </c>
      <c r="E644" s="21" t="str">
        <f>IF('P_løpende (2)'!E656=0," ",'P_løpende (2)'!E656)</f>
        <v xml:space="preserve"> </v>
      </c>
      <c r="F644" s="70" t="str">
        <f>IF('P_løpende (2)'!F656=0," ",'P_løpende (2)'!F656)</f>
        <v xml:space="preserve"> </v>
      </c>
      <c r="H644" s="70" t="str">
        <f>IF('P_løpende (2)'!H656=0," ",'P_løpende (2)'!H656)</f>
        <v xml:space="preserve"> </v>
      </c>
      <c r="I644" s="70" t="str">
        <f>IF('P_løpende (2)'!I656=0," ",'P_løpende (2)'!I656)</f>
        <v xml:space="preserve"> </v>
      </c>
      <c r="K644" s="70" t="str">
        <f>IF('P_løpende (2)'!K656=0," ",'P_løpende (2)'!K656)</f>
        <v xml:space="preserve"> </v>
      </c>
      <c r="L644" s="70" t="str">
        <f>IF('P_løpende (2)'!L656=0," ",'P_løpende (2)'!L656)</f>
        <v xml:space="preserve"> </v>
      </c>
      <c r="N644" s="70" t="str">
        <f>IF('P_løpende (2)'!N656=0," ",'P_løpende (2)'!N656)</f>
        <v xml:space="preserve"> </v>
      </c>
      <c r="O644" s="70" t="str">
        <f>IF('P_løpende (2)'!O656=0," ",'P_løpende (2)'!O656)</f>
        <v xml:space="preserve"> </v>
      </c>
    </row>
    <row r="645" spans="2:15" x14ac:dyDescent="0.2">
      <c r="B645" s="21" t="str">
        <f>IF('P_løpende (2)'!B657=0," ",'P_løpende (2)'!B657)</f>
        <v xml:space="preserve"> </v>
      </c>
      <c r="C645" s="70" t="str">
        <f>IF('P_løpende (2)'!C657=0," ",'P_løpende (2)'!C657)</f>
        <v xml:space="preserve"> </v>
      </c>
      <c r="D645" s="24" t="str">
        <f>IF('P_løpende (2)'!D647=0," ",'P_løpende (2)'!D647)</f>
        <v xml:space="preserve"> </v>
      </c>
      <c r="E645" s="21" t="str">
        <f>IF('P_løpende (2)'!E657=0," ",'P_løpende (2)'!E657)</f>
        <v xml:space="preserve"> </v>
      </c>
      <c r="F645" s="70" t="str">
        <f>IF('P_løpende (2)'!F657=0," ",'P_løpende (2)'!F657)</f>
        <v xml:space="preserve"> </v>
      </c>
      <c r="H645" s="70" t="str">
        <f>IF('P_løpende (2)'!H657=0," ",'P_løpende (2)'!H657)</f>
        <v xml:space="preserve"> </v>
      </c>
      <c r="I645" s="70" t="str">
        <f>IF('P_løpende (2)'!I657=0," ",'P_løpende (2)'!I657)</f>
        <v xml:space="preserve"> </v>
      </c>
      <c r="K645" s="70" t="str">
        <f>IF('P_løpende (2)'!K657=0," ",'P_løpende (2)'!K657)</f>
        <v xml:space="preserve"> </v>
      </c>
      <c r="L645" s="70" t="str">
        <f>IF('P_løpende (2)'!L657=0," ",'P_løpende (2)'!L657)</f>
        <v xml:space="preserve"> </v>
      </c>
      <c r="N645" s="70" t="str">
        <f>IF('P_løpende (2)'!N657=0," ",'P_løpende (2)'!N657)</f>
        <v xml:space="preserve"> </v>
      </c>
      <c r="O645" s="70" t="str">
        <f>IF('P_løpende (2)'!O657=0," ",'P_løpende (2)'!O657)</f>
        <v xml:space="preserve"> </v>
      </c>
    </row>
    <row r="646" spans="2:15" x14ac:dyDescent="0.2">
      <c r="B646" s="21" t="str">
        <f>IF('P_løpende (2)'!B658=0," ",'P_løpende (2)'!B658)</f>
        <v xml:space="preserve"> </v>
      </c>
      <c r="C646" s="70" t="str">
        <f>IF('P_løpende (2)'!C658=0," ",'P_løpende (2)'!C658)</f>
        <v xml:space="preserve"> </v>
      </c>
      <c r="D646" s="24" t="str">
        <f>IF('P_løpende (2)'!D648=0," ",'P_løpende (2)'!D648)</f>
        <v xml:space="preserve"> </v>
      </c>
      <c r="E646" s="21" t="str">
        <f>IF('P_løpende (2)'!E658=0," ",'P_løpende (2)'!E658)</f>
        <v xml:space="preserve"> </v>
      </c>
      <c r="F646" s="70" t="str">
        <f>IF('P_løpende (2)'!F658=0," ",'P_løpende (2)'!F658)</f>
        <v xml:space="preserve"> </v>
      </c>
      <c r="H646" s="70" t="str">
        <f>IF('P_løpende (2)'!H658=0," ",'P_løpende (2)'!H658)</f>
        <v xml:space="preserve"> </v>
      </c>
      <c r="I646" s="70" t="str">
        <f>IF('P_løpende (2)'!I658=0," ",'P_løpende (2)'!I658)</f>
        <v xml:space="preserve"> </v>
      </c>
      <c r="K646" s="70" t="str">
        <f>IF('P_løpende (2)'!K658=0," ",'P_løpende (2)'!K658)</f>
        <v xml:space="preserve"> </v>
      </c>
      <c r="L646" s="70" t="str">
        <f>IF('P_løpende (2)'!L658=0," ",'P_løpende (2)'!L658)</f>
        <v xml:space="preserve"> </v>
      </c>
      <c r="N646" s="70" t="str">
        <f>IF('P_løpende (2)'!N658=0," ",'P_løpende (2)'!N658)</f>
        <v xml:space="preserve"> </v>
      </c>
      <c r="O646" s="70" t="str">
        <f>IF('P_løpende (2)'!O658=0," ",'P_løpende (2)'!O658)</f>
        <v xml:space="preserve"> </v>
      </c>
    </row>
    <row r="647" spans="2:15" x14ac:dyDescent="0.2">
      <c r="B647" s="21" t="str">
        <f>IF('P_løpende (2)'!B659=0," ",'P_løpende (2)'!B659)</f>
        <v xml:space="preserve"> </v>
      </c>
      <c r="C647" s="70" t="str">
        <f>IF('P_løpende (2)'!C659=0," ",'P_løpende (2)'!C659)</f>
        <v xml:space="preserve"> </v>
      </c>
      <c r="D647" s="24" t="str">
        <f>IF('P_løpende (2)'!D649=0," ",'P_løpende (2)'!D649)</f>
        <v xml:space="preserve"> </v>
      </c>
      <c r="E647" s="21" t="str">
        <f>IF('P_løpende (2)'!E659=0," ",'P_løpende (2)'!E659)</f>
        <v xml:space="preserve"> </v>
      </c>
      <c r="F647" s="70" t="str">
        <f>IF('P_løpende (2)'!F659=0," ",'P_løpende (2)'!F659)</f>
        <v xml:space="preserve"> </v>
      </c>
      <c r="H647" s="70" t="str">
        <f>IF('P_løpende (2)'!H659=0," ",'P_løpende (2)'!H659)</f>
        <v xml:space="preserve"> </v>
      </c>
      <c r="I647" s="70" t="str">
        <f>IF('P_løpende (2)'!I659=0," ",'P_løpende (2)'!I659)</f>
        <v xml:space="preserve"> </v>
      </c>
      <c r="K647" s="70" t="str">
        <f>IF('P_løpende (2)'!K659=0," ",'P_løpende (2)'!K659)</f>
        <v xml:space="preserve"> </v>
      </c>
      <c r="L647" s="70" t="str">
        <f>IF('P_løpende (2)'!L659=0," ",'P_løpende (2)'!L659)</f>
        <v xml:space="preserve"> </v>
      </c>
      <c r="N647" s="70" t="str">
        <f>IF('P_løpende (2)'!N659=0," ",'P_løpende (2)'!N659)</f>
        <v xml:space="preserve"> </v>
      </c>
      <c r="O647" s="70" t="str">
        <f>IF('P_løpende (2)'!O659=0," ",'P_løpende (2)'!O659)</f>
        <v xml:space="preserve"> </v>
      </c>
    </row>
    <row r="648" spans="2:15" x14ac:dyDescent="0.2">
      <c r="B648" s="21" t="str">
        <f>IF('P_løpende (2)'!B660=0," ",'P_løpende (2)'!B660)</f>
        <v xml:space="preserve"> </v>
      </c>
      <c r="C648" s="70" t="str">
        <f>IF('P_løpende (2)'!C660=0," ",'P_løpende (2)'!C660)</f>
        <v xml:space="preserve"> </v>
      </c>
      <c r="D648" s="24" t="str">
        <f>IF('P_løpende (2)'!D650=0," ",'P_løpende (2)'!D650)</f>
        <v xml:space="preserve"> </v>
      </c>
      <c r="E648" s="21" t="str">
        <f>IF('P_løpende (2)'!E660=0," ",'P_løpende (2)'!E660)</f>
        <v xml:space="preserve"> </v>
      </c>
      <c r="F648" s="70" t="str">
        <f>IF('P_løpende (2)'!F660=0," ",'P_løpende (2)'!F660)</f>
        <v xml:space="preserve"> </v>
      </c>
      <c r="H648" s="70" t="str">
        <f>IF('P_løpende (2)'!H660=0," ",'P_løpende (2)'!H660)</f>
        <v xml:space="preserve"> </v>
      </c>
      <c r="I648" s="70" t="str">
        <f>IF('P_løpende (2)'!I660=0," ",'P_løpende (2)'!I660)</f>
        <v xml:space="preserve"> </v>
      </c>
      <c r="K648" s="70" t="str">
        <f>IF('P_løpende (2)'!K660=0," ",'P_løpende (2)'!K660)</f>
        <v xml:space="preserve"> </v>
      </c>
      <c r="L648" s="70" t="str">
        <f>IF('P_løpende (2)'!L660=0," ",'P_løpende (2)'!L660)</f>
        <v xml:space="preserve"> </v>
      </c>
      <c r="N648" s="70" t="str">
        <f>IF('P_løpende (2)'!N660=0," ",'P_løpende (2)'!N660)</f>
        <v xml:space="preserve"> </v>
      </c>
      <c r="O648" s="70" t="str">
        <f>IF('P_løpende (2)'!O660=0," ",'P_løpende (2)'!O660)</f>
        <v xml:space="preserve"> </v>
      </c>
    </row>
    <row r="649" spans="2:15" x14ac:dyDescent="0.2">
      <c r="B649" s="21" t="str">
        <f>IF('P_løpende (2)'!B661=0," ",'P_løpende (2)'!B661)</f>
        <v xml:space="preserve"> </v>
      </c>
      <c r="C649" s="70" t="str">
        <f>IF('P_løpende (2)'!C661=0," ",'P_løpende (2)'!C661)</f>
        <v xml:space="preserve"> </v>
      </c>
      <c r="D649" s="24" t="str">
        <f>IF('P_løpende (2)'!D651=0," ",'P_løpende (2)'!D651)</f>
        <v xml:space="preserve"> </v>
      </c>
      <c r="E649" s="21" t="str">
        <f>IF('P_løpende (2)'!E661=0," ",'P_løpende (2)'!E661)</f>
        <v xml:space="preserve"> </v>
      </c>
      <c r="F649" s="70" t="str">
        <f>IF('P_løpende (2)'!F661=0," ",'P_løpende (2)'!F661)</f>
        <v xml:space="preserve"> </v>
      </c>
      <c r="H649" s="70" t="str">
        <f>IF('P_løpende (2)'!H661=0," ",'P_løpende (2)'!H661)</f>
        <v xml:space="preserve"> </v>
      </c>
      <c r="I649" s="70" t="str">
        <f>IF('P_løpende (2)'!I661=0," ",'P_løpende (2)'!I661)</f>
        <v xml:space="preserve"> </v>
      </c>
      <c r="K649" s="70" t="str">
        <f>IF('P_løpende (2)'!K661=0," ",'P_løpende (2)'!K661)</f>
        <v xml:space="preserve"> </v>
      </c>
      <c r="L649" s="70" t="str">
        <f>IF('P_løpende (2)'!L661=0," ",'P_løpende (2)'!L661)</f>
        <v xml:space="preserve"> </v>
      </c>
      <c r="N649" s="70" t="str">
        <f>IF('P_løpende (2)'!N661=0," ",'P_løpende (2)'!N661)</f>
        <v xml:space="preserve"> </v>
      </c>
      <c r="O649" s="70" t="str">
        <f>IF('P_løpende (2)'!O661=0," ",'P_løpende (2)'!O661)</f>
        <v xml:space="preserve"> </v>
      </c>
    </row>
    <row r="650" spans="2:15" x14ac:dyDescent="0.2">
      <c r="B650" s="21" t="str">
        <f>IF('P_løpende (2)'!B662=0," ",'P_løpende (2)'!B662)</f>
        <v xml:space="preserve"> </v>
      </c>
      <c r="C650" s="70" t="str">
        <f>IF('P_løpende (2)'!C662=0," ",'P_løpende (2)'!C662)</f>
        <v xml:space="preserve"> </v>
      </c>
      <c r="D650" s="24" t="str">
        <f>IF('P_løpende (2)'!D652=0," ",'P_løpende (2)'!D652)</f>
        <v xml:space="preserve"> </v>
      </c>
      <c r="E650" s="21" t="str">
        <f>IF('P_løpende (2)'!E662=0," ",'P_løpende (2)'!E662)</f>
        <v xml:space="preserve"> </v>
      </c>
      <c r="F650" s="70" t="str">
        <f>IF('P_løpende (2)'!F662=0," ",'P_løpende (2)'!F662)</f>
        <v xml:space="preserve"> </v>
      </c>
      <c r="H650" s="70" t="str">
        <f>IF('P_løpende (2)'!H662=0," ",'P_løpende (2)'!H662)</f>
        <v xml:space="preserve"> </v>
      </c>
      <c r="I650" s="70" t="str">
        <f>IF('P_løpende (2)'!I662=0," ",'P_løpende (2)'!I662)</f>
        <v xml:space="preserve"> </v>
      </c>
      <c r="K650" s="70" t="str">
        <f>IF('P_løpende (2)'!K662=0," ",'P_løpende (2)'!K662)</f>
        <v xml:space="preserve"> </v>
      </c>
      <c r="L650" s="70" t="str">
        <f>IF('P_løpende (2)'!L662=0," ",'P_løpende (2)'!L662)</f>
        <v xml:space="preserve"> </v>
      </c>
      <c r="N650" s="70" t="str">
        <f>IF('P_løpende (2)'!N662=0," ",'P_løpende (2)'!N662)</f>
        <v xml:space="preserve"> </v>
      </c>
      <c r="O650" s="70" t="str">
        <f>IF('P_løpende (2)'!O662=0," ",'P_løpende (2)'!O662)</f>
        <v xml:space="preserve"> </v>
      </c>
    </row>
    <row r="651" spans="2:15" x14ac:dyDescent="0.2">
      <c r="B651" s="21" t="str">
        <f>IF('P_løpende (2)'!B663=0," ",'P_løpende (2)'!B663)</f>
        <v xml:space="preserve"> </v>
      </c>
      <c r="C651" s="70" t="str">
        <f>IF('P_løpende (2)'!C663=0," ",'P_løpende (2)'!C663)</f>
        <v xml:space="preserve"> </v>
      </c>
      <c r="D651" s="24" t="str">
        <f>IF('P_løpende (2)'!D653=0," ",'P_løpende (2)'!D653)</f>
        <v xml:space="preserve"> </v>
      </c>
      <c r="E651" s="21" t="str">
        <f>IF('P_løpende (2)'!E663=0," ",'P_løpende (2)'!E663)</f>
        <v xml:space="preserve"> </v>
      </c>
      <c r="F651" s="70" t="str">
        <f>IF('P_løpende (2)'!F663=0," ",'P_løpende (2)'!F663)</f>
        <v xml:space="preserve"> </v>
      </c>
      <c r="H651" s="70" t="str">
        <f>IF('P_løpende (2)'!H663=0," ",'P_løpende (2)'!H663)</f>
        <v xml:space="preserve"> </v>
      </c>
      <c r="I651" s="70" t="str">
        <f>IF('P_løpende (2)'!I663=0," ",'P_løpende (2)'!I663)</f>
        <v xml:space="preserve"> </v>
      </c>
      <c r="K651" s="70" t="str">
        <f>IF('P_løpende (2)'!K663=0," ",'P_løpende (2)'!K663)</f>
        <v xml:space="preserve"> </v>
      </c>
      <c r="L651" s="70" t="str">
        <f>IF('P_løpende (2)'!L663=0," ",'P_løpende (2)'!L663)</f>
        <v xml:space="preserve"> </v>
      </c>
      <c r="N651" s="70" t="str">
        <f>IF('P_løpende (2)'!N663=0," ",'P_løpende (2)'!N663)</f>
        <v xml:space="preserve"> </v>
      </c>
      <c r="O651" s="70" t="str">
        <f>IF('P_løpende (2)'!O663=0," ",'P_løpende (2)'!O663)</f>
        <v xml:space="preserve"> </v>
      </c>
    </row>
    <row r="652" spans="2:15" x14ac:dyDescent="0.2">
      <c r="B652" s="21" t="str">
        <f>IF('P_løpende (2)'!B664=0," ",'P_løpende (2)'!B664)</f>
        <v xml:space="preserve"> </v>
      </c>
      <c r="C652" s="70" t="str">
        <f>IF('P_løpende (2)'!C664=0," ",'P_løpende (2)'!C664)</f>
        <v xml:space="preserve"> </v>
      </c>
      <c r="D652" s="24" t="str">
        <f>IF('P_løpende (2)'!D654=0," ",'P_løpende (2)'!D654)</f>
        <v xml:space="preserve"> </v>
      </c>
      <c r="E652" s="21" t="str">
        <f>IF('P_løpende (2)'!E664=0," ",'P_løpende (2)'!E664)</f>
        <v xml:space="preserve"> </v>
      </c>
      <c r="F652" s="70" t="str">
        <f>IF('P_løpende (2)'!F664=0," ",'P_løpende (2)'!F664)</f>
        <v xml:space="preserve"> </v>
      </c>
      <c r="H652" s="70" t="str">
        <f>IF('P_løpende (2)'!H664=0," ",'P_løpende (2)'!H664)</f>
        <v xml:space="preserve"> </v>
      </c>
      <c r="I652" s="70" t="str">
        <f>IF('P_løpende (2)'!I664=0," ",'P_løpende (2)'!I664)</f>
        <v xml:space="preserve"> </v>
      </c>
      <c r="K652" s="70" t="str">
        <f>IF('P_løpende (2)'!K664=0," ",'P_løpende (2)'!K664)</f>
        <v xml:space="preserve"> </v>
      </c>
      <c r="L652" s="70" t="str">
        <f>IF('P_løpende (2)'!L664=0," ",'P_løpende (2)'!L664)</f>
        <v xml:space="preserve"> </v>
      </c>
      <c r="N652" s="70" t="str">
        <f>IF('P_løpende (2)'!N664=0," ",'P_løpende (2)'!N664)</f>
        <v xml:space="preserve"> </v>
      </c>
      <c r="O652" s="70" t="str">
        <f>IF('P_løpende (2)'!O664=0," ",'P_løpende (2)'!O664)</f>
        <v xml:space="preserve"> </v>
      </c>
    </row>
    <row r="653" spans="2:15" x14ac:dyDescent="0.2">
      <c r="B653" s="21" t="str">
        <f>IF('P_løpende (2)'!B665=0," ",'P_løpende (2)'!B665)</f>
        <v xml:space="preserve"> </v>
      </c>
      <c r="C653" s="70" t="str">
        <f>IF('P_løpende (2)'!C665=0," ",'P_løpende (2)'!C665)</f>
        <v xml:space="preserve"> </v>
      </c>
      <c r="D653" s="24" t="str">
        <f>IF('P_løpende (2)'!D655=0," ",'P_løpende (2)'!D655)</f>
        <v xml:space="preserve"> </v>
      </c>
      <c r="E653" s="21" t="str">
        <f>IF('P_løpende (2)'!E665=0," ",'P_løpende (2)'!E665)</f>
        <v xml:space="preserve"> </v>
      </c>
      <c r="F653" s="70" t="str">
        <f>IF('P_løpende (2)'!F665=0," ",'P_løpende (2)'!F665)</f>
        <v xml:space="preserve"> </v>
      </c>
      <c r="H653" s="70" t="str">
        <f>IF('P_løpende (2)'!H665=0," ",'P_løpende (2)'!H665)</f>
        <v xml:space="preserve"> </v>
      </c>
      <c r="I653" s="70" t="str">
        <f>IF('P_løpende (2)'!I665=0," ",'P_løpende (2)'!I665)</f>
        <v xml:space="preserve"> </v>
      </c>
      <c r="K653" s="70" t="str">
        <f>IF('P_løpende (2)'!K665=0," ",'P_løpende (2)'!K665)</f>
        <v xml:space="preserve"> </v>
      </c>
      <c r="L653" s="70" t="str">
        <f>IF('P_løpende (2)'!L665=0," ",'P_løpende (2)'!L665)</f>
        <v xml:space="preserve"> </v>
      </c>
      <c r="N653" s="70" t="str">
        <f>IF('P_løpende (2)'!N665=0," ",'P_løpende (2)'!N665)</f>
        <v xml:space="preserve"> </v>
      </c>
      <c r="O653" s="70" t="str">
        <f>IF('P_løpende (2)'!O665=0," ",'P_løpende (2)'!O665)</f>
        <v xml:space="preserve"> </v>
      </c>
    </row>
    <row r="654" spans="2:15" x14ac:dyDescent="0.2">
      <c r="B654" s="21" t="str">
        <f>IF('P_løpende (2)'!B666=0," ",'P_løpende (2)'!B666)</f>
        <v xml:space="preserve"> </v>
      </c>
      <c r="C654" s="70" t="str">
        <f>IF('P_løpende (2)'!C666=0," ",'P_løpende (2)'!C666)</f>
        <v xml:space="preserve"> </v>
      </c>
      <c r="D654" s="24" t="str">
        <f>IF('P_løpende (2)'!D656=0," ",'P_løpende (2)'!D656)</f>
        <v xml:space="preserve"> </v>
      </c>
      <c r="E654" s="21" t="str">
        <f>IF('P_løpende (2)'!E666=0," ",'P_løpende (2)'!E666)</f>
        <v xml:space="preserve"> </v>
      </c>
      <c r="F654" s="70" t="str">
        <f>IF('P_løpende (2)'!F666=0," ",'P_løpende (2)'!F666)</f>
        <v xml:space="preserve"> </v>
      </c>
      <c r="H654" s="70" t="str">
        <f>IF('P_løpende (2)'!H666=0," ",'P_løpende (2)'!H666)</f>
        <v xml:space="preserve"> </v>
      </c>
      <c r="I654" s="70" t="str">
        <f>IF('P_løpende (2)'!I666=0," ",'P_løpende (2)'!I666)</f>
        <v xml:space="preserve"> </v>
      </c>
      <c r="K654" s="70" t="str">
        <f>IF('P_løpende (2)'!K666=0," ",'P_løpende (2)'!K666)</f>
        <v xml:space="preserve"> </v>
      </c>
      <c r="L654" s="70" t="str">
        <f>IF('P_løpende (2)'!L666=0," ",'P_løpende (2)'!L666)</f>
        <v xml:space="preserve"> </v>
      </c>
      <c r="N654" s="70" t="str">
        <f>IF('P_løpende (2)'!N666=0," ",'P_løpende (2)'!N666)</f>
        <v xml:space="preserve"> </v>
      </c>
      <c r="O654" s="70" t="str">
        <f>IF('P_løpende (2)'!O666=0," ",'P_løpende (2)'!O666)</f>
        <v xml:space="preserve"> </v>
      </c>
    </row>
    <row r="655" spans="2:15" x14ac:dyDescent="0.2">
      <c r="B655" s="21" t="str">
        <f>IF('P_løpende (2)'!B667=0," ",'P_løpende (2)'!B667)</f>
        <v xml:space="preserve"> </v>
      </c>
      <c r="C655" s="70" t="str">
        <f>IF('P_løpende (2)'!C667=0," ",'P_løpende (2)'!C667)</f>
        <v xml:space="preserve"> </v>
      </c>
      <c r="D655" s="24" t="str">
        <f>IF('P_løpende (2)'!D657=0," ",'P_løpende (2)'!D657)</f>
        <v xml:space="preserve"> </v>
      </c>
      <c r="E655" s="21" t="str">
        <f>IF('P_løpende (2)'!E667=0," ",'P_løpende (2)'!E667)</f>
        <v xml:space="preserve"> </v>
      </c>
      <c r="F655" s="70" t="str">
        <f>IF('P_løpende (2)'!F667=0," ",'P_løpende (2)'!F667)</f>
        <v xml:space="preserve"> </v>
      </c>
      <c r="H655" s="70" t="str">
        <f>IF('P_løpende (2)'!H667=0," ",'P_løpende (2)'!H667)</f>
        <v xml:space="preserve"> </v>
      </c>
      <c r="I655" s="70" t="str">
        <f>IF('P_løpende (2)'!I667=0," ",'P_løpende (2)'!I667)</f>
        <v xml:space="preserve"> </v>
      </c>
      <c r="K655" s="70" t="str">
        <f>IF('P_løpende (2)'!K667=0," ",'P_løpende (2)'!K667)</f>
        <v xml:space="preserve"> </v>
      </c>
      <c r="L655" s="70" t="str">
        <f>IF('P_løpende (2)'!L667=0," ",'P_løpende (2)'!L667)</f>
        <v xml:space="preserve"> </v>
      </c>
      <c r="N655" s="70" t="str">
        <f>IF('P_løpende (2)'!N667=0," ",'P_løpende (2)'!N667)</f>
        <v xml:space="preserve"> </v>
      </c>
      <c r="O655" s="70" t="str">
        <f>IF('P_løpende (2)'!O667=0," ",'P_løpende (2)'!O667)</f>
        <v xml:space="preserve"> </v>
      </c>
    </row>
    <row r="656" spans="2:15" x14ac:dyDescent="0.2">
      <c r="B656" s="21" t="str">
        <f>IF('P_løpende (2)'!B668=0," ",'P_løpende (2)'!B668)</f>
        <v xml:space="preserve"> </v>
      </c>
      <c r="C656" s="70" t="str">
        <f>IF('P_løpende (2)'!C668=0," ",'P_løpende (2)'!C668)</f>
        <v xml:space="preserve"> </v>
      </c>
      <c r="D656" s="24" t="str">
        <f>IF('P_løpende (2)'!D658=0," ",'P_løpende (2)'!D658)</f>
        <v xml:space="preserve"> </v>
      </c>
      <c r="E656" s="21" t="str">
        <f>IF('P_løpende (2)'!E668=0," ",'P_løpende (2)'!E668)</f>
        <v xml:space="preserve"> </v>
      </c>
      <c r="F656" s="70" t="str">
        <f>IF('P_løpende (2)'!F668=0," ",'P_løpende (2)'!F668)</f>
        <v xml:space="preserve"> </v>
      </c>
      <c r="H656" s="70" t="str">
        <f>IF('P_løpende (2)'!H668=0," ",'P_løpende (2)'!H668)</f>
        <v xml:space="preserve"> </v>
      </c>
      <c r="I656" s="70" t="str">
        <f>IF('P_løpende (2)'!I668=0," ",'P_løpende (2)'!I668)</f>
        <v xml:space="preserve"> </v>
      </c>
      <c r="K656" s="70" t="str">
        <f>IF('P_løpende (2)'!K668=0," ",'P_løpende (2)'!K668)</f>
        <v xml:space="preserve"> </v>
      </c>
      <c r="L656" s="70" t="str">
        <f>IF('P_løpende (2)'!L668=0," ",'P_løpende (2)'!L668)</f>
        <v xml:space="preserve"> </v>
      </c>
      <c r="N656" s="70" t="str">
        <f>IF('P_løpende (2)'!N668=0," ",'P_løpende (2)'!N668)</f>
        <v xml:space="preserve"> </v>
      </c>
      <c r="O656" s="70" t="str">
        <f>IF('P_løpende (2)'!O668=0," ",'P_løpende (2)'!O668)</f>
        <v xml:space="preserve"> </v>
      </c>
    </row>
    <row r="657" spans="2:15" x14ac:dyDescent="0.2">
      <c r="B657" s="21" t="str">
        <f>IF('P_løpende (2)'!B669=0," ",'P_løpende (2)'!B669)</f>
        <v xml:space="preserve"> </v>
      </c>
      <c r="C657" s="70" t="str">
        <f>IF('P_løpende (2)'!C669=0," ",'P_løpende (2)'!C669)</f>
        <v xml:space="preserve"> </v>
      </c>
      <c r="D657" s="24" t="str">
        <f>IF('P_løpende (2)'!D659=0," ",'P_løpende (2)'!D659)</f>
        <v xml:space="preserve"> </v>
      </c>
      <c r="E657" s="21" t="str">
        <f>IF('P_løpende (2)'!E669=0," ",'P_løpende (2)'!E669)</f>
        <v xml:space="preserve"> </v>
      </c>
      <c r="F657" s="70" t="str">
        <f>IF('P_løpende (2)'!F669=0," ",'P_løpende (2)'!F669)</f>
        <v xml:space="preserve"> </v>
      </c>
      <c r="H657" s="70" t="str">
        <f>IF('P_løpende (2)'!H669=0," ",'P_løpende (2)'!H669)</f>
        <v xml:space="preserve"> </v>
      </c>
      <c r="I657" s="70" t="str">
        <f>IF('P_løpende (2)'!I669=0," ",'P_løpende (2)'!I669)</f>
        <v xml:space="preserve"> </v>
      </c>
      <c r="K657" s="70" t="str">
        <f>IF('P_løpende (2)'!K669=0," ",'P_løpende (2)'!K669)</f>
        <v xml:space="preserve"> </v>
      </c>
      <c r="L657" s="70" t="str">
        <f>IF('P_løpende (2)'!L669=0," ",'P_løpende (2)'!L669)</f>
        <v xml:space="preserve"> </v>
      </c>
      <c r="N657" s="70" t="str">
        <f>IF('P_løpende (2)'!N669=0," ",'P_løpende (2)'!N669)</f>
        <v xml:space="preserve"> </v>
      </c>
      <c r="O657" s="70" t="str">
        <f>IF('P_løpende (2)'!O669=0," ",'P_løpende (2)'!O669)</f>
        <v xml:space="preserve"> </v>
      </c>
    </row>
    <row r="658" spans="2:15" x14ac:dyDescent="0.2">
      <c r="B658" s="21" t="str">
        <f>IF('P_løpende (2)'!B670=0," ",'P_løpende (2)'!B670)</f>
        <v xml:space="preserve"> </v>
      </c>
      <c r="C658" s="70" t="str">
        <f>IF('P_løpende (2)'!C670=0," ",'P_løpende (2)'!C670)</f>
        <v xml:space="preserve"> </v>
      </c>
      <c r="D658" s="24" t="str">
        <f>IF('P_løpende (2)'!D660=0," ",'P_løpende (2)'!D660)</f>
        <v xml:space="preserve"> </v>
      </c>
      <c r="E658" s="21" t="str">
        <f>IF('P_løpende (2)'!E670=0," ",'P_løpende (2)'!E670)</f>
        <v xml:space="preserve"> </v>
      </c>
      <c r="F658" s="70" t="str">
        <f>IF('P_løpende (2)'!F670=0," ",'P_løpende (2)'!F670)</f>
        <v xml:space="preserve"> </v>
      </c>
      <c r="H658" s="70" t="str">
        <f>IF('P_løpende (2)'!H670=0," ",'P_løpende (2)'!H670)</f>
        <v xml:space="preserve"> </v>
      </c>
      <c r="I658" s="70" t="str">
        <f>IF('P_løpende (2)'!I670=0," ",'P_løpende (2)'!I670)</f>
        <v xml:space="preserve"> </v>
      </c>
      <c r="K658" s="70" t="str">
        <f>IF('P_løpende (2)'!K670=0," ",'P_løpende (2)'!K670)</f>
        <v xml:space="preserve"> </v>
      </c>
      <c r="L658" s="70" t="str">
        <f>IF('P_løpende (2)'!L670=0," ",'P_løpende (2)'!L670)</f>
        <v xml:space="preserve"> </v>
      </c>
      <c r="N658" s="70" t="str">
        <f>IF('P_løpende (2)'!N670=0," ",'P_løpende (2)'!N670)</f>
        <v xml:space="preserve"> </v>
      </c>
      <c r="O658" s="70" t="str">
        <f>IF('P_løpende (2)'!O670=0," ",'P_løpende (2)'!O670)</f>
        <v xml:space="preserve"> </v>
      </c>
    </row>
    <row r="659" spans="2:15" x14ac:dyDescent="0.2">
      <c r="B659" s="21" t="str">
        <f>IF('P_løpende (2)'!B671=0," ",'P_løpende (2)'!B671)</f>
        <v xml:space="preserve"> </v>
      </c>
      <c r="C659" s="70" t="str">
        <f>IF('P_løpende (2)'!C671=0," ",'P_løpende (2)'!C671)</f>
        <v xml:space="preserve"> </v>
      </c>
      <c r="D659" s="24" t="str">
        <f>IF('P_løpende (2)'!D661=0," ",'P_løpende (2)'!D661)</f>
        <v xml:space="preserve"> </v>
      </c>
      <c r="E659" s="21" t="str">
        <f>IF('P_løpende (2)'!E671=0," ",'P_løpende (2)'!E671)</f>
        <v xml:space="preserve"> </v>
      </c>
      <c r="F659" s="70" t="str">
        <f>IF('P_løpende (2)'!F671=0," ",'P_løpende (2)'!F671)</f>
        <v xml:space="preserve"> </v>
      </c>
      <c r="H659" s="70" t="str">
        <f>IF('P_løpende (2)'!H671=0," ",'P_løpende (2)'!H671)</f>
        <v xml:space="preserve"> </v>
      </c>
      <c r="I659" s="70" t="str">
        <f>IF('P_løpende (2)'!I671=0," ",'P_løpende (2)'!I671)</f>
        <v xml:space="preserve"> </v>
      </c>
      <c r="K659" s="70" t="str">
        <f>IF('P_løpende (2)'!K671=0," ",'P_løpende (2)'!K671)</f>
        <v xml:space="preserve"> </v>
      </c>
      <c r="L659" s="70" t="str">
        <f>IF('P_løpende (2)'!L671=0," ",'P_løpende (2)'!L671)</f>
        <v xml:space="preserve"> </v>
      </c>
      <c r="N659" s="70" t="str">
        <f>IF('P_løpende (2)'!N671=0," ",'P_løpende (2)'!N671)</f>
        <v xml:space="preserve"> </v>
      </c>
      <c r="O659" s="70" t="str">
        <f>IF('P_løpende (2)'!O671=0," ",'P_løpende (2)'!O671)</f>
        <v xml:space="preserve"> </v>
      </c>
    </row>
    <row r="660" spans="2:15" x14ac:dyDescent="0.2">
      <c r="B660" s="21" t="str">
        <f>IF('P_løpende (2)'!B672=0," ",'P_løpende (2)'!B672)</f>
        <v xml:space="preserve"> </v>
      </c>
      <c r="C660" s="70" t="str">
        <f>IF('P_løpende (2)'!C672=0," ",'P_løpende (2)'!C672)</f>
        <v xml:space="preserve"> </v>
      </c>
      <c r="D660" s="24" t="str">
        <f>IF('P_løpende (2)'!D662=0," ",'P_løpende (2)'!D662)</f>
        <v xml:space="preserve"> </v>
      </c>
      <c r="E660" s="21" t="str">
        <f>IF('P_løpende (2)'!E672=0," ",'P_løpende (2)'!E672)</f>
        <v xml:space="preserve"> </v>
      </c>
      <c r="F660" s="70" t="str">
        <f>IF('P_løpende (2)'!F672=0," ",'P_løpende (2)'!F672)</f>
        <v xml:space="preserve"> </v>
      </c>
      <c r="H660" s="70" t="str">
        <f>IF('P_løpende (2)'!H672=0," ",'P_løpende (2)'!H672)</f>
        <v xml:space="preserve"> </v>
      </c>
      <c r="I660" s="70" t="str">
        <f>IF('P_løpende (2)'!I672=0," ",'P_løpende (2)'!I672)</f>
        <v xml:space="preserve"> </v>
      </c>
      <c r="K660" s="70" t="str">
        <f>IF('P_løpende (2)'!K672=0," ",'P_løpende (2)'!K672)</f>
        <v xml:space="preserve"> </v>
      </c>
      <c r="L660" s="70" t="str">
        <f>IF('P_løpende (2)'!L672=0," ",'P_løpende (2)'!L672)</f>
        <v xml:space="preserve"> </v>
      </c>
      <c r="N660" s="70" t="str">
        <f>IF('P_løpende (2)'!N672=0," ",'P_løpende (2)'!N672)</f>
        <v xml:space="preserve"> </v>
      </c>
      <c r="O660" s="70" t="str">
        <f>IF('P_løpende (2)'!O672=0," ",'P_løpende (2)'!O672)</f>
        <v xml:space="preserve"> </v>
      </c>
    </row>
    <row r="661" spans="2:15" x14ac:dyDescent="0.2">
      <c r="B661" s="21" t="str">
        <f>IF('P_løpende (2)'!B673=0," ",'P_løpende (2)'!B673)</f>
        <v xml:space="preserve"> </v>
      </c>
      <c r="C661" s="70" t="str">
        <f>IF('P_løpende (2)'!C673=0," ",'P_løpende (2)'!C673)</f>
        <v xml:space="preserve"> </v>
      </c>
      <c r="D661" s="24" t="str">
        <f>IF('P_løpende (2)'!D663=0," ",'P_løpende (2)'!D663)</f>
        <v xml:space="preserve"> </v>
      </c>
      <c r="E661" s="21" t="str">
        <f>IF('P_løpende (2)'!E673=0," ",'P_løpende (2)'!E673)</f>
        <v xml:space="preserve"> </v>
      </c>
      <c r="F661" s="70" t="str">
        <f>IF('P_løpende (2)'!F673=0," ",'P_løpende (2)'!F673)</f>
        <v xml:space="preserve"> </v>
      </c>
      <c r="H661" s="70" t="str">
        <f>IF('P_løpende (2)'!H673=0," ",'P_løpende (2)'!H673)</f>
        <v xml:space="preserve"> </v>
      </c>
      <c r="I661" s="70" t="str">
        <f>IF('P_løpende (2)'!I673=0," ",'P_løpende (2)'!I673)</f>
        <v xml:space="preserve"> </v>
      </c>
      <c r="K661" s="70" t="str">
        <f>IF('P_løpende (2)'!K673=0," ",'P_løpende (2)'!K673)</f>
        <v xml:space="preserve"> </v>
      </c>
      <c r="L661" s="70" t="str">
        <f>IF('P_løpende (2)'!L673=0," ",'P_løpende (2)'!L673)</f>
        <v xml:space="preserve"> </v>
      </c>
      <c r="N661" s="70" t="str">
        <f>IF('P_løpende (2)'!N673=0," ",'P_løpende (2)'!N673)</f>
        <v xml:space="preserve"> </v>
      </c>
      <c r="O661" s="70" t="str">
        <f>IF('P_løpende (2)'!O673=0," ",'P_løpende (2)'!O673)</f>
        <v xml:space="preserve"> </v>
      </c>
    </row>
    <row r="662" spans="2:15" x14ac:dyDescent="0.2">
      <c r="B662" s="21" t="str">
        <f>IF('P_løpende (2)'!B674=0," ",'P_løpende (2)'!B674)</f>
        <v xml:space="preserve"> </v>
      </c>
      <c r="C662" s="70" t="str">
        <f>IF('P_løpende (2)'!C674=0," ",'P_løpende (2)'!C674)</f>
        <v xml:space="preserve"> </v>
      </c>
      <c r="D662" s="24" t="str">
        <f>IF('P_løpende (2)'!D664=0," ",'P_løpende (2)'!D664)</f>
        <v xml:space="preserve"> </v>
      </c>
      <c r="E662" s="21" t="str">
        <f>IF('P_løpende (2)'!E674=0," ",'P_løpende (2)'!E674)</f>
        <v xml:space="preserve"> </v>
      </c>
      <c r="F662" s="70" t="str">
        <f>IF('P_løpende (2)'!F674=0," ",'P_løpende (2)'!F674)</f>
        <v xml:space="preserve"> </v>
      </c>
      <c r="H662" s="70" t="str">
        <f>IF('P_løpende (2)'!H674=0," ",'P_løpende (2)'!H674)</f>
        <v xml:space="preserve"> </v>
      </c>
      <c r="I662" s="70" t="str">
        <f>IF('P_løpende (2)'!I674=0," ",'P_løpende (2)'!I674)</f>
        <v xml:space="preserve"> </v>
      </c>
      <c r="K662" s="70" t="str">
        <f>IF('P_løpende (2)'!K674=0," ",'P_løpende (2)'!K674)</f>
        <v xml:space="preserve"> </v>
      </c>
      <c r="L662" s="70" t="str">
        <f>IF('P_løpende (2)'!L674=0," ",'P_løpende (2)'!L674)</f>
        <v xml:space="preserve"> </v>
      </c>
      <c r="N662" s="70" t="str">
        <f>IF('P_løpende (2)'!N674=0," ",'P_løpende (2)'!N674)</f>
        <v xml:space="preserve"> </v>
      </c>
      <c r="O662" s="70" t="str">
        <f>IF('P_løpende (2)'!O674=0," ",'P_løpende (2)'!O674)</f>
        <v xml:space="preserve"> </v>
      </c>
    </row>
    <row r="663" spans="2:15" x14ac:dyDescent="0.2">
      <c r="B663" s="21" t="str">
        <f>IF('P_løpende (2)'!B675=0," ",'P_løpende (2)'!B675)</f>
        <v xml:space="preserve"> </v>
      </c>
      <c r="C663" s="70" t="str">
        <f>IF('P_løpende (2)'!C675=0," ",'P_løpende (2)'!C675)</f>
        <v xml:space="preserve"> </v>
      </c>
      <c r="D663" s="24" t="str">
        <f>IF('P_løpende (2)'!D665=0," ",'P_løpende (2)'!D665)</f>
        <v xml:space="preserve"> </v>
      </c>
      <c r="E663" s="21" t="str">
        <f>IF('P_løpende (2)'!E675=0," ",'P_løpende (2)'!E675)</f>
        <v xml:space="preserve"> </v>
      </c>
      <c r="F663" s="70" t="str">
        <f>IF('P_løpende (2)'!F675=0," ",'P_løpende (2)'!F675)</f>
        <v xml:space="preserve"> </v>
      </c>
      <c r="H663" s="70" t="str">
        <f>IF('P_løpende (2)'!H675=0," ",'P_løpende (2)'!H675)</f>
        <v xml:space="preserve"> </v>
      </c>
      <c r="I663" s="70" t="str">
        <f>IF('P_løpende (2)'!I675=0," ",'P_løpende (2)'!I675)</f>
        <v xml:space="preserve"> </v>
      </c>
      <c r="K663" s="70" t="str">
        <f>IF('P_løpende (2)'!K675=0," ",'P_løpende (2)'!K675)</f>
        <v xml:space="preserve"> </v>
      </c>
      <c r="L663" s="70" t="str">
        <f>IF('P_løpende (2)'!L675=0," ",'P_løpende (2)'!L675)</f>
        <v xml:space="preserve"> </v>
      </c>
      <c r="N663" s="70" t="str">
        <f>IF('P_løpende (2)'!N675=0," ",'P_løpende (2)'!N675)</f>
        <v xml:space="preserve"> </v>
      </c>
      <c r="O663" s="70" t="str">
        <f>IF('P_løpende (2)'!O675=0," ",'P_løpende (2)'!O675)</f>
        <v xml:space="preserve"> </v>
      </c>
    </row>
    <row r="664" spans="2:15" x14ac:dyDescent="0.2">
      <c r="B664" s="21" t="str">
        <f>IF('P_løpende (2)'!B676=0," ",'P_løpende (2)'!B676)</f>
        <v xml:space="preserve"> </v>
      </c>
      <c r="C664" s="70" t="str">
        <f>IF('P_løpende (2)'!C676=0," ",'P_løpende (2)'!C676)</f>
        <v xml:space="preserve"> </v>
      </c>
      <c r="D664" s="24" t="str">
        <f>IF('P_løpende (2)'!D666=0," ",'P_løpende (2)'!D666)</f>
        <v xml:space="preserve"> </v>
      </c>
      <c r="E664" s="21" t="str">
        <f>IF('P_løpende (2)'!E676=0," ",'P_løpende (2)'!E676)</f>
        <v xml:space="preserve"> </v>
      </c>
      <c r="F664" s="70" t="str">
        <f>IF('P_løpende (2)'!F676=0," ",'P_løpende (2)'!F676)</f>
        <v xml:space="preserve"> </v>
      </c>
      <c r="H664" s="70" t="str">
        <f>IF('P_løpende (2)'!H676=0," ",'P_løpende (2)'!H676)</f>
        <v xml:space="preserve"> </v>
      </c>
      <c r="I664" s="70" t="str">
        <f>IF('P_løpende (2)'!I676=0," ",'P_løpende (2)'!I676)</f>
        <v xml:space="preserve"> </v>
      </c>
      <c r="K664" s="70" t="str">
        <f>IF('P_løpende (2)'!K676=0," ",'P_løpende (2)'!K676)</f>
        <v xml:space="preserve"> </v>
      </c>
      <c r="L664" s="70" t="str">
        <f>IF('P_løpende (2)'!L676=0," ",'P_løpende (2)'!L676)</f>
        <v xml:space="preserve"> </v>
      </c>
      <c r="N664" s="70" t="str">
        <f>IF('P_løpende (2)'!N676=0," ",'P_løpende (2)'!N676)</f>
        <v xml:space="preserve"> </v>
      </c>
      <c r="O664" s="70" t="str">
        <f>IF('P_løpende (2)'!O676=0," ",'P_løpende (2)'!O676)</f>
        <v xml:space="preserve"> </v>
      </c>
    </row>
    <row r="665" spans="2:15" x14ac:dyDescent="0.2">
      <c r="B665" s="21" t="str">
        <f>IF('P_løpende (2)'!B677=0," ",'P_løpende (2)'!B677)</f>
        <v xml:space="preserve"> </v>
      </c>
      <c r="C665" s="70" t="str">
        <f>IF('P_løpende (2)'!C677=0," ",'P_løpende (2)'!C677)</f>
        <v xml:space="preserve"> </v>
      </c>
      <c r="D665" s="24" t="str">
        <f>IF('P_løpende (2)'!D667=0," ",'P_løpende (2)'!D667)</f>
        <v xml:space="preserve"> </v>
      </c>
      <c r="E665" s="21" t="str">
        <f>IF('P_løpende (2)'!E677=0," ",'P_løpende (2)'!E677)</f>
        <v xml:space="preserve"> </v>
      </c>
      <c r="F665" s="70" t="str">
        <f>IF('P_løpende (2)'!F677=0," ",'P_løpende (2)'!F677)</f>
        <v xml:space="preserve"> </v>
      </c>
      <c r="H665" s="70" t="str">
        <f>IF('P_løpende (2)'!H677=0," ",'P_løpende (2)'!H677)</f>
        <v xml:space="preserve"> </v>
      </c>
      <c r="I665" s="70" t="str">
        <f>IF('P_løpende (2)'!I677=0," ",'P_løpende (2)'!I677)</f>
        <v xml:space="preserve"> </v>
      </c>
      <c r="K665" s="70" t="str">
        <f>IF('P_løpende (2)'!K677=0," ",'P_løpende (2)'!K677)</f>
        <v xml:space="preserve"> </v>
      </c>
      <c r="L665" s="70" t="str">
        <f>IF('P_løpende (2)'!L677=0," ",'P_løpende (2)'!L677)</f>
        <v xml:space="preserve"> </v>
      </c>
      <c r="N665" s="70" t="str">
        <f>IF('P_løpende (2)'!N677=0," ",'P_løpende (2)'!N677)</f>
        <v xml:space="preserve"> </v>
      </c>
      <c r="O665" s="70" t="str">
        <f>IF('P_løpende (2)'!O677=0," ",'P_løpende (2)'!O677)</f>
        <v xml:space="preserve"> </v>
      </c>
    </row>
    <row r="666" spans="2:15" x14ac:dyDescent="0.2">
      <c r="B666" s="21" t="str">
        <f>IF('P_løpende (2)'!B678=0," ",'P_løpende (2)'!B678)</f>
        <v xml:space="preserve"> </v>
      </c>
      <c r="C666" s="70" t="str">
        <f>IF('P_løpende (2)'!C678=0," ",'P_løpende (2)'!C678)</f>
        <v xml:space="preserve"> </v>
      </c>
      <c r="D666" s="24" t="str">
        <f>IF('P_løpende (2)'!D668=0," ",'P_løpende (2)'!D668)</f>
        <v xml:space="preserve"> </v>
      </c>
      <c r="E666" s="21" t="str">
        <f>IF('P_løpende (2)'!E678=0," ",'P_løpende (2)'!E678)</f>
        <v xml:space="preserve"> </v>
      </c>
      <c r="F666" s="70" t="str">
        <f>IF('P_løpende (2)'!F678=0," ",'P_løpende (2)'!F678)</f>
        <v xml:space="preserve"> </v>
      </c>
      <c r="H666" s="70" t="str">
        <f>IF('P_løpende (2)'!H678=0," ",'P_løpende (2)'!H678)</f>
        <v xml:space="preserve"> </v>
      </c>
      <c r="I666" s="70" t="str">
        <f>IF('P_løpende (2)'!I678=0," ",'P_løpende (2)'!I678)</f>
        <v xml:space="preserve"> </v>
      </c>
      <c r="K666" s="70" t="str">
        <f>IF('P_løpende (2)'!K678=0," ",'P_løpende (2)'!K678)</f>
        <v xml:space="preserve"> </v>
      </c>
      <c r="L666" s="70" t="str">
        <f>IF('P_løpende (2)'!L678=0," ",'P_løpende (2)'!L678)</f>
        <v xml:space="preserve"> </v>
      </c>
      <c r="N666" s="70" t="str">
        <f>IF('P_løpende (2)'!N678=0," ",'P_løpende (2)'!N678)</f>
        <v xml:space="preserve"> </v>
      </c>
      <c r="O666" s="70" t="str">
        <f>IF('P_løpende (2)'!O678=0," ",'P_løpende (2)'!O678)</f>
        <v xml:space="preserve"> </v>
      </c>
    </row>
    <row r="667" spans="2:15" x14ac:dyDescent="0.2">
      <c r="B667" s="21" t="str">
        <f>IF('P_løpende (2)'!B679=0," ",'P_løpende (2)'!B679)</f>
        <v xml:space="preserve"> </v>
      </c>
      <c r="C667" s="70" t="str">
        <f>IF('P_løpende (2)'!C679=0," ",'P_løpende (2)'!C679)</f>
        <v xml:space="preserve"> </v>
      </c>
      <c r="D667" s="24" t="str">
        <f>IF('P_løpende (2)'!D669=0," ",'P_løpende (2)'!D669)</f>
        <v xml:space="preserve"> </v>
      </c>
      <c r="E667" s="21" t="str">
        <f>IF('P_løpende (2)'!E679=0," ",'P_løpende (2)'!E679)</f>
        <v xml:space="preserve"> </v>
      </c>
      <c r="F667" s="70" t="str">
        <f>IF('P_løpende (2)'!F679=0," ",'P_løpende (2)'!F679)</f>
        <v xml:space="preserve"> </v>
      </c>
      <c r="H667" s="70" t="str">
        <f>IF('P_løpende (2)'!H679=0," ",'P_løpende (2)'!H679)</f>
        <v xml:space="preserve"> </v>
      </c>
      <c r="I667" s="70" t="str">
        <f>IF('P_løpende (2)'!I679=0," ",'P_løpende (2)'!I679)</f>
        <v xml:space="preserve"> </v>
      </c>
      <c r="K667" s="70" t="str">
        <f>IF('P_løpende (2)'!K679=0," ",'P_løpende (2)'!K679)</f>
        <v xml:space="preserve"> </v>
      </c>
      <c r="L667" s="70" t="str">
        <f>IF('P_løpende (2)'!L679=0," ",'P_løpende (2)'!L679)</f>
        <v xml:space="preserve"> </v>
      </c>
      <c r="N667" s="70" t="str">
        <f>IF('P_løpende (2)'!N679=0," ",'P_løpende (2)'!N679)</f>
        <v xml:space="preserve"> </v>
      </c>
      <c r="O667" s="70" t="str">
        <f>IF('P_løpende (2)'!O679=0," ",'P_løpende (2)'!O679)</f>
        <v xml:space="preserve"> </v>
      </c>
    </row>
    <row r="668" spans="2:15" x14ac:dyDescent="0.2">
      <c r="B668" s="21" t="str">
        <f>IF('P_løpende (2)'!B680=0," ",'P_løpende (2)'!B680)</f>
        <v xml:space="preserve"> </v>
      </c>
      <c r="C668" s="70" t="str">
        <f>IF('P_løpende (2)'!C680=0," ",'P_løpende (2)'!C680)</f>
        <v xml:space="preserve"> </v>
      </c>
      <c r="D668" s="24" t="str">
        <f>IF('P_løpende (2)'!D670=0," ",'P_løpende (2)'!D670)</f>
        <v xml:space="preserve"> </v>
      </c>
      <c r="E668" s="21" t="str">
        <f>IF('P_løpende (2)'!E680=0," ",'P_løpende (2)'!E680)</f>
        <v xml:space="preserve"> </v>
      </c>
      <c r="F668" s="70" t="str">
        <f>IF('P_løpende (2)'!F680=0," ",'P_løpende (2)'!F680)</f>
        <v xml:space="preserve"> </v>
      </c>
      <c r="H668" s="70" t="str">
        <f>IF('P_løpende (2)'!H680=0," ",'P_løpende (2)'!H680)</f>
        <v xml:space="preserve"> </v>
      </c>
      <c r="I668" s="70" t="str">
        <f>IF('P_løpende (2)'!I680=0," ",'P_løpende (2)'!I680)</f>
        <v xml:space="preserve"> </v>
      </c>
      <c r="K668" s="70" t="str">
        <f>IF('P_løpende (2)'!K680=0," ",'P_løpende (2)'!K680)</f>
        <v xml:space="preserve"> </v>
      </c>
      <c r="L668" s="70" t="str">
        <f>IF('P_løpende (2)'!L680=0," ",'P_løpende (2)'!L680)</f>
        <v xml:space="preserve"> </v>
      </c>
      <c r="N668" s="70" t="str">
        <f>IF('P_løpende (2)'!N680=0," ",'P_løpende (2)'!N680)</f>
        <v xml:space="preserve"> </v>
      </c>
      <c r="O668" s="70" t="str">
        <f>IF('P_løpende (2)'!O680=0," ",'P_løpende (2)'!O680)</f>
        <v xml:space="preserve"> </v>
      </c>
    </row>
    <row r="669" spans="2:15" x14ac:dyDescent="0.2">
      <c r="B669" s="21" t="str">
        <f>IF('P_løpende (2)'!B681=0," ",'P_løpende (2)'!B681)</f>
        <v xml:space="preserve"> </v>
      </c>
      <c r="C669" s="70" t="str">
        <f>IF('P_løpende (2)'!C681=0," ",'P_løpende (2)'!C681)</f>
        <v xml:space="preserve"> </v>
      </c>
      <c r="D669" s="24" t="str">
        <f>IF('P_løpende (2)'!D671=0," ",'P_løpende (2)'!D671)</f>
        <v xml:space="preserve"> </v>
      </c>
      <c r="E669" s="21" t="str">
        <f>IF('P_løpende (2)'!E681=0," ",'P_løpende (2)'!E681)</f>
        <v xml:space="preserve"> </v>
      </c>
      <c r="F669" s="70" t="str">
        <f>IF('P_løpende (2)'!F681=0," ",'P_løpende (2)'!F681)</f>
        <v xml:space="preserve"> </v>
      </c>
      <c r="H669" s="70" t="str">
        <f>IF('P_løpende (2)'!H681=0," ",'P_løpende (2)'!H681)</f>
        <v xml:space="preserve"> </v>
      </c>
      <c r="I669" s="70" t="str">
        <f>IF('P_løpende (2)'!I681=0," ",'P_løpende (2)'!I681)</f>
        <v xml:space="preserve"> </v>
      </c>
      <c r="K669" s="70" t="str">
        <f>IF('P_løpende (2)'!K681=0," ",'P_løpende (2)'!K681)</f>
        <v xml:space="preserve"> </v>
      </c>
      <c r="L669" s="70" t="str">
        <f>IF('P_løpende (2)'!L681=0," ",'P_løpende (2)'!L681)</f>
        <v xml:space="preserve"> </v>
      </c>
      <c r="N669" s="70" t="str">
        <f>IF('P_løpende (2)'!N681=0," ",'P_løpende (2)'!N681)</f>
        <v xml:space="preserve"> </v>
      </c>
      <c r="O669" s="70" t="str">
        <f>IF('P_løpende (2)'!O681=0," ",'P_løpende (2)'!O681)</f>
        <v xml:space="preserve"> </v>
      </c>
    </row>
    <row r="670" spans="2:15" x14ac:dyDescent="0.2">
      <c r="B670" s="21" t="str">
        <f>IF('P_løpende (2)'!B682=0," ",'P_løpende (2)'!B682)</f>
        <v xml:space="preserve"> </v>
      </c>
      <c r="C670" s="70" t="str">
        <f>IF('P_løpende (2)'!C682=0," ",'P_løpende (2)'!C682)</f>
        <v xml:space="preserve"> </v>
      </c>
      <c r="D670" s="24" t="str">
        <f>IF('P_løpende (2)'!D672=0," ",'P_løpende (2)'!D672)</f>
        <v xml:space="preserve"> </v>
      </c>
      <c r="E670" s="21" t="str">
        <f>IF('P_løpende (2)'!E682=0," ",'P_løpende (2)'!E682)</f>
        <v xml:space="preserve"> </v>
      </c>
      <c r="F670" s="70" t="str">
        <f>IF('P_løpende (2)'!F682=0," ",'P_løpende (2)'!F682)</f>
        <v xml:space="preserve"> </v>
      </c>
      <c r="H670" s="70" t="str">
        <f>IF('P_løpende (2)'!H682=0," ",'P_løpende (2)'!H682)</f>
        <v xml:space="preserve"> </v>
      </c>
      <c r="I670" s="70" t="str">
        <f>IF('P_løpende (2)'!I682=0," ",'P_løpende (2)'!I682)</f>
        <v xml:space="preserve"> </v>
      </c>
      <c r="K670" s="70" t="str">
        <f>IF('P_løpende (2)'!K682=0," ",'P_løpende (2)'!K682)</f>
        <v xml:space="preserve"> </v>
      </c>
      <c r="L670" s="70" t="str">
        <f>IF('P_løpende (2)'!L682=0," ",'P_løpende (2)'!L682)</f>
        <v xml:space="preserve"> </v>
      </c>
      <c r="N670" s="70" t="str">
        <f>IF('P_løpende (2)'!N682=0," ",'P_løpende (2)'!N682)</f>
        <v xml:space="preserve"> </v>
      </c>
      <c r="O670" s="70" t="str">
        <f>IF('P_løpende (2)'!O682=0," ",'P_løpende (2)'!O682)</f>
        <v xml:space="preserve"> </v>
      </c>
    </row>
    <row r="671" spans="2:15" x14ac:dyDescent="0.2">
      <c r="B671" s="21" t="str">
        <f>IF('P_løpende (2)'!B683=0," ",'P_løpende (2)'!B683)</f>
        <v xml:space="preserve"> </v>
      </c>
      <c r="C671" s="70" t="str">
        <f>IF('P_løpende (2)'!C683=0," ",'P_løpende (2)'!C683)</f>
        <v xml:space="preserve"> </v>
      </c>
      <c r="D671" s="24" t="str">
        <f>IF('P_løpende (2)'!D673=0," ",'P_løpende (2)'!D673)</f>
        <v xml:space="preserve"> </v>
      </c>
      <c r="E671" s="21" t="str">
        <f>IF('P_løpende (2)'!E683=0," ",'P_løpende (2)'!E683)</f>
        <v xml:space="preserve"> </v>
      </c>
      <c r="F671" s="70" t="str">
        <f>IF('P_løpende (2)'!F683=0," ",'P_løpende (2)'!F683)</f>
        <v xml:space="preserve"> </v>
      </c>
      <c r="H671" s="70" t="str">
        <f>IF('P_løpende (2)'!H683=0," ",'P_løpende (2)'!H683)</f>
        <v xml:space="preserve"> </v>
      </c>
      <c r="I671" s="70" t="str">
        <f>IF('P_løpende (2)'!I683=0," ",'P_løpende (2)'!I683)</f>
        <v xml:space="preserve"> </v>
      </c>
      <c r="K671" s="70" t="str">
        <f>IF('P_løpende (2)'!K683=0," ",'P_løpende (2)'!K683)</f>
        <v xml:space="preserve"> </v>
      </c>
      <c r="L671" s="70" t="str">
        <f>IF('P_løpende (2)'!L683=0," ",'P_løpende (2)'!L683)</f>
        <v xml:space="preserve"> </v>
      </c>
      <c r="N671" s="70" t="str">
        <f>IF('P_løpende (2)'!N683=0," ",'P_løpende (2)'!N683)</f>
        <v xml:space="preserve"> </v>
      </c>
      <c r="O671" s="70" t="str">
        <f>IF('P_løpende (2)'!O683=0," ",'P_løpende (2)'!O683)</f>
        <v xml:space="preserve"> </v>
      </c>
    </row>
    <row r="672" spans="2:15" x14ac:dyDescent="0.2">
      <c r="B672" s="21" t="str">
        <f>IF('P_løpende (2)'!B684=0," ",'P_løpende (2)'!B684)</f>
        <v xml:space="preserve"> </v>
      </c>
      <c r="C672" s="70" t="str">
        <f>IF('P_løpende (2)'!C684=0," ",'P_løpende (2)'!C684)</f>
        <v xml:space="preserve"> </v>
      </c>
      <c r="D672" s="24" t="str">
        <f>IF('P_løpende (2)'!D674=0," ",'P_løpende (2)'!D674)</f>
        <v xml:space="preserve"> </v>
      </c>
      <c r="E672" s="21" t="str">
        <f>IF('P_løpende (2)'!E684=0," ",'P_løpende (2)'!E684)</f>
        <v xml:space="preserve"> </v>
      </c>
      <c r="F672" s="70" t="str">
        <f>IF('P_løpende (2)'!F684=0," ",'P_løpende (2)'!F684)</f>
        <v xml:space="preserve"> </v>
      </c>
      <c r="H672" s="70" t="str">
        <f>IF('P_løpende (2)'!H684=0," ",'P_løpende (2)'!H684)</f>
        <v xml:space="preserve"> </v>
      </c>
      <c r="I672" s="70" t="str">
        <f>IF('P_løpende (2)'!I684=0," ",'P_løpende (2)'!I684)</f>
        <v xml:space="preserve"> </v>
      </c>
      <c r="K672" s="70" t="str">
        <f>IF('P_løpende (2)'!K684=0," ",'P_løpende (2)'!K684)</f>
        <v xml:space="preserve"> </v>
      </c>
      <c r="L672" s="70" t="str">
        <f>IF('P_løpende (2)'!L684=0," ",'P_løpende (2)'!L684)</f>
        <v xml:space="preserve"> </v>
      </c>
      <c r="N672" s="70" t="str">
        <f>IF('P_løpende (2)'!N684=0," ",'P_løpende (2)'!N684)</f>
        <v xml:space="preserve"> </v>
      </c>
      <c r="O672" s="70" t="str">
        <f>IF('P_løpende (2)'!O684=0," ",'P_løpende (2)'!O684)</f>
        <v xml:space="preserve"> </v>
      </c>
    </row>
    <row r="673" spans="2:15" x14ac:dyDescent="0.2">
      <c r="B673" s="21" t="str">
        <f>IF('P_løpende (2)'!B685=0," ",'P_løpende (2)'!B685)</f>
        <v xml:space="preserve"> </v>
      </c>
      <c r="C673" s="70" t="str">
        <f>IF('P_løpende (2)'!C685=0," ",'P_løpende (2)'!C685)</f>
        <v xml:space="preserve"> </v>
      </c>
      <c r="D673" s="24" t="str">
        <f>IF('P_løpende (2)'!D675=0," ",'P_løpende (2)'!D675)</f>
        <v xml:space="preserve"> </v>
      </c>
      <c r="E673" s="21" t="str">
        <f>IF('P_løpende (2)'!E685=0," ",'P_løpende (2)'!E685)</f>
        <v xml:space="preserve"> </v>
      </c>
      <c r="F673" s="70" t="str">
        <f>IF('P_løpende (2)'!F685=0," ",'P_løpende (2)'!F685)</f>
        <v xml:space="preserve"> </v>
      </c>
      <c r="H673" s="70" t="str">
        <f>IF('P_løpende (2)'!H685=0," ",'P_løpende (2)'!H685)</f>
        <v xml:space="preserve"> </v>
      </c>
      <c r="I673" s="70" t="str">
        <f>IF('P_løpende (2)'!I685=0," ",'P_løpende (2)'!I685)</f>
        <v xml:space="preserve"> </v>
      </c>
      <c r="K673" s="70" t="str">
        <f>IF('P_løpende (2)'!K685=0," ",'P_løpende (2)'!K685)</f>
        <v xml:space="preserve"> </v>
      </c>
      <c r="L673" s="70" t="str">
        <f>IF('P_løpende (2)'!L685=0," ",'P_løpende (2)'!L685)</f>
        <v xml:space="preserve"> </v>
      </c>
      <c r="N673" s="70" t="str">
        <f>IF('P_løpende (2)'!N685=0," ",'P_løpende (2)'!N685)</f>
        <v xml:space="preserve"> </v>
      </c>
      <c r="O673" s="70" t="str">
        <f>IF('P_løpende (2)'!O685=0," ",'P_løpende (2)'!O685)</f>
        <v xml:space="preserve"> </v>
      </c>
    </row>
    <row r="674" spans="2:15" x14ac:dyDescent="0.2">
      <c r="B674" s="21" t="str">
        <f>IF('P_løpende (2)'!B686=0," ",'P_løpende (2)'!B686)</f>
        <v xml:space="preserve"> </v>
      </c>
      <c r="C674" s="70" t="str">
        <f>IF('P_løpende (2)'!C686=0," ",'P_løpende (2)'!C686)</f>
        <v xml:space="preserve"> </v>
      </c>
      <c r="D674" s="24" t="str">
        <f>IF('P_løpende (2)'!D676=0," ",'P_løpende (2)'!D676)</f>
        <v xml:space="preserve"> </v>
      </c>
      <c r="E674" s="21" t="str">
        <f>IF('P_løpende (2)'!E686=0," ",'P_løpende (2)'!E686)</f>
        <v xml:space="preserve"> </v>
      </c>
      <c r="F674" s="70" t="str">
        <f>IF('P_løpende (2)'!F686=0," ",'P_løpende (2)'!F686)</f>
        <v xml:space="preserve"> </v>
      </c>
      <c r="H674" s="70" t="str">
        <f>IF('P_løpende (2)'!H686=0," ",'P_løpende (2)'!H686)</f>
        <v xml:space="preserve"> </v>
      </c>
      <c r="I674" s="70" t="str">
        <f>IF('P_løpende (2)'!I686=0," ",'P_løpende (2)'!I686)</f>
        <v xml:space="preserve"> </v>
      </c>
      <c r="K674" s="70" t="str">
        <f>IF('P_løpende (2)'!K686=0," ",'P_løpende (2)'!K686)</f>
        <v xml:space="preserve"> </v>
      </c>
      <c r="L674" s="70" t="str">
        <f>IF('P_løpende (2)'!L686=0," ",'P_løpende (2)'!L686)</f>
        <v xml:space="preserve"> </v>
      </c>
      <c r="N674" s="70" t="str">
        <f>IF('P_løpende (2)'!N686=0," ",'P_løpende (2)'!N686)</f>
        <v xml:space="preserve"> </v>
      </c>
      <c r="O674" s="70" t="str">
        <f>IF('P_løpende (2)'!O686=0," ",'P_løpende (2)'!O686)</f>
        <v xml:space="preserve"> </v>
      </c>
    </row>
    <row r="675" spans="2:15" x14ac:dyDescent="0.2">
      <c r="B675" s="21" t="str">
        <f>IF('P_løpende (2)'!B687=0," ",'P_løpende (2)'!B687)</f>
        <v xml:space="preserve"> </v>
      </c>
      <c r="C675" s="70" t="str">
        <f>IF('P_løpende (2)'!C687=0," ",'P_løpende (2)'!C687)</f>
        <v xml:space="preserve"> </v>
      </c>
      <c r="D675" s="24" t="str">
        <f>IF('P_løpende (2)'!D677=0," ",'P_løpende (2)'!D677)</f>
        <v xml:space="preserve"> </v>
      </c>
      <c r="E675" s="21" t="str">
        <f>IF('P_løpende (2)'!E687=0," ",'P_løpende (2)'!E687)</f>
        <v xml:space="preserve"> </v>
      </c>
      <c r="F675" s="70" t="str">
        <f>IF('P_løpende (2)'!F687=0," ",'P_løpende (2)'!F687)</f>
        <v xml:space="preserve"> </v>
      </c>
      <c r="H675" s="70" t="str">
        <f>IF('P_løpende (2)'!H687=0," ",'P_løpende (2)'!H687)</f>
        <v xml:space="preserve"> </v>
      </c>
      <c r="I675" s="70" t="str">
        <f>IF('P_løpende (2)'!I687=0," ",'P_løpende (2)'!I687)</f>
        <v xml:space="preserve"> </v>
      </c>
      <c r="K675" s="70" t="str">
        <f>IF('P_løpende (2)'!K687=0," ",'P_løpende (2)'!K687)</f>
        <v xml:space="preserve"> </v>
      </c>
      <c r="L675" s="70" t="str">
        <f>IF('P_løpende (2)'!L687=0," ",'P_løpende (2)'!L687)</f>
        <v xml:space="preserve"> </v>
      </c>
      <c r="N675" s="70" t="str">
        <f>IF('P_løpende (2)'!N687=0," ",'P_løpende (2)'!N687)</f>
        <v xml:space="preserve"> </v>
      </c>
      <c r="O675" s="70" t="str">
        <f>IF('P_løpende (2)'!O687=0," ",'P_løpende (2)'!O687)</f>
        <v xml:space="preserve"> </v>
      </c>
    </row>
    <row r="676" spans="2:15" x14ac:dyDescent="0.2">
      <c r="B676" s="21" t="str">
        <f>IF('P_løpende (2)'!B688=0," ",'P_løpende (2)'!B688)</f>
        <v xml:space="preserve"> </v>
      </c>
      <c r="C676" s="70" t="str">
        <f>IF('P_løpende (2)'!C688=0," ",'P_løpende (2)'!C688)</f>
        <v xml:space="preserve"> </v>
      </c>
      <c r="D676" s="24" t="str">
        <f>IF('P_løpende (2)'!D678=0," ",'P_løpende (2)'!D678)</f>
        <v xml:space="preserve"> </v>
      </c>
      <c r="E676" s="21" t="str">
        <f>IF('P_løpende (2)'!E688=0," ",'P_løpende (2)'!E688)</f>
        <v xml:space="preserve"> </v>
      </c>
      <c r="F676" s="70" t="str">
        <f>IF('P_løpende (2)'!F688=0," ",'P_løpende (2)'!F688)</f>
        <v xml:space="preserve"> </v>
      </c>
      <c r="H676" s="70" t="str">
        <f>IF('P_løpende (2)'!H688=0," ",'P_løpende (2)'!H688)</f>
        <v xml:space="preserve"> </v>
      </c>
      <c r="I676" s="70" t="str">
        <f>IF('P_løpende (2)'!I688=0," ",'P_løpende (2)'!I688)</f>
        <v xml:space="preserve"> </v>
      </c>
      <c r="K676" s="70" t="str">
        <f>IF('P_løpende (2)'!K688=0," ",'P_løpende (2)'!K688)</f>
        <v xml:space="preserve"> </v>
      </c>
      <c r="L676" s="70" t="str">
        <f>IF('P_løpende (2)'!L688=0," ",'P_løpende (2)'!L688)</f>
        <v xml:space="preserve"> </v>
      </c>
      <c r="N676" s="70" t="str">
        <f>IF('P_løpende (2)'!N688=0," ",'P_løpende (2)'!N688)</f>
        <v xml:space="preserve"> </v>
      </c>
      <c r="O676" s="70" t="str">
        <f>IF('P_løpende (2)'!O688=0," ",'P_løpende (2)'!O688)</f>
        <v xml:space="preserve"> </v>
      </c>
    </row>
    <row r="677" spans="2:15" x14ac:dyDescent="0.2">
      <c r="B677" s="21" t="str">
        <f>IF('P_løpende (2)'!B689=0," ",'P_løpende (2)'!B689)</f>
        <v xml:space="preserve"> </v>
      </c>
      <c r="C677" s="70" t="str">
        <f>IF('P_løpende (2)'!C689=0," ",'P_løpende (2)'!C689)</f>
        <v xml:space="preserve"> </v>
      </c>
      <c r="D677" s="24" t="str">
        <f>IF('P_løpende (2)'!D679=0," ",'P_løpende (2)'!D679)</f>
        <v xml:space="preserve"> </v>
      </c>
      <c r="E677" s="21" t="str">
        <f>IF('P_løpende (2)'!E689=0," ",'P_løpende (2)'!E689)</f>
        <v xml:space="preserve"> </v>
      </c>
      <c r="F677" s="70" t="str">
        <f>IF('P_løpende (2)'!F689=0," ",'P_løpende (2)'!F689)</f>
        <v xml:space="preserve"> </v>
      </c>
      <c r="H677" s="70" t="str">
        <f>IF('P_løpende (2)'!H689=0," ",'P_løpende (2)'!H689)</f>
        <v xml:space="preserve"> </v>
      </c>
      <c r="I677" s="70" t="str">
        <f>IF('P_løpende (2)'!I689=0," ",'P_løpende (2)'!I689)</f>
        <v xml:space="preserve"> </v>
      </c>
      <c r="K677" s="70" t="str">
        <f>IF('P_løpende (2)'!K689=0," ",'P_løpende (2)'!K689)</f>
        <v xml:space="preserve"> </v>
      </c>
      <c r="L677" s="70" t="str">
        <f>IF('P_løpende (2)'!L689=0," ",'P_løpende (2)'!L689)</f>
        <v xml:space="preserve"> </v>
      </c>
      <c r="N677" s="70" t="str">
        <f>IF('P_løpende (2)'!N689=0," ",'P_løpende (2)'!N689)</f>
        <v xml:space="preserve"> </v>
      </c>
      <c r="O677" s="70" t="str">
        <f>IF('P_løpende (2)'!O689=0," ",'P_løpende (2)'!O689)</f>
        <v xml:space="preserve"> </v>
      </c>
    </row>
    <row r="678" spans="2:15" x14ac:dyDescent="0.2">
      <c r="B678" s="21" t="str">
        <f>IF('P_løpende (2)'!B690=0," ",'P_løpende (2)'!B690)</f>
        <v xml:space="preserve"> </v>
      </c>
      <c r="C678" s="70" t="str">
        <f>IF('P_løpende (2)'!C690=0," ",'P_løpende (2)'!C690)</f>
        <v xml:space="preserve"> </v>
      </c>
      <c r="D678" s="24" t="str">
        <f>IF('P_løpende (2)'!D680=0," ",'P_løpende (2)'!D680)</f>
        <v xml:space="preserve"> </v>
      </c>
      <c r="E678" s="21" t="str">
        <f>IF('P_løpende (2)'!E690=0," ",'P_løpende (2)'!E690)</f>
        <v xml:space="preserve"> </v>
      </c>
      <c r="F678" s="70" t="str">
        <f>IF('P_løpende (2)'!F690=0," ",'P_løpende (2)'!F690)</f>
        <v xml:space="preserve"> </v>
      </c>
      <c r="H678" s="70" t="str">
        <f>IF('P_løpende (2)'!H690=0," ",'P_løpende (2)'!H690)</f>
        <v xml:space="preserve"> </v>
      </c>
      <c r="I678" s="70" t="str">
        <f>IF('P_løpende (2)'!I690=0," ",'P_løpende (2)'!I690)</f>
        <v xml:space="preserve"> </v>
      </c>
      <c r="K678" s="70" t="str">
        <f>IF('P_løpende (2)'!K690=0," ",'P_løpende (2)'!K690)</f>
        <v xml:space="preserve"> </v>
      </c>
      <c r="L678" s="70" t="str">
        <f>IF('P_løpende (2)'!L690=0," ",'P_løpende (2)'!L690)</f>
        <v xml:space="preserve"> </v>
      </c>
      <c r="N678" s="70" t="str">
        <f>IF('P_løpende (2)'!N690=0," ",'P_løpende (2)'!N690)</f>
        <v xml:space="preserve"> </v>
      </c>
      <c r="O678" s="70" t="str">
        <f>IF('P_løpende (2)'!O690=0," ",'P_løpende (2)'!O690)</f>
        <v xml:space="preserve"> </v>
      </c>
    </row>
    <row r="679" spans="2:15" x14ac:dyDescent="0.2">
      <c r="B679" s="21" t="str">
        <f>IF('P_løpende (2)'!B691=0," ",'P_løpende (2)'!B691)</f>
        <v xml:space="preserve"> </v>
      </c>
      <c r="C679" s="70" t="str">
        <f>IF('P_løpende (2)'!C691=0," ",'P_løpende (2)'!C691)</f>
        <v xml:space="preserve"> </v>
      </c>
      <c r="D679" s="24" t="str">
        <f>IF('P_løpende (2)'!D681=0," ",'P_løpende (2)'!D681)</f>
        <v xml:space="preserve"> </v>
      </c>
      <c r="E679" s="21" t="str">
        <f>IF('P_løpende (2)'!E691=0," ",'P_løpende (2)'!E691)</f>
        <v xml:space="preserve"> </v>
      </c>
      <c r="F679" s="70" t="str">
        <f>IF('P_løpende (2)'!F691=0," ",'P_løpende (2)'!F691)</f>
        <v xml:space="preserve"> </v>
      </c>
      <c r="H679" s="70" t="str">
        <f>IF('P_løpende (2)'!H691=0," ",'P_løpende (2)'!H691)</f>
        <v xml:space="preserve"> </v>
      </c>
      <c r="I679" s="70" t="str">
        <f>IF('P_løpende (2)'!I691=0," ",'P_løpende (2)'!I691)</f>
        <v xml:space="preserve"> </v>
      </c>
      <c r="K679" s="70" t="str">
        <f>IF('P_løpende (2)'!K691=0," ",'P_løpende (2)'!K691)</f>
        <v xml:space="preserve"> </v>
      </c>
      <c r="L679" s="70" t="str">
        <f>IF('P_løpende (2)'!L691=0," ",'P_løpende (2)'!L691)</f>
        <v xml:space="preserve"> </v>
      </c>
      <c r="N679" s="70" t="str">
        <f>IF('P_løpende (2)'!N691=0," ",'P_løpende (2)'!N691)</f>
        <v xml:space="preserve"> </v>
      </c>
      <c r="O679" s="70" t="str">
        <f>IF('P_løpende (2)'!O691=0," ",'P_løpende (2)'!O691)</f>
        <v xml:space="preserve"> </v>
      </c>
    </row>
    <row r="680" spans="2:15" x14ac:dyDescent="0.2">
      <c r="B680" s="21" t="str">
        <f>IF('P_løpende (2)'!B692=0," ",'P_løpende (2)'!B692)</f>
        <v xml:space="preserve"> </v>
      </c>
      <c r="C680" s="70" t="str">
        <f>IF('P_løpende (2)'!C692=0," ",'P_løpende (2)'!C692)</f>
        <v xml:space="preserve"> </v>
      </c>
      <c r="D680" s="24" t="str">
        <f>IF('P_løpende (2)'!D682=0," ",'P_løpende (2)'!D682)</f>
        <v xml:space="preserve"> </v>
      </c>
      <c r="E680" s="21" t="str">
        <f>IF('P_løpende (2)'!E692=0," ",'P_løpende (2)'!E692)</f>
        <v xml:space="preserve"> </v>
      </c>
      <c r="F680" s="70" t="str">
        <f>IF('P_løpende (2)'!F692=0," ",'P_løpende (2)'!F692)</f>
        <v xml:space="preserve"> </v>
      </c>
      <c r="H680" s="70" t="str">
        <f>IF('P_løpende (2)'!H692=0," ",'P_løpende (2)'!H692)</f>
        <v xml:space="preserve"> </v>
      </c>
      <c r="I680" s="70" t="str">
        <f>IF('P_løpende (2)'!I692=0," ",'P_løpende (2)'!I692)</f>
        <v xml:space="preserve"> </v>
      </c>
      <c r="K680" s="70" t="str">
        <f>IF('P_løpende (2)'!K692=0," ",'P_løpende (2)'!K692)</f>
        <v xml:space="preserve"> </v>
      </c>
      <c r="L680" s="70" t="str">
        <f>IF('P_løpende (2)'!L692=0," ",'P_løpende (2)'!L692)</f>
        <v xml:space="preserve"> </v>
      </c>
      <c r="N680" s="70" t="str">
        <f>IF('P_løpende (2)'!N692=0," ",'P_løpende (2)'!N692)</f>
        <v xml:space="preserve"> </v>
      </c>
      <c r="O680" s="70" t="str">
        <f>IF('P_løpende (2)'!O692=0," ",'P_løpende (2)'!O692)</f>
        <v xml:space="preserve"> </v>
      </c>
    </row>
    <row r="681" spans="2:15" x14ac:dyDescent="0.2">
      <c r="B681" s="21" t="str">
        <f>IF('P_løpende (2)'!B693=0," ",'P_løpende (2)'!B693)</f>
        <v xml:space="preserve"> </v>
      </c>
      <c r="C681" s="70" t="str">
        <f>IF('P_løpende (2)'!C693=0," ",'P_løpende (2)'!C693)</f>
        <v xml:space="preserve"> </v>
      </c>
      <c r="D681" s="24" t="str">
        <f>IF('P_løpende (2)'!D683=0," ",'P_løpende (2)'!D683)</f>
        <v xml:space="preserve"> </v>
      </c>
      <c r="E681" s="21" t="str">
        <f>IF('P_løpende (2)'!E693=0," ",'P_løpende (2)'!E693)</f>
        <v xml:space="preserve"> </v>
      </c>
      <c r="F681" s="70" t="str">
        <f>IF('P_løpende (2)'!F693=0," ",'P_løpende (2)'!F693)</f>
        <v xml:space="preserve"> </v>
      </c>
      <c r="H681" s="70" t="str">
        <f>IF('P_løpende (2)'!H693=0," ",'P_løpende (2)'!H693)</f>
        <v xml:space="preserve"> </v>
      </c>
      <c r="I681" s="70" t="str">
        <f>IF('P_løpende (2)'!I693=0," ",'P_løpende (2)'!I693)</f>
        <v xml:space="preserve"> </v>
      </c>
      <c r="K681" s="70" t="str">
        <f>IF('P_løpende (2)'!K693=0," ",'P_løpende (2)'!K693)</f>
        <v xml:space="preserve"> </v>
      </c>
      <c r="L681" s="70" t="str">
        <f>IF('P_løpende (2)'!L693=0," ",'P_løpende (2)'!L693)</f>
        <v xml:space="preserve"> </v>
      </c>
      <c r="N681" s="70" t="str">
        <f>IF('P_løpende (2)'!N693=0," ",'P_løpende (2)'!N693)</f>
        <v xml:space="preserve"> </v>
      </c>
      <c r="O681" s="70" t="str">
        <f>IF('P_løpende (2)'!O693=0," ",'P_løpende (2)'!O693)</f>
        <v xml:space="preserve"> </v>
      </c>
    </row>
    <row r="682" spans="2:15" x14ac:dyDescent="0.2">
      <c r="B682" s="21" t="str">
        <f>IF('P_løpende (2)'!B694=0," ",'P_løpende (2)'!B694)</f>
        <v xml:space="preserve"> </v>
      </c>
      <c r="C682" s="70" t="str">
        <f>IF('P_løpende (2)'!C694=0," ",'P_løpende (2)'!C694)</f>
        <v xml:space="preserve"> </v>
      </c>
      <c r="D682" s="24" t="str">
        <f>IF('P_løpende (2)'!D684=0," ",'P_løpende (2)'!D684)</f>
        <v xml:space="preserve"> </v>
      </c>
      <c r="E682" s="21" t="str">
        <f>IF('P_løpende (2)'!E694=0," ",'P_løpende (2)'!E694)</f>
        <v xml:space="preserve"> </v>
      </c>
      <c r="F682" s="70" t="str">
        <f>IF('P_løpende (2)'!F694=0," ",'P_løpende (2)'!F694)</f>
        <v xml:space="preserve"> </v>
      </c>
      <c r="H682" s="70" t="str">
        <f>IF('P_løpende (2)'!H694=0," ",'P_løpende (2)'!H694)</f>
        <v xml:space="preserve"> </v>
      </c>
      <c r="I682" s="70" t="str">
        <f>IF('P_løpende (2)'!I694=0," ",'P_løpende (2)'!I694)</f>
        <v xml:space="preserve"> </v>
      </c>
      <c r="K682" s="70" t="str">
        <f>IF('P_løpende (2)'!K694=0," ",'P_løpende (2)'!K694)</f>
        <v xml:space="preserve"> </v>
      </c>
      <c r="L682" s="70" t="str">
        <f>IF('P_løpende (2)'!L694=0," ",'P_løpende (2)'!L694)</f>
        <v xml:space="preserve"> </v>
      </c>
      <c r="N682" s="70" t="str">
        <f>IF('P_løpende (2)'!N694=0," ",'P_løpende (2)'!N694)</f>
        <v xml:space="preserve"> </v>
      </c>
      <c r="O682" s="70" t="str">
        <f>IF('P_løpende (2)'!O694=0," ",'P_løpende (2)'!O694)</f>
        <v xml:space="preserve"> </v>
      </c>
    </row>
    <row r="683" spans="2:15" x14ac:dyDescent="0.2">
      <c r="B683" s="21" t="str">
        <f>IF('P_løpende (2)'!B695=0," ",'P_løpende (2)'!B695)</f>
        <v xml:space="preserve"> </v>
      </c>
      <c r="C683" s="70" t="str">
        <f>IF('P_løpende (2)'!C695=0," ",'P_løpende (2)'!C695)</f>
        <v xml:space="preserve"> </v>
      </c>
      <c r="D683" s="24" t="str">
        <f>IF('P_løpende (2)'!D685=0," ",'P_løpende (2)'!D685)</f>
        <v xml:space="preserve"> </v>
      </c>
      <c r="E683" s="21" t="str">
        <f>IF('P_løpende (2)'!E695=0," ",'P_løpende (2)'!E695)</f>
        <v xml:space="preserve"> </v>
      </c>
      <c r="F683" s="70" t="str">
        <f>IF('P_løpende (2)'!F695=0," ",'P_løpende (2)'!F695)</f>
        <v xml:space="preserve"> </v>
      </c>
      <c r="H683" s="70" t="str">
        <f>IF('P_løpende (2)'!H695=0," ",'P_løpende (2)'!H695)</f>
        <v xml:space="preserve"> </v>
      </c>
      <c r="I683" s="70" t="str">
        <f>IF('P_løpende (2)'!I695=0," ",'P_løpende (2)'!I695)</f>
        <v xml:space="preserve"> </v>
      </c>
      <c r="K683" s="70" t="str">
        <f>IF('P_løpende (2)'!K695=0," ",'P_løpende (2)'!K695)</f>
        <v xml:space="preserve"> </v>
      </c>
      <c r="L683" s="70" t="str">
        <f>IF('P_løpende (2)'!L695=0," ",'P_løpende (2)'!L695)</f>
        <v xml:space="preserve"> </v>
      </c>
      <c r="N683" s="70" t="str">
        <f>IF('P_løpende (2)'!N695=0," ",'P_løpende (2)'!N695)</f>
        <v xml:space="preserve"> </v>
      </c>
      <c r="O683" s="70" t="str">
        <f>IF('P_løpende (2)'!O695=0," ",'P_løpende (2)'!O695)</f>
        <v xml:space="preserve"> </v>
      </c>
    </row>
    <row r="684" spans="2:15" x14ac:dyDescent="0.2">
      <c r="B684" s="21" t="str">
        <f>IF('P_løpende (2)'!B696=0," ",'P_løpende (2)'!B696)</f>
        <v xml:space="preserve"> </v>
      </c>
      <c r="C684" s="70" t="str">
        <f>IF('P_løpende (2)'!C696=0," ",'P_løpende (2)'!C696)</f>
        <v xml:space="preserve"> </v>
      </c>
      <c r="D684" s="24" t="str">
        <f>IF('P_løpende (2)'!D686=0," ",'P_løpende (2)'!D686)</f>
        <v xml:space="preserve"> </v>
      </c>
      <c r="E684" s="21" t="str">
        <f>IF('P_løpende (2)'!E696=0," ",'P_løpende (2)'!E696)</f>
        <v xml:space="preserve"> </v>
      </c>
      <c r="F684" s="70" t="str">
        <f>IF('P_løpende (2)'!F696=0," ",'P_løpende (2)'!F696)</f>
        <v xml:space="preserve"> </v>
      </c>
      <c r="H684" s="70" t="str">
        <f>IF('P_løpende (2)'!H696=0," ",'P_løpende (2)'!H696)</f>
        <v xml:space="preserve"> </v>
      </c>
      <c r="I684" s="70" t="str">
        <f>IF('P_løpende (2)'!I696=0," ",'P_løpende (2)'!I696)</f>
        <v xml:space="preserve"> </v>
      </c>
      <c r="K684" s="70" t="str">
        <f>IF('P_løpende (2)'!K696=0," ",'P_løpende (2)'!K696)</f>
        <v xml:space="preserve"> </v>
      </c>
      <c r="L684" s="70" t="str">
        <f>IF('P_løpende (2)'!L696=0," ",'P_løpende (2)'!L696)</f>
        <v xml:space="preserve"> </v>
      </c>
      <c r="N684" s="70" t="str">
        <f>IF('P_løpende (2)'!N696=0," ",'P_løpende (2)'!N696)</f>
        <v xml:space="preserve"> </v>
      </c>
      <c r="O684" s="70" t="str">
        <f>IF('P_løpende (2)'!O696=0," ",'P_løpende (2)'!O696)</f>
        <v xml:space="preserve"> </v>
      </c>
    </row>
    <row r="685" spans="2:15" x14ac:dyDescent="0.2">
      <c r="B685" s="21" t="str">
        <f>IF('P_løpende (2)'!B697=0," ",'P_løpende (2)'!B697)</f>
        <v xml:space="preserve"> </v>
      </c>
      <c r="C685" s="70" t="str">
        <f>IF('P_løpende (2)'!C697=0," ",'P_løpende (2)'!C697)</f>
        <v xml:space="preserve"> </v>
      </c>
      <c r="D685" s="24" t="str">
        <f>IF('P_løpende (2)'!D687=0," ",'P_løpende (2)'!D687)</f>
        <v xml:space="preserve"> </v>
      </c>
      <c r="E685" s="21" t="str">
        <f>IF('P_løpende (2)'!E697=0," ",'P_løpende (2)'!E697)</f>
        <v xml:space="preserve"> </v>
      </c>
      <c r="F685" s="70" t="str">
        <f>IF('P_løpende (2)'!F697=0," ",'P_løpende (2)'!F697)</f>
        <v xml:space="preserve"> </v>
      </c>
      <c r="H685" s="70" t="str">
        <f>IF('P_løpende (2)'!H697=0," ",'P_løpende (2)'!H697)</f>
        <v xml:space="preserve"> </v>
      </c>
      <c r="I685" s="70" t="str">
        <f>IF('P_løpende (2)'!I697=0," ",'P_løpende (2)'!I697)</f>
        <v xml:space="preserve"> </v>
      </c>
      <c r="K685" s="70" t="str">
        <f>IF('P_løpende (2)'!K697=0," ",'P_løpende (2)'!K697)</f>
        <v xml:space="preserve"> </v>
      </c>
      <c r="L685" s="70" t="str">
        <f>IF('P_løpende (2)'!L697=0," ",'P_løpende (2)'!L697)</f>
        <v xml:space="preserve"> </v>
      </c>
      <c r="N685" s="70" t="str">
        <f>IF('P_løpende (2)'!N697=0," ",'P_løpende (2)'!N697)</f>
        <v xml:space="preserve"> </v>
      </c>
      <c r="O685" s="70" t="str">
        <f>IF('P_løpende (2)'!O697=0," ",'P_løpende (2)'!O697)</f>
        <v xml:space="preserve"> </v>
      </c>
    </row>
    <row r="686" spans="2:15" x14ac:dyDescent="0.2">
      <c r="B686" s="21" t="str">
        <f>IF('P_løpende (2)'!B698=0," ",'P_løpende (2)'!B698)</f>
        <v xml:space="preserve"> </v>
      </c>
      <c r="C686" s="70" t="str">
        <f>IF('P_løpende (2)'!C698=0," ",'P_løpende (2)'!C698)</f>
        <v xml:space="preserve"> </v>
      </c>
      <c r="D686" s="24" t="str">
        <f>IF('P_løpende (2)'!D688=0," ",'P_løpende (2)'!D688)</f>
        <v xml:space="preserve"> </v>
      </c>
      <c r="E686" s="21" t="str">
        <f>IF('P_løpende (2)'!E698=0," ",'P_løpende (2)'!E698)</f>
        <v xml:space="preserve"> </v>
      </c>
      <c r="F686" s="70" t="str">
        <f>IF('P_løpende (2)'!F698=0," ",'P_løpende (2)'!F698)</f>
        <v xml:space="preserve"> </v>
      </c>
      <c r="H686" s="70" t="str">
        <f>IF('P_løpende (2)'!H698=0," ",'P_løpende (2)'!H698)</f>
        <v xml:space="preserve"> </v>
      </c>
      <c r="I686" s="70" t="str">
        <f>IF('P_løpende (2)'!I698=0," ",'P_løpende (2)'!I698)</f>
        <v xml:space="preserve"> </v>
      </c>
      <c r="K686" s="70" t="str">
        <f>IF('P_løpende (2)'!K698=0," ",'P_løpende (2)'!K698)</f>
        <v xml:space="preserve"> </v>
      </c>
      <c r="L686" s="70" t="str">
        <f>IF('P_løpende (2)'!L698=0," ",'P_løpende (2)'!L698)</f>
        <v xml:space="preserve"> </v>
      </c>
      <c r="N686" s="70" t="str">
        <f>IF('P_løpende (2)'!N698=0," ",'P_løpende (2)'!N698)</f>
        <v xml:space="preserve"> </v>
      </c>
      <c r="O686" s="70" t="str">
        <f>IF('P_løpende (2)'!O698=0," ",'P_løpende (2)'!O698)</f>
        <v xml:space="preserve"> </v>
      </c>
    </row>
    <row r="687" spans="2:15" x14ac:dyDescent="0.2">
      <c r="B687" s="21" t="str">
        <f>IF('P_løpende (2)'!B699=0," ",'P_løpende (2)'!B699)</f>
        <v xml:space="preserve"> </v>
      </c>
      <c r="C687" s="70" t="str">
        <f>IF('P_løpende (2)'!C699=0," ",'P_løpende (2)'!C699)</f>
        <v xml:space="preserve"> </v>
      </c>
      <c r="D687" s="24" t="str">
        <f>IF('P_løpende (2)'!D689=0," ",'P_løpende (2)'!D689)</f>
        <v xml:space="preserve"> </v>
      </c>
      <c r="E687" s="21" t="str">
        <f>IF('P_løpende (2)'!E699=0," ",'P_løpende (2)'!E699)</f>
        <v xml:space="preserve"> </v>
      </c>
      <c r="F687" s="70" t="str">
        <f>IF('P_løpende (2)'!F699=0," ",'P_løpende (2)'!F699)</f>
        <v xml:space="preserve"> </v>
      </c>
      <c r="H687" s="70" t="str">
        <f>IF('P_løpende (2)'!H699=0," ",'P_løpende (2)'!H699)</f>
        <v xml:space="preserve"> </v>
      </c>
      <c r="I687" s="70" t="str">
        <f>IF('P_løpende (2)'!I699=0," ",'P_løpende (2)'!I699)</f>
        <v xml:space="preserve"> </v>
      </c>
      <c r="K687" s="70" t="str">
        <f>IF('P_løpende (2)'!K699=0," ",'P_løpende (2)'!K699)</f>
        <v xml:space="preserve"> </v>
      </c>
      <c r="L687" s="70" t="str">
        <f>IF('P_løpende (2)'!L699=0," ",'P_løpende (2)'!L699)</f>
        <v xml:space="preserve"> </v>
      </c>
      <c r="N687" s="70" t="str">
        <f>IF('P_løpende (2)'!N699=0," ",'P_løpende (2)'!N699)</f>
        <v xml:space="preserve"> </v>
      </c>
      <c r="O687" s="70" t="str">
        <f>IF('P_løpende (2)'!O699=0," ",'P_løpende (2)'!O699)</f>
        <v xml:space="preserve"> </v>
      </c>
    </row>
    <row r="688" spans="2:15" x14ac:dyDescent="0.2">
      <c r="B688" s="21" t="str">
        <f>IF('P_løpende (2)'!B700=0," ",'P_løpende (2)'!B700)</f>
        <v xml:space="preserve"> </v>
      </c>
      <c r="C688" s="70" t="str">
        <f>IF('P_løpende (2)'!C700=0," ",'P_løpende (2)'!C700)</f>
        <v xml:space="preserve"> </v>
      </c>
      <c r="D688" s="24" t="str">
        <f>IF('P_løpende (2)'!D690=0," ",'P_løpende (2)'!D690)</f>
        <v xml:space="preserve"> </v>
      </c>
      <c r="E688" s="21" t="str">
        <f>IF('P_løpende (2)'!E700=0," ",'P_løpende (2)'!E700)</f>
        <v xml:space="preserve"> </v>
      </c>
      <c r="F688" s="70" t="str">
        <f>IF('P_løpende (2)'!F700=0," ",'P_løpende (2)'!F700)</f>
        <v xml:space="preserve"> </v>
      </c>
      <c r="H688" s="70" t="str">
        <f>IF('P_løpende (2)'!H700=0," ",'P_løpende (2)'!H700)</f>
        <v xml:space="preserve"> </v>
      </c>
      <c r="I688" s="70" t="str">
        <f>IF('P_løpende (2)'!I700=0," ",'P_løpende (2)'!I700)</f>
        <v xml:space="preserve"> </v>
      </c>
      <c r="K688" s="70" t="str">
        <f>IF('P_løpende (2)'!K700=0," ",'P_løpende (2)'!K700)</f>
        <v xml:space="preserve"> </v>
      </c>
      <c r="L688" s="70" t="str">
        <f>IF('P_løpende (2)'!L700=0," ",'P_løpende (2)'!L700)</f>
        <v xml:space="preserve"> </v>
      </c>
      <c r="N688" s="70" t="str">
        <f>IF('P_løpende (2)'!N700=0," ",'P_løpende (2)'!N700)</f>
        <v xml:space="preserve"> </v>
      </c>
      <c r="O688" s="70" t="str">
        <f>IF('P_løpende (2)'!O700=0," ",'P_løpende (2)'!O700)</f>
        <v xml:space="preserve"> </v>
      </c>
    </row>
    <row r="689" spans="2:15" x14ac:dyDescent="0.2">
      <c r="B689" s="21" t="str">
        <f>IF('P_løpende (2)'!B701=0," ",'P_løpende (2)'!B701)</f>
        <v xml:space="preserve"> </v>
      </c>
      <c r="C689" s="70" t="str">
        <f>IF('P_løpende (2)'!C701=0," ",'P_løpende (2)'!C701)</f>
        <v xml:space="preserve"> </v>
      </c>
      <c r="D689" s="24" t="str">
        <f>IF('P_løpende (2)'!D691=0," ",'P_løpende (2)'!D691)</f>
        <v xml:space="preserve"> </v>
      </c>
      <c r="E689" s="21" t="str">
        <f>IF('P_løpende (2)'!E701=0," ",'P_løpende (2)'!E701)</f>
        <v xml:space="preserve"> </v>
      </c>
      <c r="F689" s="70" t="str">
        <f>IF('P_løpende (2)'!F701=0," ",'P_løpende (2)'!F701)</f>
        <v xml:space="preserve"> </v>
      </c>
      <c r="H689" s="70" t="str">
        <f>IF('P_løpende (2)'!H701=0," ",'P_løpende (2)'!H701)</f>
        <v xml:space="preserve"> </v>
      </c>
      <c r="I689" s="70" t="str">
        <f>IF('P_løpende (2)'!I701=0," ",'P_løpende (2)'!I701)</f>
        <v xml:space="preserve"> </v>
      </c>
      <c r="K689" s="70" t="str">
        <f>IF('P_løpende (2)'!K701=0," ",'P_løpende (2)'!K701)</f>
        <v xml:space="preserve"> </v>
      </c>
      <c r="L689" s="70" t="str">
        <f>IF('P_løpende (2)'!L701=0," ",'P_løpende (2)'!L701)</f>
        <v xml:space="preserve"> </v>
      </c>
      <c r="N689" s="70" t="str">
        <f>IF('P_løpende (2)'!N701=0," ",'P_løpende (2)'!N701)</f>
        <v xml:space="preserve"> </v>
      </c>
      <c r="O689" s="70" t="str">
        <f>IF('P_løpende (2)'!O701=0," ",'P_løpende (2)'!O701)</f>
        <v xml:space="preserve"> </v>
      </c>
    </row>
    <row r="690" spans="2:15" x14ac:dyDescent="0.2">
      <c r="B690" s="21" t="str">
        <f>IF('P_løpende (2)'!B702=0," ",'P_løpende (2)'!B702)</f>
        <v xml:space="preserve"> </v>
      </c>
      <c r="C690" s="70" t="str">
        <f>IF('P_løpende (2)'!C702=0," ",'P_løpende (2)'!C702)</f>
        <v xml:space="preserve"> </v>
      </c>
      <c r="D690" s="24" t="str">
        <f>IF('P_løpende (2)'!D692=0," ",'P_løpende (2)'!D692)</f>
        <v xml:space="preserve"> </v>
      </c>
      <c r="E690" s="21" t="str">
        <f>IF('P_løpende (2)'!E702=0," ",'P_løpende (2)'!E702)</f>
        <v xml:space="preserve"> </v>
      </c>
      <c r="F690" s="70" t="str">
        <f>IF('P_løpende (2)'!F702=0," ",'P_løpende (2)'!F702)</f>
        <v xml:space="preserve"> </v>
      </c>
      <c r="H690" s="70" t="str">
        <f>IF('P_løpende (2)'!H702=0," ",'P_løpende (2)'!H702)</f>
        <v xml:space="preserve"> </v>
      </c>
      <c r="I690" s="70" t="str">
        <f>IF('P_løpende (2)'!I702=0," ",'P_løpende (2)'!I702)</f>
        <v xml:space="preserve"> </v>
      </c>
      <c r="K690" s="70" t="str">
        <f>IF('P_løpende (2)'!K702=0," ",'P_løpende (2)'!K702)</f>
        <v xml:space="preserve"> </v>
      </c>
      <c r="L690" s="70" t="str">
        <f>IF('P_løpende (2)'!L702=0," ",'P_løpende (2)'!L702)</f>
        <v xml:space="preserve"> </v>
      </c>
      <c r="N690" s="70" t="str">
        <f>IF('P_løpende (2)'!N702=0," ",'P_løpende (2)'!N702)</f>
        <v xml:space="preserve"> </v>
      </c>
      <c r="O690" s="70" t="str">
        <f>IF('P_løpende (2)'!O702=0," ",'P_løpende (2)'!O702)</f>
        <v xml:space="preserve"> </v>
      </c>
    </row>
    <row r="691" spans="2:15" x14ac:dyDescent="0.2">
      <c r="B691" s="21" t="str">
        <f>IF('P_løpende (2)'!B703=0," ",'P_løpende (2)'!B703)</f>
        <v xml:space="preserve"> </v>
      </c>
      <c r="C691" s="70" t="str">
        <f>IF('P_løpende (2)'!C703=0," ",'P_løpende (2)'!C703)</f>
        <v xml:space="preserve"> </v>
      </c>
      <c r="D691" s="24" t="str">
        <f>IF('P_løpende (2)'!D693=0," ",'P_løpende (2)'!D693)</f>
        <v xml:space="preserve"> </v>
      </c>
      <c r="E691" s="21" t="str">
        <f>IF('P_løpende (2)'!E703=0," ",'P_løpende (2)'!E703)</f>
        <v xml:space="preserve"> </v>
      </c>
      <c r="F691" s="70" t="str">
        <f>IF('P_løpende (2)'!F703=0," ",'P_løpende (2)'!F703)</f>
        <v xml:space="preserve"> </v>
      </c>
      <c r="H691" s="70" t="str">
        <f>IF('P_løpende (2)'!H703=0," ",'P_løpende (2)'!H703)</f>
        <v xml:space="preserve"> </v>
      </c>
      <c r="I691" s="70" t="str">
        <f>IF('P_løpende (2)'!I703=0," ",'P_løpende (2)'!I703)</f>
        <v xml:space="preserve"> </v>
      </c>
      <c r="K691" s="70" t="str">
        <f>IF('P_løpende (2)'!K703=0," ",'P_løpende (2)'!K703)</f>
        <v xml:space="preserve"> </v>
      </c>
      <c r="L691" s="70" t="str">
        <f>IF('P_løpende (2)'!L703=0," ",'P_løpende (2)'!L703)</f>
        <v xml:space="preserve"> </v>
      </c>
      <c r="N691" s="70" t="str">
        <f>IF('P_løpende (2)'!N703=0," ",'P_løpende (2)'!N703)</f>
        <v xml:space="preserve"> </v>
      </c>
      <c r="O691" s="70" t="str">
        <f>IF('P_løpende (2)'!O703=0," ",'P_løpende (2)'!O703)</f>
        <v xml:space="preserve"> </v>
      </c>
    </row>
    <row r="692" spans="2:15" x14ac:dyDescent="0.2">
      <c r="B692" s="21" t="str">
        <f>IF('P_løpende (2)'!B704=0," ",'P_løpende (2)'!B704)</f>
        <v xml:space="preserve"> </v>
      </c>
      <c r="C692" s="70" t="str">
        <f>IF('P_løpende (2)'!C704=0," ",'P_løpende (2)'!C704)</f>
        <v xml:space="preserve"> </v>
      </c>
      <c r="D692" s="24" t="str">
        <f>IF('P_løpende (2)'!D694=0," ",'P_løpende (2)'!D694)</f>
        <v xml:space="preserve"> </v>
      </c>
      <c r="E692" s="21" t="str">
        <f>IF('P_løpende (2)'!E704=0," ",'P_løpende (2)'!E704)</f>
        <v xml:space="preserve"> </v>
      </c>
      <c r="F692" s="70" t="str">
        <f>IF('P_løpende (2)'!F704=0," ",'P_løpende (2)'!F704)</f>
        <v xml:space="preserve"> </v>
      </c>
      <c r="H692" s="70" t="str">
        <f>IF('P_løpende (2)'!H704=0," ",'P_løpende (2)'!H704)</f>
        <v xml:space="preserve"> </v>
      </c>
      <c r="I692" s="70" t="str">
        <f>IF('P_løpende (2)'!I704=0," ",'P_løpende (2)'!I704)</f>
        <v xml:space="preserve"> </v>
      </c>
      <c r="K692" s="70" t="str">
        <f>IF('P_løpende (2)'!K704=0," ",'P_løpende (2)'!K704)</f>
        <v xml:space="preserve"> </v>
      </c>
      <c r="L692" s="70" t="str">
        <f>IF('P_løpende (2)'!L704=0," ",'P_løpende (2)'!L704)</f>
        <v xml:space="preserve"> </v>
      </c>
      <c r="N692" s="70" t="str">
        <f>IF('P_løpende (2)'!N704=0," ",'P_løpende (2)'!N704)</f>
        <v xml:space="preserve"> </v>
      </c>
      <c r="O692" s="70" t="str">
        <f>IF('P_løpende (2)'!O704=0," ",'P_løpende (2)'!O704)</f>
        <v xml:space="preserve"> </v>
      </c>
    </row>
    <row r="693" spans="2:15" x14ac:dyDescent="0.2">
      <c r="B693" s="21" t="str">
        <f>IF('P_løpende (2)'!B705=0," ",'P_løpende (2)'!B705)</f>
        <v xml:space="preserve"> </v>
      </c>
      <c r="C693" s="70" t="str">
        <f>IF('P_løpende (2)'!C705=0," ",'P_løpende (2)'!C705)</f>
        <v xml:space="preserve"> </v>
      </c>
      <c r="D693" s="24" t="str">
        <f>IF('P_løpende (2)'!D695=0," ",'P_løpende (2)'!D695)</f>
        <v xml:space="preserve"> </v>
      </c>
      <c r="E693" s="21" t="str">
        <f>IF('P_løpende (2)'!E705=0," ",'P_løpende (2)'!E705)</f>
        <v xml:space="preserve"> </v>
      </c>
      <c r="F693" s="70" t="str">
        <f>IF('P_løpende (2)'!F705=0," ",'P_løpende (2)'!F705)</f>
        <v xml:space="preserve"> </v>
      </c>
      <c r="H693" s="70" t="str">
        <f>IF('P_løpende (2)'!H705=0," ",'P_løpende (2)'!H705)</f>
        <v xml:space="preserve"> </v>
      </c>
      <c r="I693" s="70" t="str">
        <f>IF('P_løpende (2)'!I705=0," ",'P_løpende (2)'!I705)</f>
        <v xml:space="preserve"> </v>
      </c>
      <c r="K693" s="70" t="str">
        <f>IF('P_løpende (2)'!K705=0," ",'P_løpende (2)'!K705)</f>
        <v xml:space="preserve"> </v>
      </c>
      <c r="L693" s="70" t="str">
        <f>IF('P_løpende (2)'!L705=0," ",'P_løpende (2)'!L705)</f>
        <v xml:space="preserve"> </v>
      </c>
      <c r="N693" s="70" t="str">
        <f>IF('P_løpende (2)'!N705=0," ",'P_løpende (2)'!N705)</f>
        <v xml:space="preserve"> </v>
      </c>
      <c r="O693" s="70" t="str">
        <f>IF('P_løpende (2)'!O705=0," ",'P_løpende (2)'!O705)</f>
        <v xml:space="preserve"> </v>
      </c>
    </row>
    <row r="694" spans="2:15" x14ac:dyDescent="0.2">
      <c r="B694" s="21" t="str">
        <f>IF('P_løpende (2)'!B706=0," ",'P_løpende (2)'!B706)</f>
        <v xml:space="preserve"> </v>
      </c>
      <c r="C694" s="70" t="str">
        <f>IF('P_løpende (2)'!C706=0," ",'P_løpende (2)'!C706)</f>
        <v xml:space="preserve"> </v>
      </c>
      <c r="D694" s="24" t="str">
        <f>IF('P_løpende (2)'!D696=0," ",'P_løpende (2)'!D696)</f>
        <v xml:space="preserve"> </v>
      </c>
      <c r="E694" s="21" t="str">
        <f>IF('P_løpende (2)'!E706=0," ",'P_løpende (2)'!E706)</f>
        <v xml:space="preserve"> </v>
      </c>
      <c r="F694" s="70" t="str">
        <f>IF('P_løpende (2)'!F706=0," ",'P_løpende (2)'!F706)</f>
        <v xml:space="preserve"> </v>
      </c>
      <c r="H694" s="70" t="str">
        <f>IF('P_løpende (2)'!H706=0," ",'P_løpende (2)'!H706)</f>
        <v xml:space="preserve"> </v>
      </c>
      <c r="I694" s="70" t="str">
        <f>IF('P_løpende (2)'!I706=0," ",'P_løpende (2)'!I706)</f>
        <v xml:space="preserve"> </v>
      </c>
      <c r="K694" s="70" t="str">
        <f>IF('P_løpende (2)'!K706=0," ",'P_løpende (2)'!K706)</f>
        <v xml:space="preserve"> </v>
      </c>
      <c r="L694" s="70" t="str">
        <f>IF('P_løpende (2)'!L706=0," ",'P_løpende (2)'!L706)</f>
        <v xml:space="preserve"> </v>
      </c>
      <c r="N694" s="70" t="str">
        <f>IF('P_løpende (2)'!N706=0," ",'P_løpende (2)'!N706)</f>
        <v xml:space="preserve"> </v>
      </c>
      <c r="O694" s="70" t="str">
        <f>IF('P_løpende (2)'!O706=0," ",'P_løpende (2)'!O706)</f>
        <v xml:space="preserve"> </v>
      </c>
    </row>
    <row r="695" spans="2:15" x14ac:dyDescent="0.2">
      <c r="B695" s="21" t="str">
        <f>IF('P_løpende (2)'!B707=0," ",'P_løpende (2)'!B707)</f>
        <v xml:space="preserve"> </v>
      </c>
      <c r="C695" s="70" t="str">
        <f>IF('P_løpende (2)'!C707=0," ",'P_løpende (2)'!C707)</f>
        <v xml:space="preserve"> </v>
      </c>
      <c r="D695" s="24" t="str">
        <f>IF('P_løpende (2)'!D697=0," ",'P_løpende (2)'!D697)</f>
        <v xml:space="preserve"> </v>
      </c>
      <c r="E695" s="21" t="str">
        <f>IF('P_løpende (2)'!E707=0," ",'P_løpende (2)'!E707)</f>
        <v xml:space="preserve"> </v>
      </c>
      <c r="F695" s="70" t="str">
        <f>IF('P_løpende (2)'!F707=0," ",'P_løpende (2)'!F707)</f>
        <v xml:space="preserve"> </v>
      </c>
      <c r="H695" s="70" t="str">
        <f>IF('P_løpende (2)'!H707=0," ",'P_løpende (2)'!H707)</f>
        <v xml:space="preserve"> </v>
      </c>
      <c r="I695" s="70" t="str">
        <f>IF('P_løpende (2)'!I707=0," ",'P_løpende (2)'!I707)</f>
        <v xml:space="preserve"> </v>
      </c>
      <c r="K695" s="70" t="str">
        <f>IF('P_løpende (2)'!K707=0," ",'P_løpende (2)'!K707)</f>
        <v xml:space="preserve"> </v>
      </c>
      <c r="L695" s="70" t="str">
        <f>IF('P_løpende (2)'!L707=0," ",'P_løpende (2)'!L707)</f>
        <v xml:space="preserve"> </v>
      </c>
      <c r="N695" s="70" t="str">
        <f>IF('P_løpende (2)'!N707=0," ",'P_løpende (2)'!N707)</f>
        <v xml:space="preserve"> </v>
      </c>
      <c r="O695" s="70" t="str">
        <f>IF('P_løpende (2)'!O707=0," ",'P_løpende (2)'!O707)</f>
        <v xml:space="preserve"> </v>
      </c>
    </row>
    <row r="696" spans="2:15" x14ac:dyDescent="0.2">
      <c r="B696" s="21" t="str">
        <f>IF('P_løpende (2)'!B708=0," ",'P_løpende (2)'!B708)</f>
        <v xml:space="preserve"> </v>
      </c>
      <c r="C696" s="70" t="str">
        <f>IF('P_løpende (2)'!C708=0," ",'P_løpende (2)'!C708)</f>
        <v xml:space="preserve"> </v>
      </c>
      <c r="D696" s="24" t="str">
        <f>IF('P_løpende (2)'!D698=0," ",'P_løpende (2)'!D698)</f>
        <v xml:space="preserve"> </v>
      </c>
      <c r="E696" s="21" t="str">
        <f>IF('P_løpende (2)'!E708=0," ",'P_løpende (2)'!E708)</f>
        <v xml:space="preserve"> </v>
      </c>
      <c r="F696" s="70" t="str">
        <f>IF('P_løpende (2)'!F708=0," ",'P_løpende (2)'!F708)</f>
        <v xml:space="preserve"> </v>
      </c>
      <c r="H696" s="70" t="str">
        <f>IF('P_løpende (2)'!H708=0," ",'P_løpende (2)'!H708)</f>
        <v xml:space="preserve"> </v>
      </c>
      <c r="I696" s="70" t="str">
        <f>IF('P_løpende (2)'!I708=0," ",'P_løpende (2)'!I708)</f>
        <v xml:space="preserve"> </v>
      </c>
      <c r="K696" s="70" t="str">
        <f>IF('P_løpende (2)'!K708=0," ",'P_løpende (2)'!K708)</f>
        <v xml:space="preserve"> </v>
      </c>
      <c r="L696" s="70" t="str">
        <f>IF('P_løpende (2)'!L708=0," ",'P_løpende (2)'!L708)</f>
        <v xml:space="preserve"> </v>
      </c>
      <c r="N696" s="70" t="str">
        <f>IF('P_løpende (2)'!N708=0," ",'P_løpende (2)'!N708)</f>
        <v xml:space="preserve"> </v>
      </c>
      <c r="O696" s="70" t="str">
        <f>IF('P_løpende (2)'!O708=0," ",'P_løpende (2)'!O708)</f>
        <v xml:space="preserve"> </v>
      </c>
    </row>
    <row r="697" spans="2:15" x14ac:dyDescent="0.2">
      <c r="B697" s="21" t="str">
        <f>IF('P_løpende (2)'!B709=0," ",'P_løpende (2)'!B709)</f>
        <v xml:space="preserve"> </v>
      </c>
      <c r="C697" s="70" t="str">
        <f>IF('P_løpende (2)'!C709=0," ",'P_løpende (2)'!C709)</f>
        <v xml:space="preserve"> </v>
      </c>
      <c r="D697" s="24" t="str">
        <f>IF('P_løpende (2)'!D699=0," ",'P_løpende (2)'!D699)</f>
        <v xml:space="preserve"> </v>
      </c>
      <c r="E697" s="21" t="str">
        <f>IF('P_løpende (2)'!E709=0," ",'P_løpende (2)'!E709)</f>
        <v xml:space="preserve"> </v>
      </c>
      <c r="F697" s="70" t="str">
        <f>IF('P_løpende (2)'!F709=0," ",'P_løpende (2)'!F709)</f>
        <v xml:space="preserve"> </v>
      </c>
      <c r="H697" s="70" t="str">
        <f>IF('P_løpende (2)'!H709=0," ",'P_løpende (2)'!H709)</f>
        <v xml:space="preserve"> </v>
      </c>
      <c r="I697" s="70" t="str">
        <f>IF('P_løpende (2)'!I709=0," ",'P_løpende (2)'!I709)</f>
        <v xml:space="preserve"> </v>
      </c>
      <c r="K697" s="70" t="str">
        <f>IF('P_løpende (2)'!K709=0," ",'P_løpende (2)'!K709)</f>
        <v xml:space="preserve"> </v>
      </c>
      <c r="L697" s="70" t="str">
        <f>IF('P_løpende (2)'!L709=0," ",'P_løpende (2)'!L709)</f>
        <v xml:space="preserve"> </v>
      </c>
      <c r="N697" s="70" t="str">
        <f>IF('P_løpende (2)'!N709=0," ",'P_løpende (2)'!N709)</f>
        <v xml:space="preserve"> </v>
      </c>
      <c r="O697" s="70" t="str">
        <f>IF('P_løpende (2)'!O709=0," ",'P_løpende (2)'!O709)</f>
        <v xml:space="preserve"> </v>
      </c>
    </row>
    <row r="698" spans="2:15" x14ac:dyDescent="0.2">
      <c r="B698" s="21" t="str">
        <f>IF('P_løpende (2)'!B710=0," ",'P_løpende (2)'!B710)</f>
        <v xml:space="preserve"> </v>
      </c>
      <c r="C698" s="70" t="str">
        <f>IF('P_løpende (2)'!C710=0," ",'P_løpende (2)'!C710)</f>
        <v xml:space="preserve"> </v>
      </c>
      <c r="D698" s="24" t="str">
        <f>IF('P_løpende (2)'!D700=0," ",'P_løpende (2)'!D700)</f>
        <v xml:space="preserve"> </v>
      </c>
      <c r="E698" s="21" t="str">
        <f>IF('P_løpende (2)'!E710=0," ",'P_løpende (2)'!E710)</f>
        <v xml:space="preserve"> </v>
      </c>
      <c r="F698" s="70" t="str">
        <f>IF('P_løpende (2)'!F710=0," ",'P_løpende (2)'!F710)</f>
        <v xml:space="preserve"> </v>
      </c>
      <c r="H698" s="70" t="str">
        <f>IF('P_løpende (2)'!H710=0," ",'P_løpende (2)'!H710)</f>
        <v xml:space="preserve"> </v>
      </c>
      <c r="I698" s="70" t="str">
        <f>IF('P_løpende (2)'!I710=0," ",'P_løpende (2)'!I710)</f>
        <v xml:space="preserve"> </v>
      </c>
      <c r="K698" s="70" t="str">
        <f>IF('P_løpende (2)'!K710=0," ",'P_løpende (2)'!K710)</f>
        <v xml:space="preserve"> </v>
      </c>
      <c r="L698" s="70" t="str">
        <f>IF('P_løpende (2)'!L710=0," ",'P_løpende (2)'!L710)</f>
        <v xml:space="preserve"> </v>
      </c>
      <c r="N698" s="70" t="str">
        <f>IF('P_løpende (2)'!N710=0," ",'P_løpende (2)'!N710)</f>
        <v xml:space="preserve"> </v>
      </c>
      <c r="O698" s="70" t="str">
        <f>IF('P_løpende (2)'!O710=0," ",'P_løpende (2)'!O710)</f>
        <v xml:space="preserve"> </v>
      </c>
    </row>
    <row r="699" spans="2:15" x14ac:dyDescent="0.2">
      <c r="B699" s="21" t="str">
        <f>IF('P_løpende (2)'!B711=0," ",'P_løpende (2)'!B711)</f>
        <v xml:space="preserve"> </v>
      </c>
      <c r="C699" s="70" t="str">
        <f>IF('P_løpende (2)'!C711=0," ",'P_løpende (2)'!C711)</f>
        <v xml:space="preserve"> </v>
      </c>
      <c r="D699" s="24" t="str">
        <f>IF('P_løpende (2)'!D701=0," ",'P_løpende (2)'!D701)</f>
        <v xml:space="preserve"> </v>
      </c>
      <c r="E699" s="21" t="str">
        <f>IF('P_løpende (2)'!E711=0," ",'P_løpende (2)'!E711)</f>
        <v xml:space="preserve"> </v>
      </c>
      <c r="F699" s="70" t="str">
        <f>IF('P_løpende (2)'!F711=0," ",'P_løpende (2)'!F711)</f>
        <v xml:space="preserve"> </v>
      </c>
      <c r="H699" s="70" t="str">
        <f>IF('P_løpende (2)'!H711=0," ",'P_løpende (2)'!H711)</f>
        <v xml:space="preserve"> </v>
      </c>
      <c r="I699" s="70" t="str">
        <f>IF('P_løpende (2)'!I711=0," ",'P_løpende (2)'!I711)</f>
        <v xml:space="preserve"> </v>
      </c>
      <c r="K699" s="70" t="str">
        <f>IF('P_løpende (2)'!K711=0," ",'P_løpende (2)'!K711)</f>
        <v xml:space="preserve"> </v>
      </c>
      <c r="L699" s="70" t="str">
        <f>IF('P_løpende (2)'!L711=0," ",'P_løpende (2)'!L711)</f>
        <v xml:space="preserve"> </v>
      </c>
      <c r="N699" s="70" t="str">
        <f>IF('P_løpende (2)'!N711=0," ",'P_løpende (2)'!N711)</f>
        <v xml:space="preserve"> </v>
      </c>
      <c r="O699" s="70" t="str">
        <f>IF('P_løpende (2)'!O711=0," ",'P_løpende (2)'!O711)</f>
        <v xml:space="preserve"> </v>
      </c>
    </row>
    <row r="700" spans="2:15" x14ac:dyDescent="0.2">
      <c r="B700" s="21" t="str">
        <f>IF('P_løpende (2)'!B712=0," ",'P_løpende (2)'!B712)</f>
        <v xml:space="preserve"> </v>
      </c>
      <c r="C700" s="70" t="str">
        <f>IF('P_løpende (2)'!C712=0," ",'P_løpende (2)'!C712)</f>
        <v xml:space="preserve"> </v>
      </c>
      <c r="D700" s="24" t="str">
        <f>IF('P_løpende (2)'!D702=0," ",'P_løpende (2)'!D702)</f>
        <v xml:space="preserve"> </v>
      </c>
      <c r="E700" s="21" t="str">
        <f>IF('P_løpende (2)'!E712=0," ",'P_løpende (2)'!E712)</f>
        <v xml:space="preserve"> </v>
      </c>
      <c r="F700" s="70" t="str">
        <f>IF('P_løpende (2)'!F712=0," ",'P_løpende (2)'!F712)</f>
        <v xml:space="preserve"> </v>
      </c>
      <c r="H700" s="70" t="str">
        <f>IF('P_løpende (2)'!H712=0," ",'P_løpende (2)'!H712)</f>
        <v xml:space="preserve"> </v>
      </c>
      <c r="I700" s="70" t="str">
        <f>IF('P_løpende (2)'!I712=0," ",'P_løpende (2)'!I712)</f>
        <v xml:space="preserve"> </v>
      </c>
      <c r="K700" s="70" t="str">
        <f>IF('P_løpende (2)'!K712=0," ",'P_løpende (2)'!K712)</f>
        <v xml:space="preserve"> </v>
      </c>
      <c r="L700" s="70" t="str">
        <f>IF('P_løpende (2)'!L712=0," ",'P_løpende (2)'!L712)</f>
        <v xml:space="preserve"> </v>
      </c>
      <c r="N700" s="70" t="str">
        <f>IF('P_løpende (2)'!N712=0," ",'P_løpende (2)'!N712)</f>
        <v xml:space="preserve"> </v>
      </c>
      <c r="O700" s="70" t="str">
        <f>IF('P_løpende (2)'!O712=0," ",'P_løpende (2)'!O712)</f>
        <v xml:space="preserve"> </v>
      </c>
    </row>
    <row r="701" spans="2:15" x14ac:dyDescent="0.2">
      <c r="B701" s="21" t="str">
        <f>IF('P_løpende (2)'!B713=0," ",'P_løpende (2)'!B713)</f>
        <v xml:space="preserve"> </v>
      </c>
      <c r="C701" s="70" t="str">
        <f>IF('P_løpende (2)'!C713=0," ",'P_løpende (2)'!C713)</f>
        <v xml:space="preserve"> </v>
      </c>
      <c r="D701" s="24" t="str">
        <f>IF('P_løpende (2)'!D703=0," ",'P_løpende (2)'!D703)</f>
        <v xml:space="preserve"> </v>
      </c>
      <c r="E701" s="21" t="str">
        <f>IF('P_løpende (2)'!E713=0," ",'P_løpende (2)'!E713)</f>
        <v xml:space="preserve"> </v>
      </c>
      <c r="F701" s="70" t="str">
        <f>IF('P_løpende (2)'!F713=0," ",'P_løpende (2)'!F713)</f>
        <v xml:space="preserve"> </v>
      </c>
      <c r="H701" s="70" t="str">
        <f>IF('P_løpende (2)'!H713=0," ",'P_løpende (2)'!H713)</f>
        <v xml:space="preserve"> </v>
      </c>
      <c r="I701" s="70" t="str">
        <f>IF('P_løpende (2)'!I713=0," ",'P_løpende (2)'!I713)</f>
        <v xml:space="preserve"> </v>
      </c>
      <c r="K701" s="70" t="str">
        <f>IF('P_løpende (2)'!K713=0," ",'P_løpende (2)'!K713)</f>
        <v xml:space="preserve"> </v>
      </c>
      <c r="L701" s="70" t="str">
        <f>IF('P_løpende (2)'!L713=0," ",'P_løpende (2)'!L713)</f>
        <v xml:space="preserve"> </v>
      </c>
      <c r="N701" s="70" t="str">
        <f>IF('P_løpende (2)'!N713=0," ",'P_løpende (2)'!N713)</f>
        <v xml:space="preserve"> </v>
      </c>
      <c r="O701" s="70" t="str">
        <f>IF('P_løpende (2)'!O713=0," ",'P_løpende (2)'!O713)</f>
        <v xml:space="preserve"> </v>
      </c>
    </row>
    <row r="702" spans="2:15" x14ac:dyDescent="0.2">
      <c r="B702" s="21" t="str">
        <f>IF('P_løpende (2)'!B714=0," ",'P_løpende (2)'!B714)</f>
        <v xml:space="preserve"> </v>
      </c>
      <c r="C702" s="70" t="str">
        <f>IF('P_løpende (2)'!C714=0," ",'P_løpende (2)'!C714)</f>
        <v xml:space="preserve"> </v>
      </c>
      <c r="D702" s="24" t="str">
        <f>IF('P_løpende (2)'!D704=0," ",'P_løpende (2)'!D704)</f>
        <v xml:space="preserve"> </v>
      </c>
      <c r="E702" s="21" t="str">
        <f>IF('P_løpende (2)'!E714=0," ",'P_løpende (2)'!E714)</f>
        <v xml:space="preserve"> </v>
      </c>
      <c r="F702" s="70" t="str">
        <f>IF('P_løpende (2)'!F714=0," ",'P_løpende (2)'!F714)</f>
        <v xml:space="preserve"> </v>
      </c>
      <c r="H702" s="70" t="str">
        <f>IF('P_løpende (2)'!H714=0," ",'P_løpende (2)'!H714)</f>
        <v xml:space="preserve"> </v>
      </c>
      <c r="I702" s="70" t="str">
        <f>IF('P_løpende (2)'!I714=0," ",'P_løpende (2)'!I714)</f>
        <v xml:space="preserve"> </v>
      </c>
      <c r="K702" s="70" t="str">
        <f>IF('P_løpende (2)'!K714=0," ",'P_løpende (2)'!K714)</f>
        <v xml:space="preserve"> </v>
      </c>
      <c r="L702" s="70" t="str">
        <f>IF('P_løpende (2)'!L714=0," ",'P_løpende (2)'!L714)</f>
        <v xml:space="preserve"> </v>
      </c>
      <c r="N702" s="70" t="str">
        <f>IF('P_løpende (2)'!N714=0," ",'P_løpende (2)'!N714)</f>
        <v xml:space="preserve"> </v>
      </c>
      <c r="O702" s="70" t="str">
        <f>IF('P_løpende (2)'!O714=0," ",'P_løpende (2)'!O714)</f>
        <v xml:space="preserve"> </v>
      </c>
    </row>
    <row r="703" spans="2:15" x14ac:dyDescent="0.2">
      <c r="B703" s="21" t="str">
        <f>IF('P_løpende (2)'!B715=0," ",'P_løpende (2)'!B715)</f>
        <v xml:space="preserve"> </v>
      </c>
      <c r="C703" s="70" t="str">
        <f>IF('P_løpende (2)'!C715=0," ",'P_løpende (2)'!C715)</f>
        <v xml:space="preserve"> </v>
      </c>
      <c r="D703" s="24" t="str">
        <f>IF('P_løpende (2)'!D705=0," ",'P_løpende (2)'!D705)</f>
        <v xml:space="preserve"> </v>
      </c>
      <c r="E703" s="21" t="str">
        <f>IF('P_løpende (2)'!E715=0," ",'P_løpende (2)'!E715)</f>
        <v xml:space="preserve"> </v>
      </c>
      <c r="F703" s="70" t="str">
        <f>IF('P_løpende (2)'!F715=0," ",'P_løpende (2)'!F715)</f>
        <v xml:space="preserve"> </v>
      </c>
      <c r="H703" s="70" t="str">
        <f>IF('P_løpende (2)'!H715=0," ",'P_løpende (2)'!H715)</f>
        <v xml:space="preserve"> </v>
      </c>
      <c r="I703" s="70" t="str">
        <f>IF('P_løpende (2)'!I715=0," ",'P_løpende (2)'!I715)</f>
        <v xml:space="preserve"> </v>
      </c>
      <c r="K703" s="70" t="str">
        <f>IF('P_løpende (2)'!K715=0," ",'P_løpende (2)'!K715)</f>
        <v xml:space="preserve"> </v>
      </c>
      <c r="L703" s="70" t="str">
        <f>IF('P_løpende (2)'!L715=0," ",'P_løpende (2)'!L715)</f>
        <v xml:space="preserve"> </v>
      </c>
      <c r="N703" s="70" t="str">
        <f>IF('P_løpende (2)'!N715=0," ",'P_løpende (2)'!N715)</f>
        <v xml:space="preserve"> </v>
      </c>
      <c r="O703" s="70" t="str">
        <f>IF('P_løpende (2)'!O715=0," ",'P_løpende (2)'!O715)</f>
        <v xml:space="preserve"> </v>
      </c>
    </row>
    <row r="704" spans="2:15" x14ac:dyDescent="0.2">
      <c r="B704" s="21" t="str">
        <f>IF('P_løpende (2)'!B716=0," ",'P_løpende (2)'!B716)</f>
        <v xml:space="preserve"> </v>
      </c>
      <c r="C704" s="70" t="str">
        <f>IF('P_løpende (2)'!C716=0," ",'P_løpende (2)'!C716)</f>
        <v xml:space="preserve"> </v>
      </c>
      <c r="D704" s="24" t="str">
        <f>IF('P_løpende (2)'!D706=0," ",'P_løpende (2)'!D706)</f>
        <v xml:space="preserve"> </v>
      </c>
      <c r="E704" s="21" t="str">
        <f>IF('P_løpende (2)'!E716=0," ",'P_løpende (2)'!E716)</f>
        <v xml:space="preserve"> </v>
      </c>
      <c r="F704" s="70" t="str">
        <f>IF('P_løpende (2)'!F716=0," ",'P_løpende (2)'!F716)</f>
        <v xml:space="preserve"> </v>
      </c>
      <c r="H704" s="70" t="str">
        <f>IF('P_løpende (2)'!H716=0," ",'P_løpende (2)'!H716)</f>
        <v xml:space="preserve"> </v>
      </c>
      <c r="I704" s="70" t="str">
        <f>IF('P_løpende (2)'!I716=0," ",'P_løpende (2)'!I716)</f>
        <v xml:space="preserve"> </v>
      </c>
      <c r="K704" s="70" t="str">
        <f>IF('P_løpende (2)'!K716=0," ",'P_løpende (2)'!K716)</f>
        <v xml:space="preserve"> </v>
      </c>
      <c r="L704" s="70" t="str">
        <f>IF('P_løpende (2)'!L716=0," ",'P_løpende (2)'!L716)</f>
        <v xml:space="preserve"> </v>
      </c>
      <c r="N704" s="70" t="str">
        <f>IF('P_løpende (2)'!N716=0," ",'P_løpende (2)'!N716)</f>
        <v xml:space="preserve"> </v>
      </c>
      <c r="O704" s="70" t="str">
        <f>IF('P_løpende (2)'!O716=0," ",'P_løpende (2)'!O716)</f>
        <v xml:space="preserve"> </v>
      </c>
    </row>
    <row r="705" spans="2:15" x14ac:dyDescent="0.2">
      <c r="B705" s="21" t="str">
        <f>IF('P_løpende (2)'!B717=0," ",'P_løpende (2)'!B717)</f>
        <v xml:space="preserve"> </v>
      </c>
      <c r="C705" s="70" t="str">
        <f>IF('P_løpende (2)'!C717=0," ",'P_løpende (2)'!C717)</f>
        <v xml:space="preserve"> </v>
      </c>
      <c r="D705" s="24" t="str">
        <f>IF('P_løpende (2)'!D707=0," ",'P_løpende (2)'!D707)</f>
        <v xml:space="preserve"> </v>
      </c>
      <c r="E705" s="21" t="str">
        <f>IF('P_løpende (2)'!E717=0," ",'P_løpende (2)'!E717)</f>
        <v xml:space="preserve"> </v>
      </c>
      <c r="F705" s="70" t="str">
        <f>IF('P_løpende (2)'!F717=0," ",'P_løpende (2)'!F717)</f>
        <v xml:space="preserve"> </v>
      </c>
      <c r="H705" s="70" t="str">
        <f>IF('P_løpende (2)'!H717=0," ",'P_løpende (2)'!H717)</f>
        <v xml:space="preserve"> </v>
      </c>
      <c r="I705" s="70" t="str">
        <f>IF('P_løpende (2)'!I717=0," ",'P_løpende (2)'!I717)</f>
        <v xml:space="preserve"> </v>
      </c>
      <c r="K705" s="70" t="str">
        <f>IF('P_løpende (2)'!K717=0," ",'P_løpende (2)'!K717)</f>
        <v xml:space="preserve"> </v>
      </c>
      <c r="L705" s="70" t="str">
        <f>IF('P_løpende (2)'!L717=0," ",'P_løpende (2)'!L717)</f>
        <v xml:space="preserve"> </v>
      </c>
      <c r="N705" s="70" t="str">
        <f>IF('P_løpende (2)'!N717=0," ",'P_løpende (2)'!N717)</f>
        <v xml:space="preserve"> </v>
      </c>
      <c r="O705" s="70" t="str">
        <f>IF('P_løpende (2)'!O717=0," ",'P_løpende (2)'!O717)</f>
        <v xml:space="preserve"> </v>
      </c>
    </row>
    <row r="706" spans="2:15" x14ac:dyDescent="0.2">
      <c r="B706" s="21" t="str">
        <f>IF('P_løpende (2)'!B718=0," ",'P_løpende (2)'!B718)</f>
        <v xml:space="preserve"> </v>
      </c>
      <c r="C706" s="70" t="str">
        <f>IF('P_løpende (2)'!C718=0," ",'P_løpende (2)'!C718)</f>
        <v xml:space="preserve"> </v>
      </c>
      <c r="D706" s="24" t="str">
        <f>IF('P_løpende (2)'!D708=0," ",'P_løpende (2)'!D708)</f>
        <v xml:space="preserve"> </v>
      </c>
      <c r="E706" s="21" t="str">
        <f>IF('P_løpende (2)'!E718=0," ",'P_løpende (2)'!E718)</f>
        <v xml:space="preserve"> </v>
      </c>
      <c r="F706" s="70" t="str">
        <f>IF('P_løpende (2)'!F718=0," ",'P_løpende (2)'!F718)</f>
        <v xml:space="preserve"> </v>
      </c>
      <c r="H706" s="70" t="str">
        <f>IF('P_løpende (2)'!H718=0," ",'P_løpende (2)'!H718)</f>
        <v xml:space="preserve"> </v>
      </c>
      <c r="I706" s="70" t="str">
        <f>IF('P_løpende (2)'!I718=0," ",'P_løpende (2)'!I718)</f>
        <v xml:space="preserve"> </v>
      </c>
      <c r="K706" s="70" t="str">
        <f>IF('P_løpende (2)'!K718=0," ",'P_løpende (2)'!K718)</f>
        <v xml:space="preserve"> </v>
      </c>
      <c r="L706" s="70" t="str">
        <f>IF('P_løpende (2)'!L718=0," ",'P_løpende (2)'!L718)</f>
        <v xml:space="preserve"> </v>
      </c>
      <c r="N706" s="70" t="str">
        <f>IF('P_løpende (2)'!N718=0," ",'P_løpende (2)'!N718)</f>
        <v xml:space="preserve"> </v>
      </c>
      <c r="O706" s="70" t="str">
        <f>IF('P_løpende (2)'!O718=0," ",'P_løpende (2)'!O718)</f>
        <v xml:space="preserve"> </v>
      </c>
    </row>
    <row r="707" spans="2:15" x14ac:dyDescent="0.2">
      <c r="B707" s="21" t="str">
        <f>IF('P_løpende (2)'!B719=0," ",'P_løpende (2)'!B719)</f>
        <v xml:space="preserve"> </v>
      </c>
      <c r="C707" s="70" t="str">
        <f>IF('P_løpende (2)'!C719=0," ",'P_løpende (2)'!C719)</f>
        <v xml:space="preserve"> </v>
      </c>
      <c r="D707" s="24" t="str">
        <f>IF('P_løpende (2)'!D709=0," ",'P_løpende (2)'!D709)</f>
        <v xml:space="preserve"> </v>
      </c>
      <c r="E707" s="21" t="str">
        <f>IF('P_løpende (2)'!E719=0," ",'P_løpende (2)'!E719)</f>
        <v xml:space="preserve"> </v>
      </c>
      <c r="F707" s="70" t="str">
        <f>IF('P_løpende (2)'!F719=0," ",'P_løpende (2)'!F719)</f>
        <v xml:space="preserve"> </v>
      </c>
      <c r="H707" s="70" t="str">
        <f>IF('P_løpende (2)'!H719=0," ",'P_løpende (2)'!H719)</f>
        <v xml:space="preserve"> </v>
      </c>
      <c r="I707" s="70" t="str">
        <f>IF('P_løpende (2)'!I719=0," ",'P_løpende (2)'!I719)</f>
        <v xml:space="preserve"> </v>
      </c>
      <c r="K707" s="70" t="str">
        <f>IF('P_løpende (2)'!K719=0," ",'P_løpende (2)'!K719)</f>
        <v xml:space="preserve"> </v>
      </c>
      <c r="L707" s="70" t="str">
        <f>IF('P_løpende (2)'!L719=0," ",'P_løpende (2)'!L719)</f>
        <v xml:space="preserve"> </v>
      </c>
      <c r="N707" s="70" t="str">
        <f>IF('P_løpende (2)'!N719=0," ",'P_løpende (2)'!N719)</f>
        <v xml:space="preserve"> </v>
      </c>
      <c r="O707" s="70" t="str">
        <f>IF('P_løpende (2)'!O719=0," ",'P_løpende (2)'!O719)</f>
        <v xml:space="preserve"> </v>
      </c>
    </row>
    <row r="708" spans="2:15" x14ac:dyDescent="0.2">
      <c r="B708" s="21" t="str">
        <f>IF('P_løpende (2)'!B720=0," ",'P_løpende (2)'!B720)</f>
        <v xml:space="preserve"> </v>
      </c>
      <c r="C708" s="70" t="str">
        <f>IF('P_løpende (2)'!C720=0," ",'P_løpende (2)'!C720)</f>
        <v xml:space="preserve"> </v>
      </c>
      <c r="D708" s="24" t="str">
        <f>IF('P_løpende (2)'!D710=0," ",'P_løpende (2)'!D710)</f>
        <v xml:space="preserve"> </v>
      </c>
      <c r="E708" s="21" t="str">
        <f>IF('P_løpende (2)'!E720=0," ",'P_løpende (2)'!E720)</f>
        <v xml:space="preserve"> </v>
      </c>
      <c r="F708" s="70" t="str">
        <f>IF('P_løpende (2)'!F720=0," ",'P_løpende (2)'!F720)</f>
        <v xml:space="preserve"> </v>
      </c>
      <c r="H708" s="70" t="str">
        <f>IF('P_løpende (2)'!H720=0," ",'P_løpende (2)'!H720)</f>
        <v xml:space="preserve"> </v>
      </c>
      <c r="I708" s="70" t="str">
        <f>IF('P_løpende (2)'!I720=0," ",'P_løpende (2)'!I720)</f>
        <v xml:space="preserve"> </v>
      </c>
      <c r="K708" s="70" t="str">
        <f>IF('P_løpende (2)'!K720=0," ",'P_løpende (2)'!K720)</f>
        <v xml:space="preserve"> </v>
      </c>
      <c r="L708" s="70" t="str">
        <f>IF('P_løpende (2)'!L720=0," ",'P_løpende (2)'!L720)</f>
        <v xml:space="preserve"> </v>
      </c>
      <c r="N708" s="70" t="str">
        <f>IF('P_løpende (2)'!N720=0," ",'P_løpende (2)'!N720)</f>
        <v xml:space="preserve"> </v>
      </c>
      <c r="O708" s="70" t="str">
        <f>IF('P_løpende (2)'!O720=0," ",'P_løpende (2)'!O720)</f>
        <v xml:space="preserve"> </v>
      </c>
    </row>
    <row r="709" spans="2:15" x14ac:dyDescent="0.2">
      <c r="B709" s="21" t="str">
        <f>IF('P_løpende (2)'!B721=0," ",'P_løpende (2)'!B721)</f>
        <v xml:space="preserve"> </v>
      </c>
      <c r="C709" s="70" t="str">
        <f>IF('P_løpende (2)'!C721=0," ",'P_løpende (2)'!C721)</f>
        <v xml:space="preserve"> </v>
      </c>
      <c r="D709" s="24" t="str">
        <f>IF('P_løpende (2)'!D711=0," ",'P_løpende (2)'!D711)</f>
        <v xml:space="preserve"> </v>
      </c>
      <c r="E709" s="21" t="str">
        <f>IF('P_løpende (2)'!E721=0," ",'P_løpende (2)'!E721)</f>
        <v xml:space="preserve"> </v>
      </c>
      <c r="F709" s="70" t="str">
        <f>IF('P_løpende (2)'!F721=0," ",'P_løpende (2)'!F721)</f>
        <v xml:space="preserve"> </v>
      </c>
      <c r="H709" s="70" t="str">
        <f>IF('P_løpende (2)'!H721=0," ",'P_løpende (2)'!H721)</f>
        <v xml:space="preserve"> </v>
      </c>
      <c r="I709" s="70" t="str">
        <f>IF('P_løpende (2)'!I721=0," ",'P_løpende (2)'!I721)</f>
        <v xml:space="preserve"> </v>
      </c>
      <c r="K709" s="70" t="str">
        <f>IF('P_løpende (2)'!K721=0," ",'P_løpende (2)'!K721)</f>
        <v xml:space="preserve"> </v>
      </c>
      <c r="L709" s="70" t="str">
        <f>IF('P_løpende (2)'!L721=0," ",'P_løpende (2)'!L721)</f>
        <v xml:space="preserve"> </v>
      </c>
      <c r="N709" s="70" t="str">
        <f>IF('P_løpende (2)'!N721=0," ",'P_løpende (2)'!N721)</f>
        <v xml:space="preserve"> </v>
      </c>
      <c r="O709" s="70" t="str">
        <f>IF('P_løpende (2)'!O721=0," ",'P_løpende (2)'!O721)</f>
        <v xml:space="preserve"> </v>
      </c>
    </row>
    <row r="710" spans="2:15" x14ac:dyDescent="0.2">
      <c r="B710" s="21" t="str">
        <f>IF('P_løpende (2)'!B722=0," ",'P_løpende (2)'!B722)</f>
        <v xml:space="preserve"> </v>
      </c>
      <c r="C710" s="70" t="str">
        <f>IF('P_løpende (2)'!C722=0," ",'P_løpende (2)'!C722)</f>
        <v xml:space="preserve"> </v>
      </c>
      <c r="D710" s="24" t="str">
        <f>IF('P_løpende (2)'!D712=0," ",'P_løpende (2)'!D712)</f>
        <v xml:space="preserve"> </v>
      </c>
      <c r="E710" s="21" t="str">
        <f>IF('P_løpende (2)'!E722=0," ",'P_løpende (2)'!E722)</f>
        <v xml:space="preserve"> </v>
      </c>
      <c r="F710" s="70" t="str">
        <f>IF('P_løpende (2)'!F722=0," ",'P_løpende (2)'!F722)</f>
        <v xml:space="preserve"> </v>
      </c>
      <c r="H710" s="70" t="str">
        <f>IF('P_løpende (2)'!H722=0," ",'P_løpende (2)'!H722)</f>
        <v xml:space="preserve"> </v>
      </c>
      <c r="I710" s="70" t="str">
        <f>IF('P_løpende (2)'!I722=0," ",'P_løpende (2)'!I722)</f>
        <v xml:space="preserve"> </v>
      </c>
      <c r="K710" s="70" t="str">
        <f>IF('P_løpende (2)'!K722=0," ",'P_løpende (2)'!K722)</f>
        <v xml:space="preserve"> </v>
      </c>
      <c r="L710" s="70" t="str">
        <f>IF('P_løpende (2)'!L722=0," ",'P_løpende (2)'!L722)</f>
        <v xml:space="preserve"> </v>
      </c>
      <c r="N710" s="70" t="str">
        <f>IF('P_løpende (2)'!N722=0," ",'P_løpende (2)'!N722)</f>
        <v xml:space="preserve"> </v>
      </c>
      <c r="O710" s="70" t="str">
        <f>IF('P_løpende (2)'!O722=0," ",'P_løpende (2)'!O722)</f>
        <v xml:space="preserve"> </v>
      </c>
    </row>
    <row r="711" spans="2:15" x14ac:dyDescent="0.2">
      <c r="B711" s="21" t="str">
        <f>IF('P_løpende (2)'!B723=0," ",'P_løpende (2)'!B723)</f>
        <v xml:space="preserve"> </v>
      </c>
      <c r="C711" s="70" t="str">
        <f>IF('P_løpende (2)'!C723=0," ",'P_løpende (2)'!C723)</f>
        <v xml:space="preserve"> </v>
      </c>
      <c r="D711" s="24" t="str">
        <f>IF('P_løpende (2)'!D713=0," ",'P_løpende (2)'!D713)</f>
        <v xml:space="preserve"> </v>
      </c>
      <c r="E711" s="21" t="str">
        <f>IF('P_løpende (2)'!E723=0," ",'P_løpende (2)'!E723)</f>
        <v xml:space="preserve"> </v>
      </c>
      <c r="F711" s="70" t="str">
        <f>IF('P_løpende (2)'!F723=0," ",'P_løpende (2)'!F723)</f>
        <v xml:space="preserve"> </v>
      </c>
      <c r="H711" s="70" t="str">
        <f>IF('P_løpende (2)'!H723=0," ",'P_løpende (2)'!H723)</f>
        <v xml:space="preserve"> </v>
      </c>
      <c r="I711" s="70" t="str">
        <f>IF('P_løpende (2)'!I723=0," ",'P_løpende (2)'!I723)</f>
        <v xml:space="preserve"> </v>
      </c>
      <c r="K711" s="70" t="str">
        <f>IF('P_løpende (2)'!K723=0," ",'P_løpende (2)'!K723)</f>
        <v xml:space="preserve"> </v>
      </c>
      <c r="L711" s="70" t="str">
        <f>IF('P_løpende (2)'!L723=0," ",'P_løpende (2)'!L723)</f>
        <v xml:space="preserve"> </v>
      </c>
      <c r="N711" s="70" t="str">
        <f>IF('P_løpende (2)'!N723=0," ",'P_løpende (2)'!N723)</f>
        <v xml:space="preserve"> </v>
      </c>
      <c r="O711" s="70" t="str">
        <f>IF('P_løpende (2)'!O723=0," ",'P_løpende (2)'!O723)</f>
        <v xml:space="preserve"> </v>
      </c>
    </row>
    <row r="712" spans="2:15" x14ac:dyDescent="0.2">
      <c r="B712" s="21" t="str">
        <f>IF('P_løpende (2)'!B724=0," ",'P_løpende (2)'!B724)</f>
        <v xml:space="preserve"> </v>
      </c>
      <c r="C712" s="70" t="str">
        <f>IF('P_løpende (2)'!C724=0," ",'P_løpende (2)'!C724)</f>
        <v xml:space="preserve"> </v>
      </c>
      <c r="D712" s="24" t="str">
        <f>IF('P_løpende (2)'!D714=0," ",'P_løpende (2)'!D714)</f>
        <v xml:space="preserve"> </v>
      </c>
      <c r="E712" s="21" t="str">
        <f>IF('P_løpende (2)'!E724=0," ",'P_løpende (2)'!E724)</f>
        <v xml:space="preserve"> </v>
      </c>
      <c r="F712" s="70" t="str">
        <f>IF('P_løpende (2)'!F724=0," ",'P_løpende (2)'!F724)</f>
        <v xml:space="preserve"> </v>
      </c>
      <c r="H712" s="70" t="str">
        <f>IF('P_løpende (2)'!H724=0," ",'P_løpende (2)'!H724)</f>
        <v xml:space="preserve"> </v>
      </c>
      <c r="I712" s="70" t="str">
        <f>IF('P_løpende (2)'!I724=0," ",'P_løpende (2)'!I724)</f>
        <v xml:space="preserve"> </v>
      </c>
      <c r="K712" s="70" t="str">
        <f>IF('P_løpende (2)'!K724=0," ",'P_løpende (2)'!K724)</f>
        <v xml:space="preserve"> </v>
      </c>
      <c r="L712" s="70" t="str">
        <f>IF('P_løpende (2)'!L724=0," ",'P_løpende (2)'!L724)</f>
        <v xml:space="preserve"> </v>
      </c>
      <c r="N712" s="70" t="str">
        <f>IF('P_løpende (2)'!N724=0," ",'P_løpende (2)'!N724)</f>
        <v xml:space="preserve"> </v>
      </c>
      <c r="O712" s="70" t="str">
        <f>IF('P_løpende (2)'!O724=0," ",'P_løpende (2)'!O724)</f>
        <v xml:space="preserve"> </v>
      </c>
    </row>
    <row r="713" spans="2:15" x14ac:dyDescent="0.2">
      <c r="B713" s="21" t="str">
        <f>IF('P_løpende (2)'!B725=0," ",'P_løpende (2)'!B725)</f>
        <v xml:space="preserve"> </v>
      </c>
      <c r="C713" s="70" t="str">
        <f>IF('P_løpende (2)'!C725=0," ",'P_løpende (2)'!C725)</f>
        <v xml:space="preserve"> </v>
      </c>
      <c r="D713" s="24" t="str">
        <f>IF('P_løpende (2)'!D715=0," ",'P_løpende (2)'!D715)</f>
        <v xml:space="preserve"> </v>
      </c>
      <c r="E713" s="21" t="str">
        <f>IF('P_løpende (2)'!E725=0," ",'P_løpende (2)'!E725)</f>
        <v xml:space="preserve"> </v>
      </c>
      <c r="F713" s="70" t="str">
        <f>IF('P_løpende (2)'!F725=0," ",'P_løpende (2)'!F725)</f>
        <v xml:space="preserve"> </v>
      </c>
      <c r="H713" s="70" t="str">
        <f>IF('P_løpende (2)'!H725=0," ",'P_løpende (2)'!H725)</f>
        <v xml:space="preserve"> </v>
      </c>
      <c r="I713" s="70" t="str">
        <f>IF('P_løpende (2)'!I725=0," ",'P_løpende (2)'!I725)</f>
        <v xml:space="preserve"> </v>
      </c>
      <c r="K713" s="70" t="str">
        <f>IF('P_løpende (2)'!K725=0," ",'P_løpende (2)'!K725)</f>
        <v xml:space="preserve"> </v>
      </c>
      <c r="L713" s="70" t="str">
        <f>IF('P_løpende (2)'!L725=0," ",'P_løpende (2)'!L725)</f>
        <v xml:space="preserve"> </v>
      </c>
      <c r="N713" s="70" t="str">
        <f>IF('P_løpende (2)'!N725=0," ",'P_løpende (2)'!N725)</f>
        <v xml:space="preserve"> </v>
      </c>
      <c r="O713" s="70" t="str">
        <f>IF('P_løpende (2)'!O725=0," ",'P_løpende (2)'!O725)</f>
        <v xml:space="preserve"> </v>
      </c>
    </row>
    <row r="714" spans="2:15" x14ac:dyDescent="0.2">
      <c r="B714" s="21" t="str">
        <f>IF('P_løpende (2)'!B726=0," ",'P_løpende (2)'!B726)</f>
        <v xml:space="preserve"> </v>
      </c>
      <c r="C714" s="70" t="str">
        <f>IF('P_løpende (2)'!C726=0," ",'P_løpende (2)'!C726)</f>
        <v xml:space="preserve"> </v>
      </c>
      <c r="D714" s="24" t="str">
        <f>IF('P_løpende (2)'!D716=0," ",'P_løpende (2)'!D716)</f>
        <v xml:space="preserve"> </v>
      </c>
      <c r="E714" s="21" t="str">
        <f>IF('P_løpende (2)'!E726=0," ",'P_løpende (2)'!E726)</f>
        <v xml:space="preserve"> </v>
      </c>
      <c r="F714" s="70" t="str">
        <f>IF('P_løpende (2)'!F726=0," ",'P_løpende (2)'!F726)</f>
        <v xml:space="preserve"> </v>
      </c>
      <c r="H714" s="70" t="str">
        <f>IF('P_løpende (2)'!H726=0," ",'P_løpende (2)'!H726)</f>
        <v xml:space="preserve"> </v>
      </c>
      <c r="I714" s="70" t="str">
        <f>IF('P_løpende (2)'!I726=0," ",'P_løpende (2)'!I726)</f>
        <v xml:space="preserve"> </v>
      </c>
      <c r="K714" s="70" t="str">
        <f>IF('P_løpende (2)'!K726=0," ",'P_løpende (2)'!K726)</f>
        <v xml:space="preserve"> </v>
      </c>
      <c r="L714" s="70" t="str">
        <f>IF('P_løpende (2)'!L726=0," ",'P_løpende (2)'!L726)</f>
        <v xml:space="preserve"> </v>
      </c>
      <c r="N714" s="70" t="str">
        <f>IF('P_løpende (2)'!N726=0," ",'P_løpende (2)'!N726)</f>
        <v xml:space="preserve"> </v>
      </c>
      <c r="O714" s="70" t="str">
        <f>IF('P_løpende (2)'!O726=0," ",'P_løpende (2)'!O726)</f>
        <v xml:space="preserve"> </v>
      </c>
    </row>
    <row r="715" spans="2:15" x14ac:dyDescent="0.2">
      <c r="B715" s="21" t="str">
        <f>IF('P_løpende (2)'!B727=0," ",'P_løpende (2)'!B727)</f>
        <v xml:space="preserve"> </v>
      </c>
      <c r="C715" s="70" t="str">
        <f>IF('P_løpende (2)'!C727=0," ",'P_løpende (2)'!C727)</f>
        <v xml:space="preserve"> </v>
      </c>
      <c r="D715" s="24" t="str">
        <f>IF('P_løpende (2)'!D717=0," ",'P_løpende (2)'!D717)</f>
        <v xml:space="preserve"> </v>
      </c>
      <c r="E715" s="21" t="str">
        <f>IF('P_løpende (2)'!E727=0," ",'P_løpende (2)'!E727)</f>
        <v xml:space="preserve"> </v>
      </c>
      <c r="F715" s="70" t="str">
        <f>IF('P_løpende (2)'!F727=0," ",'P_løpende (2)'!F727)</f>
        <v xml:space="preserve"> </v>
      </c>
      <c r="H715" s="70" t="str">
        <f>IF('P_løpende (2)'!H727=0," ",'P_løpende (2)'!H727)</f>
        <v xml:space="preserve"> </v>
      </c>
      <c r="I715" s="70" t="str">
        <f>IF('P_løpende (2)'!I727=0," ",'P_løpende (2)'!I727)</f>
        <v xml:space="preserve"> </v>
      </c>
      <c r="K715" s="70" t="str">
        <f>IF('P_løpende (2)'!K727=0," ",'P_løpende (2)'!K727)</f>
        <v xml:space="preserve"> </v>
      </c>
      <c r="L715" s="70" t="str">
        <f>IF('P_løpende (2)'!L727=0," ",'P_løpende (2)'!L727)</f>
        <v xml:space="preserve"> </v>
      </c>
      <c r="N715" s="70" t="str">
        <f>IF('P_løpende (2)'!N727=0," ",'P_løpende (2)'!N727)</f>
        <v xml:space="preserve"> </v>
      </c>
      <c r="O715" s="70" t="str">
        <f>IF('P_løpende (2)'!O727=0," ",'P_løpende (2)'!O727)</f>
        <v xml:space="preserve"> </v>
      </c>
    </row>
    <row r="716" spans="2:15" x14ac:dyDescent="0.2">
      <c r="B716" s="21" t="str">
        <f>IF('P_løpende (2)'!B728=0," ",'P_løpende (2)'!B728)</f>
        <v xml:space="preserve"> </v>
      </c>
      <c r="C716" s="70" t="str">
        <f>IF('P_løpende (2)'!C728=0," ",'P_løpende (2)'!C728)</f>
        <v xml:space="preserve"> </v>
      </c>
      <c r="D716" s="24" t="str">
        <f>IF('P_løpende (2)'!D718=0," ",'P_løpende (2)'!D718)</f>
        <v xml:space="preserve"> </v>
      </c>
      <c r="E716" s="21" t="str">
        <f>IF('P_løpende (2)'!E728=0," ",'P_løpende (2)'!E728)</f>
        <v xml:space="preserve"> </v>
      </c>
      <c r="F716" s="70" t="str">
        <f>IF('P_løpende (2)'!F728=0," ",'P_løpende (2)'!F728)</f>
        <v xml:space="preserve"> </v>
      </c>
      <c r="H716" s="70" t="str">
        <f>IF('P_løpende (2)'!H728=0," ",'P_løpende (2)'!H728)</f>
        <v xml:space="preserve"> </v>
      </c>
      <c r="I716" s="70" t="str">
        <f>IF('P_løpende (2)'!I728=0," ",'P_løpende (2)'!I728)</f>
        <v xml:space="preserve"> </v>
      </c>
      <c r="K716" s="70" t="str">
        <f>IF('P_løpende (2)'!K728=0," ",'P_løpende (2)'!K728)</f>
        <v xml:space="preserve"> </v>
      </c>
      <c r="L716" s="70" t="str">
        <f>IF('P_løpende (2)'!L728=0," ",'P_løpende (2)'!L728)</f>
        <v xml:space="preserve"> </v>
      </c>
      <c r="N716" s="70" t="str">
        <f>IF('P_løpende (2)'!N728=0," ",'P_løpende (2)'!N728)</f>
        <v xml:space="preserve"> </v>
      </c>
      <c r="O716" s="70" t="str">
        <f>IF('P_løpende (2)'!O728=0," ",'P_løpende (2)'!O728)</f>
        <v xml:space="preserve"> </v>
      </c>
    </row>
    <row r="717" spans="2:15" x14ac:dyDescent="0.2">
      <c r="B717" s="21" t="str">
        <f>IF('P_løpende (2)'!B729=0," ",'P_løpende (2)'!B729)</f>
        <v xml:space="preserve"> </v>
      </c>
      <c r="C717" s="70" t="str">
        <f>IF('P_løpende (2)'!C729=0," ",'P_løpende (2)'!C729)</f>
        <v xml:space="preserve"> </v>
      </c>
      <c r="D717" s="24" t="str">
        <f>IF('P_løpende (2)'!D719=0," ",'P_løpende (2)'!D719)</f>
        <v xml:space="preserve"> </v>
      </c>
      <c r="E717" s="21" t="str">
        <f>IF('P_løpende (2)'!E729=0," ",'P_løpende (2)'!E729)</f>
        <v xml:space="preserve"> </v>
      </c>
      <c r="F717" s="70" t="str">
        <f>IF('P_løpende (2)'!F729=0," ",'P_løpende (2)'!F729)</f>
        <v xml:space="preserve"> </v>
      </c>
      <c r="H717" s="70" t="str">
        <f>IF('P_løpende (2)'!H729=0," ",'P_løpende (2)'!H729)</f>
        <v xml:space="preserve"> </v>
      </c>
      <c r="I717" s="70" t="str">
        <f>IF('P_løpende (2)'!I729=0," ",'P_løpende (2)'!I729)</f>
        <v xml:space="preserve"> </v>
      </c>
      <c r="K717" s="70" t="str">
        <f>IF('P_løpende (2)'!K729=0," ",'P_løpende (2)'!K729)</f>
        <v xml:space="preserve"> </v>
      </c>
      <c r="L717" s="70" t="str">
        <f>IF('P_løpende (2)'!L729=0," ",'P_løpende (2)'!L729)</f>
        <v xml:space="preserve"> </v>
      </c>
      <c r="N717" s="70" t="str">
        <f>IF('P_løpende (2)'!N729=0," ",'P_løpende (2)'!N729)</f>
        <v xml:space="preserve"> </v>
      </c>
      <c r="O717" s="70" t="str">
        <f>IF('P_løpende (2)'!O729=0," ",'P_løpende (2)'!O729)</f>
        <v xml:space="preserve"> </v>
      </c>
    </row>
    <row r="718" spans="2:15" x14ac:dyDescent="0.2">
      <c r="B718" s="21" t="str">
        <f>IF('P_løpende (2)'!B730=0," ",'P_løpende (2)'!B730)</f>
        <v xml:space="preserve"> </v>
      </c>
      <c r="C718" s="70" t="str">
        <f>IF('P_løpende (2)'!C730=0," ",'P_løpende (2)'!C730)</f>
        <v xml:space="preserve"> </v>
      </c>
      <c r="D718" s="24" t="str">
        <f>IF('P_løpende (2)'!D720=0," ",'P_løpende (2)'!D720)</f>
        <v xml:space="preserve"> </v>
      </c>
      <c r="E718" s="21" t="str">
        <f>IF('P_løpende (2)'!E730=0," ",'P_løpende (2)'!E730)</f>
        <v xml:space="preserve"> </v>
      </c>
      <c r="F718" s="70" t="str">
        <f>IF('P_løpende (2)'!F730=0," ",'P_løpende (2)'!F730)</f>
        <v xml:space="preserve"> </v>
      </c>
      <c r="H718" s="70" t="str">
        <f>IF('P_løpende (2)'!H730=0," ",'P_løpende (2)'!H730)</f>
        <v xml:space="preserve"> </v>
      </c>
      <c r="I718" s="70" t="str">
        <f>IF('P_løpende (2)'!I730=0," ",'P_løpende (2)'!I730)</f>
        <v xml:space="preserve"> </v>
      </c>
      <c r="K718" s="70" t="str">
        <f>IF('P_løpende (2)'!K730=0," ",'P_løpende (2)'!K730)</f>
        <v xml:space="preserve"> </v>
      </c>
      <c r="L718" s="70" t="str">
        <f>IF('P_løpende (2)'!L730=0," ",'P_løpende (2)'!L730)</f>
        <v xml:space="preserve"> </v>
      </c>
      <c r="N718" s="70" t="str">
        <f>IF('P_løpende (2)'!N730=0," ",'P_løpende (2)'!N730)</f>
        <v xml:space="preserve"> </v>
      </c>
      <c r="O718" s="70" t="str">
        <f>IF('P_løpende (2)'!O730=0," ",'P_løpende (2)'!O730)</f>
        <v xml:space="preserve"> </v>
      </c>
    </row>
  </sheetData>
  <mergeCells count="5">
    <mergeCell ref="B4:C4"/>
    <mergeCell ref="E4:F4"/>
    <mergeCell ref="H4:I4"/>
    <mergeCell ref="K4:L4"/>
    <mergeCell ref="N4:O4"/>
  </mergeCells>
  <conditionalFormatting sqref="B6:C718 E6:F718 H6:I718 K6:L718 N6:O718">
    <cfRule type="containsBlanks" dxfId="5" priority="1">
      <formula>LEN(TRIM(B6))=0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2E20-7F06-4BF6-9457-5F7EF3D5B615}">
  <sheetPr>
    <tabColor theme="7" tint="0.79998168889431442"/>
  </sheetPr>
  <dimension ref="B2:DD84"/>
  <sheetViews>
    <sheetView topLeftCell="A21" workbookViewId="0">
      <selection activeCell="E54" sqref="E54"/>
    </sheetView>
  </sheetViews>
  <sheetFormatPr baseColWidth="10" defaultRowHeight="12.75" x14ac:dyDescent="0.2"/>
  <cols>
    <col min="1" max="1" width="11" customWidth="1"/>
    <col min="2" max="2" width="13.28515625" bestFit="1" customWidth="1"/>
    <col min="3" max="7" width="11.140625" customWidth="1"/>
    <col min="8" max="8" width="15.28515625" customWidth="1"/>
    <col min="9" max="12" width="11.140625" customWidth="1"/>
    <col min="13" max="13" width="9.28515625" customWidth="1"/>
    <col min="14" max="14" width="10.5703125" customWidth="1"/>
    <col min="15" max="16" width="10.28515625" customWidth="1"/>
    <col min="17" max="17" width="4.140625" customWidth="1"/>
    <col min="18" max="18" width="12" customWidth="1"/>
    <col min="19" max="19" width="3.5703125" customWidth="1"/>
    <col min="20" max="20" width="8.140625" customWidth="1"/>
    <col min="21" max="21" width="5.7109375" customWidth="1"/>
    <col min="22" max="22" width="12" customWidth="1"/>
    <col min="23" max="23" width="10.7109375" customWidth="1"/>
    <col min="24" max="25" width="11.140625" style="46" customWidth="1"/>
    <col min="26" max="26" width="15.5703125" style="46" customWidth="1"/>
    <col min="27" max="27" width="11.140625" style="46" customWidth="1"/>
    <col min="28" max="28" width="7.5703125" style="46" customWidth="1"/>
    <col min="29" max="79" width="6.28515625" style="46" customWidth="1"/>
    <col min="80" max="108" width="11.42578125" style="46"/>
  </cols>
  <sheetData>
    <row r="2" spans="2:35" x14ac:dyDescent="0.2">
      <c r="B2" s="1" t="s">
        <v>29</v>
      </c>
      <c r="C2" t="s" vm="1">
        <v>509</v>
      </c>
      <c r="N2" s="1" t="s">
        <v>29</v>
      </c>
      <c r="O2" t="s" vm="1">
        <v>509</v>
      </c>
      <c r="R2" s="1" t="s">
        <v>29</v>
      </c>
      <c r="S2" t="s" vm="1">
        <v>509</v>
      </c>
      <c r="W2" t="s">
        <v>516</v>
      </c>
      <c r="AD2" s="1" t="s">
        <v>511</v>
      </c>
      <c r="AE2" t="s" vm="10">
        <v>595</v>
      </c>
      <c r="AF2"/>
      <c r="AG2"/>
      <c r="AH2"/>
      <c r="AI2"/>
    </row>
    <row r="3" spans="2:35" x14ac:dyDescent="0.2">
      <c r="W3" t="s">
        <v>509</v>
      </c>
      <c r="AD3"/>
      <c r="AE3"/>
      <c r="AF3"/>
      <c r="AG3"/>
      <c r="AH3"/>
      <c r="AI3"/>
    </row>
    <row r="4" spans="2:35" x14ac:dyDescent="0.2">
      <c r="B4" s="1" t="s">
        <v>513</v>
      </c>
      <c r="C4" s="1" t="s">
        <v>0</v>
      </c>
      <c r="N4" s="1" t="s">
        <v>513</v>
      </c>
      <c r="O4" s="1" t="s">
        <v>0</v>
      </c>
      <c r="R4" s="1" t="s">
        <v>513</v>
      </c>
      <c r="S4" s="1" t="s">
        <v>0</v>
      </c>
      <c r="V4" s="6"/>
      <c r="AD4" s="1" t="s">
        <v>513</v>
      </c>
      <c r="AE4" s="1" t="s">
        <v>0</v>
      </c>
      <c r="AF4"/>
      <c r="AG4"/>
      <c r="AH4"/>
      <c r="AI4"/>
    </row>
    <row r="5" spans="2:35" x14ac:dyDescent="0.2">
      <c r="B5" s="1" t="s">
        <v>527</v>
      </c>
      <c r="C5">
        <v>2015</v>
      </c>
      <c r="D5">
        <v>2016</v>
      </c>
      <c r="E5">
        <v>2017</v>
      </c>
      <c r="F5">
        <v>2018</v>
      </c>
      <c r="G5">
        <v>2019</v>
      </c>
      <c r="H5">
        <v>2020</v>
      </c>
      <c r="I5">
        <v>2021</v>
      </c>
      <c r="J5">
        <v>2022</v>
      </c>
      <c r="K5">
        <v>2023</v>
      </c>
      <c r="L5">
        <v>2024</v>
      </c>
      <c r="N5" s="1" t="s">
        <v>527</v>
      </c>
      <c r="O5">
        <v>2015</v>
      </c>
      <c r="P5">
        <v>2024</v>
      </c>
      <c r="R5" s="1" t="s">
        <v>527</v>
      </c>
      <c r="S5">
        <v>2015</v>
      </c>
      <c r="T5">
        <v>2024</v>
      </c>
      <c r="U5" s="6"/>
      <c r="V5" s="6"/>
      <c r="W5" t="s">
        <v>520</v>
      </c>
      <c r="X5" s="133" t="str">
        <f>IF(C2=W2,W5,IF(C2=W3,W6,C2))</f>
        <v>alle dyreslag</v>
      </c>
      <c r="Z5" s="133">
        <f>W25</f>
        <v>2024</v>
      </c>
      <c r="AD5" s="1" t="s">
        <v>527</v>
      </c>
      <c r="AE5" t="s">
        <v>31</v>
      </c>
      <c r="AF5" t="s">
        <v>35</v>
      </c>
      <c r="AG5" t="s">
        <v>34</v>
      </c>
      <c r="AH5" t="s">
        <v>40</v>
      </c>
      <c r="AI5" t="s">
        <v>1</v>
      </c>
    </row>
    <row r="6" spans="2:35" ht="18" customHeight="1" x14ac:dyDescent="0.2">
      <c r="B6" s="2" t="s">
        <v>213</v>
      </c>
      <c r="C6" s="6">
        <v>6934754.3999999985</v>
      </c>
      <c r="D6" s="6">
        <v>6739659.4000000013</v>
      </c>
      <c r="E6" s="6">
        <v>7135097.6000000015</v>
      </c>
      <c r="F6" s="6">
        <v>7632100.6999999993</v>
      </c>
      <c r="G6" s="6">
        <v>7390205.8999999948</v>
      </c>
      <c r="H6" s="6">
        <v>7202611</v>
      </c>
      <c r="I6" s="6">
        <v>7448886.0000000028</v>
      </c>
      <c r="J6" s="6">
        <v>7744371.0999999736</v>
      </c>
      <c r="K6" s="6">
        <v>8047797.4000000004</v>
      </c>
      <c r="L6" s="6">
        <v>7923221.7999999886</v>
      </c>
      <c r="N6" s="2" t="s">
        <v>213</v>
      </c>
      <c r="O6" s="9"/>
      <c r="P6" s="9">
        <v>988467.39999999013</v>
      </c>
      <c r="R6" s="2" t="s">
        <v>213</v>
      </c>
      <c r="S6" s="3"/>
      <c r="T6" s="5">
        <v>0.1425381986130598</v>
      </c>
      <c r="U6" s="6"/>
      <c r="V6" s="6"/>
      <c r="W6" t="s">
        <v>521</v>
      </c>
      <c r="Z6" s="157" t="str" vm="2">
        <f>K44</f>
        <v>Trøndelag</v>
      </c>
      <c r="AD6" s="2" t="s">
        <v>213</v>
      </c>
      <c r="AE6" s="5">
        <v>7.1859820963235038E-2</v>
      </c>
      <c r="AF6" s="5">
        <v>0.35108725594429313</v>
      </c>
      <c r="AG6" s="5">
        <v>0.10765913431831502</v>
      </c>
      <c r="AH6" s="5">
        <v>0.46939378877415877</v>
      </c>
      <c r="AI6" s="3">
        <v>1</v>
      </c>
    </row>
    <row r="7" spans="2:35" x14ac:dyDescent="0.2">
      <c r="B7" s="2" t="s">
        <v>596</v>
      </c>
      <c r="C7" s="6">
        <v>10427582.699999996</v>
      </c>
      <c r="D7" s="6">
        <v>10638611.9</v>
      </c>
      <c r="E7" s="6">
        <v>10484472.90000001</v>
      </c>
      <c r="F7" s="6">
        <v>10784212.000000006</v>
      </c>
      <c r="G7" s="6">
        <v>10399724.799999997</v>
      </c>
      <c r="H7" s="6">
        <v>10183920.800000001</v>
      </c>
      <c r="I7" s="6">
        <v>10449158.700000003</v>
      </c>
      <c r="J7" s="6">
        <v>10632860.699999981</v>
      </c>
      <c r="K7" s="6">
        <v>10279116.099999998</v>
      </c>
      <c r="L7" s="6">
        <v>9609078.6999999955</v>
      </c>
      <c r="N7" s="2" t="s">
        <v>596</v>
      </c>
      <c r="O7" s="9"/>
      <c r="P7" s="9">
        <v>-818504</v>
      </c>
      <c r="R7" s="2" t="s">
        <v>596</v>
      </c>
      <c r="S7" s="3"/>
      <c r="T7" s="5">
        <v>-7.8494126927423011E-2</v>
      </c>
      <c r="U7" s="6"/>
      <c r="V7" s="159" t="s">
        <v>688</v>
      </c>
      <c r="AD7" s="2" t="s">
        <v>596</v>
      </c>
      <c r="AE7" s="5">
        <v>0.21821119021535343</v>
      </c>
      <c r="AF7" s="5">
        <v>0.48671048973716935</v>
      </c>
      <c r="AG7" s="5">
        <v>2.919784599120832E-2</v>
      </c>
      <c r="AH7" s="5">
        <v>0.2658804740562688</v>
      </c>
      <c r="AI7" s="3">
        <v>1</v>
      </c>
    </row>
    <row r="8" spans="2:35" x14ac:dyDescent="0.2">
      <c r="B8" s="2" t="s">
        <v>601</v>
      </c>
      <c r="C8" s="6">
        <v>5617672.200000003</v>
      </c>
      <c r="D8" s="6">
        <v>5426961.0000000019</v>
      </c>
      <c r="E8" s="6">
        <v>5500480.2999999961</v>
      </c>
      <c r="F8" s="6">
        <v>5923505.3999999976</v>
      </c>
      <c r="G8" s="6">
        <v>5473403.9999999991</v>
      </c>
      <c r="H8" s="6">
        <v>5224078.299999998</v>
      </c>
      <c r="I8" s="6">
        <v>6017010.6999999993</v>
      </c>
      <c r="J8" s="6">
        <v>5922599.3000000194</v>
      </c>
      <c r="K8" s="6">
        <v>5798762.4000000106</v>
      </c>
      <c r="L8" s="6">
        <v>5154143.0999999968</v>
      </c>
      <c r="N8" s="2" t="s">
        <v>601</v>
      </c>
      <c r="O8" s="9"/>
      <c r="P8" s="9">
        <v>-463529.10000000615</v>
      </c>
      <c r="R8" s="2" t="s">
        <v>601</v>
      </c>
      <c r="S8" s="3"/>
      <c r="T8" s="5">
        <v>-8.2512664231281757E-2</v>
      </c>
      <c r="U8" s="6"/>
      <c r="V8" s="156" t="s">
        <v>683</v>
      </c>
      <c r="W8" t="str">
        <f>_xlfn.CONCAT("Fylkesvise slakteleveranser av ",X5," perioden 2015 - 2024 i tonn")</f>
        <v>Fylkesvise slakteleveranser av alle dyreslag perioden 2015 - 2024 i tonn</v>
      </c>
      <c r="AD8" s="2" t="s">
        <v>601</v>
      </c>
      <c r="AE8" s="5">
        <v>0.23348532950123194</v>
      </c>
      <c r="AF8" s="5">
        <v>0.12435510376108885</v>
      </c>
      <c r="AG8" s="5">
        <v>0.19600928425910433</v>
      </c>
      <c r="AH8" s="5">
        <v>0.44615028247857541</v>
      </c>
      <c r="AI8" s="3">
        <v>1</v>
      </c>
    </row>
    <row r="9" spans="2:35" x14ac:dyDescent="0.2">
      <c r="B9" s="2" t="s">
        <v>654</v>
      </c>
      <c r="C9" s="6">
        <v>928495.00000000023</v>
      </c>
      <c r="D9" s="6">
        <v>957366.60000000009</v>
      </c>
      <c r="E9" s="6">
        <v>966858.10000000033</v>
      </c>
      <c r="F9" s="6">
        <v>994916.2999999997</v>
      </c>
      <c r="G9" s="6">
        <v>906106.59999999951</v>
      </c>
      <c r="H9" s="6">
        <v>972263.60000000021</v>
      </c>
      <c r="I9" s="6">
        <v>927404.2</v>
      </c>
      <c r="J9" s="6">
        <v>950144.10000000021</v>
      </c>
      <c r="K9" s="6">
        <v>894838.50000000012</v>
      </c>
      <c r="L9" s="6">
        <v>863967.90000000026</v>
      </c>
      <c r="N9" s="2" t="s">
        <v>654</v>
      </c>
      <c r="O9" s="9"/>
      <c r="P9" s="9">
        <v>-64527.099999999977</v>
      </c>
      <c r="R9" s="2" t="s">
        <v>654</v>
      </c>
      <c r="S9" s="3"/>
      <c r="T9" s="5">
        <v>-6.9496443168783853E-2</v>
      </c>
      <c r="U9" s="6"/>
      <c r="V9" s="156"/>
      <c r="W9" t="str">
        <f>_xlfn.CONCAT("Fylkesvis andel av slaktelveransene av ",X5," perioden 2015 - 2024 i prosent")</f>
        <v>Fylkesvis andel av slaktelveransene av alle dyreslag perioden 2015 - 2024 i prosent</v>
      </c>
      <c r="AD9" s="2" t="s">
        <v>654</v>
      </c>
      <c r="AE9" s="5">
        <v>0</v>
      </c>
      <c r="AF9" s="5">
        <v>2.638292464338084E-3</v>
      </c>
      <c r="AG9" s="5">
        <v>0.27244646473555323</v>
      </c>
      <c r="AH9" s="5">
        <v>0.72491524280010844</v>
      </c>
      <c r="AI9" s="3">
        <v>1</v>
      </c>
    </row>
    <row r="10" spans="2:35" x14ac:dyDescent="0.2">
      <c r="B10" s="2" t="s">
        <v>108</v>
      </c>
      <c r="C10" s="6">
        <v>66684703.49999994</v>
      </c>
      <c r="D10" s="6">
        <v>67038242.000000067</v>
      </c>
      <c r="E10" s="6">
        <v>69004417.399999991</v>
      </c>
      <c r="F10" s="6">
        <v>69434742.100000054</v>
      </c>
      <c r="G10" s="6">
        <v>68781708.300000027</v>
      </c>
      <c r="H10" s="6">
        <v>67394719.099999994</v>
      </c>
      <c r="I10" s="6">
        <v>71542518.400000006</v>
      </c>
      <c r="J10" s="6">
        <v>71736229.590000436</v>
      </c>
      <c r="K10" s="6">
        <v>71239286.029999942</v>
      </c>
      <c r="L10" s="6">
        <v>68080523.019999653</v>
      </c>
      <c r="N10" s="2" t="s">
        <v>108</v>
      </c>
      <c r="O10" s="9"/>
      <c r="P10" s="9">
        <v>1395819.5199997127</v>
      </c>
      <c r="R10" s="2" t="s">
        <v>108</v>
      </c>
      <c r="S10" s="3"/>
      <c r="T10" s="5">
        <v>2.0931629695252585E-2</v>
      </c>
      <c r="U10" s="6"/>
      <c r="V10" s="156"/>
      <c r="W10" t="str">
        <f>_xlfn.CONCAT("Fylkesvis endring av slakteleveransene av ",X5," perioden 2015 - 2024 i prosent ")</f>
        <v xml:space="preserve">Fylkesvis endring av slakteleveransene av alle dyreslag perioden 2015 - 2024 i prosent </v>
      </c>
      <c r="AD10" s="2" t="s">
        <v>108</v>
      </c>
      <c r="AE10" s="5">
        <v>0.24015630307653416</v>
      </c>
      <c r="AF10" s="5">
        <v>0.43390133168222184</v>
      </c>
      <c r="AG10" s="5">
        <v>5.588312238556619E-2</v>
      </c>
      <c r="AH10" s="5">
        <v>0.27005924285568145</v>
      </c>
      <c r="AI10" s="3">
        <v>1</v>
      </c>
    </row>
    <row r="11" spans="2:35" x14ac:dyDescent="0.2">
      <c r="B11" s="2" t="s">
        <v>335</v>
      </c>
      <c r="C11" s="6">
        <v>10474290.400000012</v>
      </c>
      <c r="D11" s="6">
        <v>10712218.600000005</v>
      </c>
      <c r="E11" s="6">
        <v>10819057.200000003</v>
      </c>
      <c r="F11" s="6">
        <v>10958777.299999993</v>
      </c>
      <c r="G11" s="6">
        <v>10692054.899999999</v>
      </c>
      <c r="H11" s="6">
        <v>10402777.400000013</v>
      </c>
      <c r="I11" s="6">
        <v>10223320.600000001</v>
      </c>
      <c r="J11" s="6">
        <v>10377029.799999997</v>
      </c>
      <c r="K11" s="6">
        <v>9597120.4000000022</v>
      </c>
      <c r="L11" s="6">
        <v>9239271.3099999391</v>
      </c>
      <c r="N11" s="2" t="s">
        <v>335</v>
      </c>
      <c r="O11" s="9"/>
      <c r="P11" s="9">
        <v>-1235019.0900000725</v>
      </c>
      <c r="R11" s="2" t="s">
        <v>335</v>
      </c>
      <c r="S11" s="3"/>
      <c r="T11" s="5">
        <v>-0.11790957122976761</v>
      </c>
      <c r="U11" s="6"/>
      <c r="V11" s="156"/>
      <c r="W11" t="str">
        <f>_xlfn.CONCAT("Fylkesvis endring av slakteleveransene av ",X5," fra 2015 til 2024 i kg")</f>
        <v>Fylkesvis endring av slakteleveransene av alle dyreslag fra 2015 til 2024 i kg</v>
      </c>
      <c r="AD11" s="2" t="s">
        <v>335</v>
      </c>
      <c r="AE11" s="5">
        <v>2.0468000522435276E-2</v>
      </c>
      <c r="AF11" s="5">
        <v>0.20980586400812296</v>
      </c>
      <c r="AG11" s="5">
        <v>0.109666917011446</v>
      </c>
      <c r="AH11" s="5">
        <v>0.66005921845800064</v>
      </c>
      <c r="AI11" s="3">
        <v>1</v>
      </c>
    </row>
    <row r="12" spans="2:35" x14ac:dyDescent="0.2">
      <c r="B12" s="2" t="s">
        <v>426</v>
      </c>
      <c r="C12" s="6">
        <v>15518737.400000008</v>
      </c>
      <c r="D12" s="6">
        <v>15660533.000000002</v>
      </c>
      <c r="E12" s="6">
        <v>15831167.000000009</v>
      </c>
      <c r="F12" s="6">
        <v>15635841.800000019</v>
      </c>
      <c r="G12" s="6">
        <v>14821108.500000004</v>
      </c>
      <c r="H12" s="6">
        <v>14590010.700000003</v>
      </c>
      <c r="I12" s="6">
        <v>14378847.400000004</v>
      </c>
      <c r="J12" s="6">
        <v>14812022.899999967</v>
      </c>
      <c r="K12" s="6">
        <v>14462173.299999995</v>
      </c>
      <c r="L12" s="6">
        <v>14174543.799999986</v>
      </c>
      <c r="N12" s="2" t="s">
        <v>426</v>
      </c>
      <c r="O12" s="9"/>
      <c r="P12" s="9">
        <v>-1344193.600000022</v>
      </c>
      <c r="R12" s="2" t="s">
        <v>426</v>
      </c>
      <c r="S12" s="3"/>
      <c r="T12" s="5">
        <v>-8.6617458969311598E-2</v>
      </c>
      <c r="U12" s="6"/>
      <c r="V12" s="156"/>
      <c r="W12" t="s">
        <v>681</v>
      </c>
      <c r="AD12" s="2" t="s">
        <v>426</v>
      </c>
      <c r="AE12" s="5">
        <v>0</v>
      </c>
      <c r="AF12" s="5">
        <v>0.47911678822425346</v>
      </c>
      <c r="AG12" s="5">
        <v>0.11874703156231388</v>
      </c>
      <c r="AH12" s="5">
        <v>0.40213618021343311</v>
      </c>
      <c r="AI12" s="3">
        <v>1</v>
      </c>
    </row>
    <row r="13" spans="2:35" x14ac:dyDescent="0.2">
      <c r="B13" s="2" t="s">
        <v>245</v>
      </c>
      <c r="C13" s="6">
        <v>78328468.000000015</v>
      </c>
      <c r="D13" s="6">
        <v>85161754</v>
      </c>
      <c r="E13" s="6">
        <v>89713266.100000024</v>
      </c>
      <c r="F13" s="6">
        <v>88764566.899999991</v>
      </c>
      <c r="G13" s="6">
        <v>90601858.499999955</v>
      </c>
      <c r="H13" s="6">
        <v>89668362.299999967</v>
      </c>
      <c r="I13" s="6">
        <v>93671084.199999958</v>
      </c>
      <c r="J13" s="6">
        <v>93512442.959999949</v>
      </c>
      <c r="K13" s="6">
        <v>92830268.51000005</v>
      </c>
      <c r="L13" s="6">
        <v>95031083.500000015</v>
      </c>
      <c r="N13" s="2" t="s">
        <v>245</v>
      </c>
      <c r="O13" s="9"/>
      <c r="P13" s="9">
        <v>16702615.5</v>
      </c>
      <c r="R13" s="2" t="s">
        <v>245</v>
      </c>
      <c r="S13" s="3"/>
      <c r="T13" s="5">
        <v>0.21323812307933812</v>
      </c>
      <c r="U13" s="6"/>
      <c r="V13" s="146" t="s">
        <v>676</v>
      </c>
      <c r="W13" t="str">
        <f>_xlfn.CONCAT("Fylkesvise slakteleveranser av ",X5," perioden i ",W25," i tonn")</f>
        <v>Fylkesvise slakteleveranser av alle dyreslag perioden i 2024 i tonn</v>
      </c>
      <c r="AD13" s="2" t="s">
        <v>245</v>
      </c>
      <c r="AE13" s="5">
        <v>0.40140144145573137</v>
      </c>
      <c r="AF13" s="5">
        <v>0.38190136704060607</v>
      </c>
      <c r="AG13" s="5">
        <v>5.2661855633793761E-2</v>
      </c>
      <c r="AH13" s="5">
        <v>0.16403533586986849</v>
      </c>
      <c r="AI13" s="3">
        <v>1</v>
      </c>
    </row>
    <row r="14" spans="2:35" x14ac:dyDescent="0.2">
      <c r="B14" s="2" t="s">
        <v>604</v>
      </c>
      <c r="C14" s="6">
        <v>4172512.9999999958</v>
      </c>
      <c r="D14" s="6">
        <v>4230546.2999999989</v>
      </c>
      <c r="E14" s="6">
        <v>4474742.1000000006</v>
      </c>
      <c r="F14" s="6">
        <v>4730130.0999999996</v>
      </c>
      <c r="G14" s="6">
        <v>4202241.6999999993</v>
      </c>
      <c r="H14" s="6">
        <v>4323627</v>
      </c>
      <c r="I14" s="6">
        <v>4540860.8000000035</v>
      </c>
      <c r="J14" s="6">
        <v>4610538.4000000078</v>
      </c>
      <c r="K14" s="6">
        <v>4532099.5000000019</v>
      </c>
      <c r="L14" s="6">
        <v>4051333.200000002</v>
      </c>
      <c r="N14" s="2" t="s">
        <v>604</v>
      </c>
      <c r="O14" s="9"/>
      <c r="P14" s="9">
        <v>-121179.79999999376</v>
      </c>
      <c r="R14" s="2" t="s">
        <v>604</v>
      </c>
      <c r="S14" s="3"/>
      <c r="T14" s="5">
        <v>-2.9042402024869397E-2</v>
      </c>
      <c r="U14" s="6"/>
      <c r="V14" s="146" t="s">
        <v>676</v>
      </c>
      <c r="W14" t="str">
        <f>_xlfn.CONCAT("Fylkesvis fordeling mellom ulike kjøttslag i eget fylke i ",Z5," (hvert fylke = 100%)")</f>
        <v>Fylkesvis fordeling mellom ulike kjøttslag i eget fylke i 2024 (hvert fylke = 100%)</v>
      </c>
      <c r="AD14" s="2" t="s">
        <v>604</v>
      </c>
      <c r="AE14" s="5">
        <v>0.1594141651938181</v>
      </c>
      <c r="AF14" s="5">
        <v>0.37253605800678147</v>
      </c>
      <c r="AG14" s="5">
        <v>0.11904831723048606</v>
      </c>
      <c r="AH14" s="5">
        <v>0.34900145956891421</v>
      </c>
      <c r="AI14" s="3">
        <v>1</v>
      </c>
    </row>
    <row r="15" spans="2:35" x14ac:dyDescent="0.2">
      <c r="B15" s="2" t="s">
        <v>653</v>
      </c>
      <c r="C15" s="6">
        <v>3584674.5000000023</v>
      </c>
      <c r="D15" s="6">
        <v>3620214.8999999976</v>
      </c>
      <c r="E15" s="6">
        <v>3498991.3000000003</v>
      </c>
      <c r="F15" s="6">
        <v>3544130.4000000032</v>
      </c>
      <c r="G15" s="6">
        <v>3308989.1000000015</v>
      </c>
      <c r="H15" s="6">
        <v>3455987.4000000004</v>
      </c>
      <c r="I15" s="6">
        <v>3358683.9</v>
      </c>
      <c r="J15" s="6">
        <v>3267716.3999999929</v>
      </c>
      <c r="K15" s="6">
        <v>3167511.2000000044</v>
      </c>
      <c r="L15" s="6">
        <v>2972145.899999999</v>
      </c>
      <c r="N15" s="2" t="s">
        <v>653</v>
      </c>
      <c r="O15" s="9"/>
      <c r="P15" s="9">
        <v>-612528.60000000335</v>
      </c>
      <c r="R15" s="2" t="s">
        <v>653</v>
      </c>
      <c r="S15" s="3"/>
      <c r="T15" s="5">
        <v>-0.17087425929467318</v>
      </c>
      <c r="AD15" s="2" t="s">
        <v>653</v>
      </c>
      <c r="AE15" s="5">
        <v>0</v>
      </c>
      <c r="AF15" s="5">
        <v>0.22027956299184379</v>
      </c>
      <c r="AG15" s="5">
        <v>0.36242494017537991</v>
      </c>
      <c r="AH15" s="5">
        <v>0.41729549683277734</v>
      </c>
      <c r="AI15" s="3">
        <v>1</v>
      </c>
    </row>
    <row r="16" spans="2:35" x14ac:dyDescent="0.2">
      <c r="B16" s="2" t="s">
        <v>371</v>
      </c>
      <c r="C16" s="6">
        <v>66688496.899999946</v>
      </c>
      <c r="D16" s="6">
        <v>69994883.400000006</v>
      </c>
      <c r="E16" s="6">
        <v>70602383.800000012</v>
      </c>
      <c r="F16" s="6">
        <v>71528694.399999976</v>
      </c>
      <c r="G16" s="6">
        <v>72312522.100000024</v>
      </c>
      <c r="H16" s="6">
        <v>72316541.799999997</v>
      </c>
      <c r="I16" s="6">
        <v>74933225.200000092</v>
      </c>
      <c r="J16" s="6">
        <v>75406240.030000374</v>
      </c>
      <c r="K16" s="6">
        <v>77425397.309999973</v>
      </c>
      <c r="L16" s="6">
        <v>76772654.02000007</v>
      </c>
      <c r="N16" s="2" t="s">
        <v>371</v>
      </c>
      <c r="O16" s="9"/>
      <c r="P16" s="9">
        <v>10084157.120000392</v>
      </c>
      <c r="R16" s="2" t="s">
        <v>371</v>
      </c>
      <c r="S16" s="3"/>
      <c r="T16" s="5">
        <v>0.1512128416257707</v>
      </c>
      <c r="V16" s="158" t="s">
        <v>687</v>
      </c>
      <c r="AD16" s="2" t="s">
        <v>371</v>
      </c>
      <c r="AE16" s="5">
        <v>0.46096736880791733</v>
      </c>
      <c r="AF16" s="5">
        <v>0.28897033433572034</v>
      </c>
      <c r="AG16" s="5">
        <v>2.7603684242151177E-2</v>
      </c>
      <c r="AH16" s="5">
        <v>0.22245861261421043</v>
      </c>
      <c r="AI16" s="3">
        <v>1</v>
      </c>
    </row>
    <row r="17" spans="2:74" x14ac:dyDescent="0.2">
      <c r="B17" s="2" t="s">
        <v>603</v>
      </c>
      <c r="C17" s="6">
        <v>16820961.900000002</v>
      </c>
      <c r="D17" s="6">
        <v>15937509.500000002</v>
      </c>
      <c r="E17" s="6">
        <v>15085004.100000011</v>
      </c>
      <c r="F17" s="6">
        <v>14938929.399999995</v>
      </c>
      <c r="G17" s="6">
        <v>14349684.300000006</v>
      </c>
      <c r="H17" s="6">
        <v>14588567.600000001</v>
      </c>
      <c r="I17" s="6">
        <v>14857641.300000004</v>
      </c>
      <c r="J17" s="6">
        <v>14756531.010000039</v>
      </c>
      <c r="K17" s="6">
        <v>14779953.419999992</v>
      </c>
      <c r="L17" s="6">
        <v>14219613.290000027</v>
      </c>
      <c r="N17" s="2" t="s">
        <v>603</v>
      </c>
      <c r="O17" s="9"/>
      <c r="P17" s="9">
        <v>-2601348.6099999752</v>
      </c>
      <c r="R17" s="2" t="s">
        <v>603</v>
      </c>
      <c r="S17" s="3"/>
      <c r="T17" s="5">
        <v>-0.15464921836604212</v>
      </c>
      <c r="V17" s="31" t="s">
        <v>686</v>
      </c>
      <c r="W17" t="str">
        <f>_xlfn.CONCAT("Slakteleveranser ulike kjøttslag i ",Z6," 2015 - 2024 i tonn")</f>
        <v>Slakteleveranser ulike kjøttslag i Trøndelag 2015 - 2024 i tonn</v>
      </c>
      <c r="AD17" s="2" t="s">
        <v>603</v>
      </c>
      <c r="AE17" s="5">
        <v>0.29745386205224944</v>
      </c>
      <c r="AF17" s="5">
        <v>0.57067160931209704</v>
      </c>
      <c r="AG17" s="5">
        <v>7.8955733682965594E-3</v>
      </c>
      <c r="AH17" s="5">
        <v>0.12397895526735503</v>
      </c>
      <c r="AI17" s="3">
        <v>1</v>
      </c>
    </row>
    <row r="18" spans="2:74" x14ac:dyDescent="0.2">
      <c r="B18" s="2" t="s">
        <v>272</v>
      </c>
      <c r="C18" s="6">
        <v>15596815.500000002</v>
      </c>
      <c r="D18" s="6">
        <v>15567236.499999983</v>
      </c>
      <c r="E18" s="6">
        <v>15612465.699999988</v>
      </c>
      <c r="F18" s="6">
        <v>15119085.199999992</v>
      </c>
      <c r="G18" s="6">
        <v>14514557.899999985</v>
      </c>
      <c r="H18" s="6">
        <v>16259766.699999996</v>
      </c>
      <c r="I18" s="6">
        <v>16481303.499999993</v>
      </c>
      <c r="J18" s="6">
        <v>16837373.399999965</v>
      </c>
      <c r="K18" s="6">
        <v>16045149.900000021</v>
      </c>
      <c r="L18" s="6">
        <v>15548754.900000028</v>
      </c>
      <c r="N18" s="2" t="s">
        <v>272</v>
      </c>
      <c r="O18" s="9"/>
      <c r="P18" s="9">
        <v>-48060.59999997355</v>
      </c>
      <c r="R18" s="2" t="s">
        <v>272</v>
      </c>
      <c r="S18" s="3"/>
      <c r="T18" s="5">
        <v>-3.0814367202057075E-3</v>
      </c>
      <c r="V18" s="31"/>
      <c r="W18" t="str">
        <f>_xlfn.CONCAT(Z6," sin andel av landets slakteleveranser ulike kjøttslag 2015 - 2024 i prosent")</f>
        <v>Trøndelag sin andel av landets slakteleveranser ulike kjøttslag 2015 - 2024 i prosent</v>
      </c>
      <c r="AD18" s="2" t="s">
        <v>272</v>
      </c>
      <c r="AE18" s="5">
        <v>1.5415330779958438E-2</v>
      </c>
      <c r="AF18" s="5">
        <v>0.26620328937077731</v>
      </c>
      <c r="AG18" s="5">
        <v>0.24697959577457806</v>
      </c>
      <c r="AH18" s="5">
        <v>0.47140178407468442</v>
      </c>
      <c r="AI18" s="3">
        <v>1</v>
      </c>
    </row>
    <row r="19" spans="2:74" x14ac:dyDescent="0.2">
      <c r="B19" s="2" t="s">
        <v>599</v>
      </c>
      <c r="C19" s="6">
        <v>29258267.199999999</v>
      </c>
      <c r="D19" s="6">
        <v>29646950.300000004</v>
      </c>
      <c r="E19" s="6">
        <v>30753619.599999994</v>
      </c>
      <c r="F19" s="6">
        <v>30654215.199999996</v>
      </c>
      <c r="G19" s="6">
        <v>31548538.500000007</v>
      </c>
      <c r="H19" s="6">
        <v>31054506.099999998</v>
      </c>
      <c r="I19" s="6">
        <v>32909414.100000005</v>
      </c>
      <c r="J19" s="6">
        <v>32331390.700000048</v>
      </c>
      <c r="K19" s="6">
        <v>32138363.099999983</v>
      </c>
      <c r="L19" s="6">
        <v>32504355.800000001</v>
      </c>
      <c r="N19" s="2" t="s">
        <v>599</v>
      </c>
      <c r="O19" s="9"/>
      <c r="P19" s="9">
        <v>3246088.6000000015</v>
      </c>
      <c r="R19" s="2" t="s">
        <v>599</v>
      </c>
      <c r="S19" s="3"/>
      <c r="T19" s="5">
        <v>0.11094603032403784</v>
      </c>
      <c r="V19" s="31"/>
      <c r="W19" t="str">
        <f>_xlfn.CONCAT(Z6," sin andel leveranser ulike kjøttslag 2015 - 2024 i %")</f>
        <v>Trøndelag sin andel leveranser ulike kjøttslag 2015 - 2024 i %</v>
      </c>
      <c r="AD19" s="2" t="s">
        <v>599</v>
      </c>
      <c r="AE19" s="5">
        <v>0.66048358971015209</v>
      </c>
      <c r="AF19" s="5">
        <v>0.28009248532776654</v>
      </c>
      <c r="AG19" s="5">
        <v>3.0342394910653787E-3</v>
      </c>
      <c r="AH19" s="5">
        <v>5.6389685471016172E-2</v>
      </c>
      <c r="AI19" s="3">
        <v>1</v>
      </c>
    </row>
    <row r="20" spans="2:74" x14ac:dyDescent="0.2">
      <c r="B20" s="2" t="s">
        <v>1</v>
      </c>
      <c r="C20" s="6">
        <v>331036432.59999847</v>
      </c>
      <c r="D20" s="6">
        <v>341332687.3999998</v>
      </c>
      <c r="E20" s="6">
        <v>349482023.20000041</v>
      </c>
      <c r="F20" s="6">
        <v>350643847.19999969</v>
      </c>
      <c r="G20" s="6">
        <v>349302705.1000002</v>
      </c>
      <c r="H20" s="6">
        <v>347637739.80000043</v>
      </c>
      <c r="I20" s="6">
        <v>361739359.00000012</v>
      </c>
      <c r="J20" s="6">
        <v>362897490.38999981</v>
      </c>
      <c r="K20" s="6">
        <v>361237837.07000047</v>
      </c>
      <c r="L20" s="6">
        <v>356144690.23999834</v>
      </c>
      <c r="N20" s="2" t="s">
        <v>1</v>
      </c>
      <c r="O20" s="9"/>
      <c r="P20" s="9">
        <v>25108257.639999866</v>
      </c>
      <c r="R20" s="2" t="s">
        <v>1</v>
      </c>
      <c r="S20" s="3"/>
      <c r="T20" s="5">
        <v>7.5847414868498622E-2</v>
      </c>
      <c r="V20" s="31"/>
      <c r="W20" t="str">
        <f>_xlfn.CONCAT("Slakteleveranser i ",Z6," i perioden 2015 - 2024")</f>
        <v>Slakteleveranser i Trøndelag i perioden 2015 - 2024</v>
      </c>
      <c r="X20"/>
      <c r="Y20" s="110"/>
      <c r="Z20" s="110"/>
      <c r="AA20" s="110"/>
      <c r="AD20"/>
      <c r="AE20"/>
      <c r="AF20"/>
      <c r="AG20"/>
      <c r="AH20"/>
      <c r="AI20"/>
    </row>
    <row r="21" spans="2:74" x14ac:dyDescent="0.2">
      <c r="X21"/>
      <c r="Y21" s="110"/>
      <c r="Z21" s="110"/>
      <c r="AA21" s="110"/>
    </row>
    <row r="22" spans="2:74" x14ac:dyDescent="0.2">
      <c r="B22" s="1" t="s">
        <v>29</v>
      </c>
      <c r="C22" t="s" vm="1">
        <v>509</v>
      </c>
      <c r="N22" s="1" t="s">
        <v>29</v>
      </c>
      <c r="O22" t="s" vm="1">
        <v>509</v>
      </c>
      <c r="R22" s="1" t="s">
        <v>29</v>
      </c>
      <c r="S22" t="s" vm="1">
        <v>509</v>
      </c>
      <c r="X22"/>
    </row>
    <row r="23" spans="2:74" x14ac:dyDescent="0.2">
      <c r="V23" t="s">
        <v>680</v>
      </c>
      <c r="X23"/>
    </row>
    <row r="24" spans="2:74" x14ac:dyDescent="0.2">
      <c r="B24" s="1" t="s">
        <v>513</v>
      </c>
      <c r="C24" s="1" t="s">
        <v>0</v>
      </c>
      <c r="N24" s="1" t="s">
        <v>513</v>
      </c>
      <c r="O24" s="1" t="s">
        <v>0</v>
      </c>
      <c r="R24" s="1" t="s">
        <v>513</v>
      </c>
      <c r="S24" s="1" t="s">
        <v>0</v>
      </c>
      <c r="V24" s="1" t="s">
        <v>513</v>
      </c>
      <c r="W24" s="1" t="s">
        <v>0</v>
      </c>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row>
    <row r="25" spans="2:74" x14ac:dyDescent="0.2">
      <c r="B25" s="1" t="s">
        <v>527</v>
      </c>
      <c r="C25">
        <v>2015</v>
      </c>
      <c r="D25">
        <v>2016</v>
      </c>
      <c r="E25">
        <v>2017</v>
      </c>
      <c r="F25">
        <v>2018</v>
      </c>
      <c r="G25">
        <v>2019</v>
      </c>
      <c r="H25">
        <v>2020</v>
      </c>
      <c r="I25">
        <v>2021</v>
      </c>
      <c r="J25">
        <v>2022</v>
      </c>
      <c r="K25">
        <v>2023</v>
      </c>
      <c r="L25">
        <v>2024</v>
      </c>
      <c r="N25" s="1" t="s">
        <v>527</v>
      </c>
      <c r="O25">
        <v>2015</v>
      </c>
      <c r="P25">
        <v>2024</v>
      </c>
      <c r="R25" s="1" t="s">
        <v>527</v>
      </c>
      <c r="S25">
        <v>2015</v>
      </c>
      <c r="T25">
        <v>2024</v>
      </c>
      <c r="W25">
        <v>2024</v>
      </c>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row>
    <row r="26" spans="2:74" x14ac:dyDescent="0.2">
      <c r="B26" s="2" t="s">
        <v>213</v>
      </c>
      <c r="C26" s="7">
        <v>2.0948613859609454E-2</v>
      </c>
      <c r="D26" s="7">
        <v>1.9745133263788333E-2</v>
      </c>
      <c r="E26" s="7">
        <v>2.0416207777064262E-2</v>
      </c>
      <c r="F26" s="7">
        <v>2.1765962132074181E-2</v>
      </c>
      <c r="G26" s="7">
        <v>2.1157024529438694E-2</v>
      </c>
      <c r="H26" s="7">
        <v>2.0718725775123657E-2</v>
      </c>
      <c r="I26" s="7">
        <v>2.0591859344783105E-2</v>
      </c>
      <c r="J26" s="7">
        <v>2.1340382077807231E-2</v>
      </c>
      <c r="K26" s="7">
        <v>2.2278389952934255E-2</v>
      </c>
      <c r="L26" s="7">
        <v>2.224719900965166E-2</v>
      </c>
      <c r="N26" s="2" t="s">
        <v>213</v>
      </c>
      <c r="O26" s="3"/>
      <c r="P26" s="3">
        <v>0.1425381986130598</v>
      </c>
      <c r="R26" s="2" t="s">
        <v>213</v>
      </c>
      <c r="S26" s="3"/>
      <c r="T26" s="33">
        <v>0.1425381986130598</v>
      </c>
      <c r="U26" s="7"/>
      <c r="V26" s="1" t="s">
        <v>527</v>
      </c>
      <c r="W26" t="s">
        <v>31</v>
      </c>
      <c r="X26" t="s">
        <v>35</v>
      </c>
      <c r="Y26" t="s">
        <v>34</v>
      </c>
      <c r="Z26" t="s">
        <v>40</v>
      </c>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row>
    <row r="27" spans="2:74" hidden="1" x14ac:dyDescent="0.2">
      <c r="B27" s="2" t="s">
        <v>596</v>
      </c>
      <c r="C27" s="7">
        <v>3.1499803867811628E-2</v>
      </c>
      <c r="D27" s="7">
        <v>3.1167867282317616E-2</v>
      </c>
      <c r="E27" s="7">
        <v>3.0000034920251079E-2</v>
      </c>
      <c r="F27" s="7">
        <v>3.0755457670554601E-2</v>
      </c>
      <c r="G27" s="7">
        <v>2.9772814948635193E-2</v>
      </c>
      <c r="H27" s="7">
        <v>2.9294635288616578E-2</v>
      </c>
      <c r="I27" s="7">
        <v>2.8885877193142256E-2</v>
      </c>
      <c r="J27" s="7">
        <v>2.9299901436554508E-2</v>
      </c>
      <c r="K27" s="7">
        <v>2.8455258683237315E-2</v>
      </c>
      <c r="L27" s="7">
        <v>2.6980828195205274E-2</v>
      </c>
      <c r="N27" s="2" t="s">
        <v>596</v>
      </c>
      <c r="O27" s="3"/>
      <c r="P27" s="3">
        <v>-7.8494126927423011E-2</v>
      </c>
      <c r="R27" s="2" t="s">
        <v>596</v>
      </c>
      <c r="S27" s="3"/>
      <c r="T27" s="33">
        <v>-7.8494126927423011E-2</v>
      </c>
      <c r="U27" s="7"/>
      <c r="V27" s="2" t="s">
        <v>654</v>
      </c>
      <c r="W27" s="6">
        <v>0</v>
      </c>
      <c r="X27" s="6">
        <v>2279.4</v>
      </c>
      <c r="Y27" s="6">
        <v>235385.00000000003</v>
      </c>
      <c r="Z27" s="6">
        <v>626303.5</v>
      </c>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row>
    <row r="28" spans="2:74" x14ac:dyDescent="0.2">
      <c r="B28" s="2" t="s">
        <v>601</v>
      </c>
      <c r="C28" s="7">
        <v>1.6969951482011074E-2</v>
      </c>
      <c r="D28" s="7">
        <v>1.5899329892306132E-2</v>
      </c>
      <c r="E28" s="7">
        <v>1.5738950603625755E-2</v>
      </c>
      <c r="F28" s="7">
        <v>1.6893224983985981E-2</v>
      </c>
      <c r="G28" s="7">
        <v>1.566951506554478E-2</v>
      </c>
      <c r="H28" s="7">
        <v>1.5027362400312072E-2</v>
      </c>
      <c r="I28" s="7">
        <v>1.6633552723246788E-2</v>
      </c>
      <c r="J28" s="7">
        <v>1.6320309334834755E-2</v>
      </c>
      <c r="K28" s="7">
        <v>1.6052477910491778E-2</v>
      </c>
      <c r="L28" s="7">
        <v>1.4472048134500417E-2</v>
      </c>
      <c r="N28" s="2" t="s">
        <v>601</v>
      </c>
      <c r="O28" s="3"/>
      <c r="P28" s="3">
        <v>-8.2512664231281757E-2</v>
      </c>
      <c r="R28" s="2" t="s">
        <v>601</v>
      </c>
      <c r="S28" s="3"/>
      <c r="T28" s="33">
        <v>-8.2512664231281757E-2</v>
      </c>
      <c r="U28" s="7"/>
      <c r="V28" s="2" t="s">
        <v>653</v>
      </c>
      <c r="W28" s="6">
        <v>0</v>
      </c>
      <c r="X28" s="6">
        <v>654703</v>
      </c>
      <c r="Y28" s="6">
        <v>1077179.8000000003</v>
      </c>
      <c r="Z28" s="6">
        <v>1240263.1000000017</v>
      </c>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row>
    <row r="29" spans="2:74" x14ac:dyDescent="0.2">
      <c r="B29" s="2" t="s">
        <v>654</v>
      </c>
      <c r="C29" s="7">
        <v>2.8048121250808951E-3</v>
      </c>
      <c r="D29" s="7">
        <v>2.8047902686743988E-3</v>
      </c>
      <c r="E29" s="7">
        <v>2.7665460190113697E-3</v>
      </c>
      <c r="F29" s="7">
        <v>2.8373984256239377E-3</v>
      </c>
      <c r="G29" s="7">
        <v>2.5940440390823617E-3</v>
      </c>
      <c r="H29" s="7">
        <v>2.7967722968149358E-3</v>
      </c>
      <c r="I29" s="7">
        <v>2.5637359522163571E-3</v>
      </c>
      <c r="J29" s="7">
        <v>2.6182162322999159E-3</v>
      </c>
      <c r="K29" s="7">
        <v>2.4771449947160401E-3</v>
      </c>
      <c r="L29" s="7">
        <v>2.4258901611527344E-3</v>
      </c>
      <c r="N29" s="2" t="s">
        <v>654</v>
      </c>
      <c r="O29" s="3"/>
      <c r="P29" s="3">
        <v>-6.9496443168783853E-2</v>
      </c>
      <c r="R29" s="2" t="s">
        <v>654</v>
      </c>
      <c r="S29" s="3"/>
      <c r="T29" s="33">
        <v>-6.9496443168783853E-2</v>
      </c>
      <c r="U29" s="7"/>
      <c r="V29" s="2" t="s">
        <v>604</v>
      </c>
      <c r="W29" s="6">
        <v>645839.9</v>
      </c>
      <c r="X29" s="6">
        <v>1509267.7000000004</v>
      </c>
      <c r="Y29" s="6">
        <v>482304.40000000049</v>
      </c>
      <c r="Z29" s="6">
        <v>1413921.2000000004</v>
      </c>
      <c r="AA29"/>
      <c r="AB29"/>
    </row>
    <row r="30" spans="2:74" x14ac:dyDescent="0.2">
      <c r="B30" s="2" t="s">
        <v>108</v>
      </c>
      <c r="C30" s="7">
        <v>0.20144218863238272</v>
      </c>
      <c r="D30" s="7">
        <v>0.19640147127614391</v>
      </c>
      <c r="E30" s="7">
        <v>0.19744768777566099</v>
      </c>
      <c r="F30" s="7">
        <v>0.19802070578011874</v>
      </c>
      <c r="G30" s="7">
        <v>0.1969114676060377</v>
      </c>
      <c r="H30" s="7">
        <v>0.19386479482570815</v>
      </c>
      <c r="I30" s="7">
        <v>0.19777366388267412</v>
      </c>
      <c r="J30" s="7">
        <v>0.19767629010855578</v>
      </c>
      <c r="K30" s="7">
        <v>0.19720881568725379</v>
      </c>
      <c r="L30" s="7">
        <v>0.19115973054131913</v>
      </c>
      <c r="N30" s="2" t="s">
        <v>108</v>
      </c>
      <c r="O30" s="3"/>
      <c r="P30" s="3">
        <v>2.0931629695252585E-2</v>
      </c>
      <c r="R30" s="2" t="s">
        <v>108</v>
      </c>
      <c r="S30" s="3"/>
      <c r="T30" s="33">
        <v>2.0931629695252585E-2</v>
      </c>
      <c r="U30" s="7"/>
      <c r="V30" s="2" t="s">
        <v>601</v>
      </c>
      <c r="W30" s="6">
        <v>1203416.8000000003</v>
      </c>
      <c r="X30" s="6">
        <v>640943.99999999977</v>
      </c>
      <c r="Y30" s="6">
        <v>1010259.9000000005</v>
      </c>
      <c r="Z30" s="6">
        <v>2299522.399999999</v>
      </c>
      <c r="AA30"/>
      <c r="AB30"/>
    </row>
    <row r="31" spans="2:74" x14ac:dyDescent="0.2">
      <c r="B31" s="2" t="s">
        <v>335</v>
      </c>
      <c r="C31" s="7">
        <v>3.1640899213822848E-2</v>
      </c>
      <c r="D31" s="7">
        <v>3.138351231930684E-2</v>
      </c>
      <c r="E31" s="7">
        <v>3.095740691019323E-2</v>
      </c>
      <c r="F31" s="7">
        <v>3.125329985827284E-2</v>
      </c>
      <c r="G31" s="7">
        <v>3.0609711129889534E-2</v>
      </c>
      <c r="H31" s="7">
        <v>2.9924188915693786E-2</v>
      </c>
      <c r="I31" s="7">
        <v>2.8261565532325717E-2</v>
      </c>
      <c r="J31" s="7">
        <v>2.8594934037289643E-2</v>
      </c>
      <c r="K31" s="7">
        <v>2.6567317747892165E-2</v>
      </c>
      <c r="L31" s="7">
        <v>2.5942465417001698E-2</v>
      </c>
      <c r="N31" s="2" t="s">
        <v>335</v>
      </c>
      <c r="O31" s="3"/>
      <c r="P31" s="3">
        <v>-0.11790957122976761</v>
      </c>
      <c r="R31" s="2" t="s">
        <v>335</v>
      </c>
      <c r="S31" s="3"/>
      <c r="T31" s="33">
        <v>-0.11790957122976761</v>
      </c>
      <c r="U31" s="7"/>
      <c r="V31" s="2" t="s">
        <v>213</v>
      </c>
      <c r="W31" s="6">
        <v>569361.30000000005</v>
      </c>
      <c r="X31" s="6">
        <v>2781742.1999999988</v>
      </c>
      <c r="Y31" s="6">
        <v>853007.20000000042</v>
      </c>
      <c r="Z31" s="6">
        <v>3719111.1000000047</v>
      </c>
      <c r="AA31"/>
      <c r="AB31"/>
    </row>
    <row r="32" spans="2:74" x14ac:dyDescent="0.2">
      <c r="B32" s="2" t="s">
        <v>426</v>
      </c>
      <c r="C32" s="7">
        <v>4.6879243103588472E-2</v>
      </c>
      <c r="D32" s="7">
        <v>4.588055459701048E-2</v>
      </c>
      <c r="E32" s="7">
        <v>4.52989451504354E-2</v>
      </c>
      <c r="F32" s="7">
        <v>4.4591804261951508E-2</v>
      </c>
      <c r="G32" s="7">
        <v>4.2430557460919005E-2</v>
      </c>
      <c r="H32" s="7">
        <v>4.19690068989454E-2</v>
      </c>
      <c r="I32" s="7">
        <v>3.9749192456549912E-2</v>
      </c>
      <c r="J32" s="7">
        <v>4.0815997057686279E-2</v>
      </c>
      <c r="K32" s="7">
        <v>4.0035045656630713E-2</v>
      </c>
      <c r="L32" s="7">
        <v>3.9799958242949129E-2</v>
      </c>
      <c r="N32" s="2" t="s">
        <v>426</v>
      </c>
      <c r="O32" s="3"/>
      <c r="P32" s="3">
        <v>-8.6617458969311598E-2</v>
      </c>
      <c r="R32" s="2" t="s">
        <v>426</v>
      </c>
      <c r="S32" s="3"/>
      <c r="T32" s="33">
        <v>-8.6617458969311598E-2</v>
      </c>
      <c r="U32" s="7"/>
      <c r="V32" s="2" t="s">
        <v>335</v>
      </c>
      <c r="W32" s="6">
        <v>189109.41</v>
      </c>
      <c r="X32" s="6">
        <v>1938453.2999999991</v>
      </c>
      <c r="Y32" s="6">
        <v>1013242.3999999972</v>
      </c>
      <c r="Z32" s="6">
        <v>6098466.1999999871</v>
      </c>
      <c r="AA32"/>
      <c r="AB32"/>
    </row>
    <row r="33" spans="2:28" x14ac:dyDescent="0.2">
      <c r="B33" s="2" t="s">
        <v>245</v>
      </c>
      <c r="C33" s="7">
        <v>0.23661585338145158</v>
      </c>
      <c r="D33" s="7">
        <v>0.24949779831722044</v>
      </c>
      <c r="E33" s="7">
        <v>0.25670352162479959</v>
      </c>
      <c r="F33" s="7">
        <v>0.25314736764615348</v>
      </c>
      <c r="G33" s="7">
        <v>0.25937920656544011</v>
      </c>
      <c r="H33" s="7">
        <v>0.25793621357562357</v>
      </c>
      <c r="I33" s="7">
        <v>0.25894634318738846</v>
      </c>
      <c r="J33" s="7">
        <v>0.25768280419769146</v>
      </c>
      <c r="K33" s="7">
        <v>0.25697825361525306</v>
      </c>
      <c r="L33" s="7">
        <v>0.26683279606375876</v>
      </c>
      <c r="N33" s="2" t="s">
        <v>245</v>
      </c>
      <c r="O33" s="3"/>
      <c r="P33" s="3">
        <v>0.21323812307933812</v>
      </c>
      <c r="R33" s="2" t="s">
        <v>245</v>
      </c>
      <c r="S33" s="3"/>
      <c r="T33" s="33">
        <v>0.21323812307933812</v>
      </c>
      <c r="U33" s="7"/>
      <c r="V33" s="2" t="s">
        <v>596</v>
      </c>
      <c r="W33" s="6">
        <v>2096808.5</v>
      </c>
      <c r="X33" s="6">
        <v>4676839.4000000004</v>
      </c>
      <c r="Y33" s="6">
        <v>280564.40000000014</v>
      </c>
      <c r="Z33" s="6">
        <v>2554866.3999999939</v>
      </c>
      <c r="AA33"/>
      <c r="AB33"/>
    </row>
    <row r="34" spans="2:28" x14ac:dyDescent="0.2">
      <c r="B34" s="2" t="s">
        <v>604</v>
      </c>
      <c r="C34" s="7">
        <v>1.2604392112459029E-2</v>
      </c>
      <c r="D34" s="7">
        <v>1.2394202067856222E-2</v>
      </c>
      <c r="E34" s="7">
        <v>1.2803926390912559E-2</v>
      </c>
      <c r="F34" s="7">
        <v>1.3489842008555294E-2</v>
      </c>
      <c r="G34" s="7">
        <v>1.2030372621354191E-2</v>
      </c>
      <c r="H34" s="7">
        <v>1.2437162324457142E-2</v>
      </c>
      <c r="I34" s="7">
        <v>1.2552852453083498E-2</v>
      </c>
      <c r="J34" s="7">
        <v>1.2704795492096514E-2</v>
      </c>
      <c r="K34" s="7">
        <v>1.2546026564547761E-2</v>
      </c>
      <c r="L34" s="7">
        <v>1.1375526046085075E-2</v>
      </c>
      <c r="N34" s="2" t="s">
        <v>604</v>
      </c>
      <c r="O34" s="3"/>
      <c r="P34" s="3">
        <v>-2.9042402024869397E-2</v>
      </c>
      <c r="R34" s="2" t="s">
        <v>604</v>
      </c>
      <c r="S34" s="3"/>
      <c r="T34" s="33">
        <v>-2.9042402024869397E-2</v>
      </c>
      <c r="U34" s="7"/>
      <c r="V34" s="2" t="s">
        <v>426</v>
      </c>
      <c r="W34" s="6">
        <v>0</v>
      </c>
      <c r="X34" s="6">
        <v>6791261.8999999985</v>
      </c>
      <c r="Y34" s="6">
        <v>1683184.9999999988</v>
      </c>
      <c r="Z34" s="6">
        <v>5700096.8999999957</v>
      </c>
      <c r="AA34"/>
      <c r="AB34"/>
    </row>
    <row r="35" spans="2:28" x14ac:dyDescent="0.2">
      <c r="B35" s="2" t="s">
        <v>653</v>
      </c>
      <c r="C35" s="7">
        <v>1.082864043647871E-2</v>
      </c>
      <c r="D35" s="7">
        <v>1.0606118410679937E-2</v>
      </c>
      <c r="E35" s="7">
        <v>1.0011935000151951E-2</v>
      </c>
      <c r="F35" s="7">
        <v>1.010749348177927E-2</v>
      </c>
      <c r="G35" s="7">
        <v>9.4731276101989725E-3</v>
      </c>
      <c r="H35" s="7">
        <v>9.9413469952608288E-3</v>
      </c>
      <c r="I35" s="7">
        <v>9.2848174146291859E-3</v>
      </c>
      <c r="J35" s="7">
        <v>9.0045163897061759E-3</v>
      </c>
      <c r="K35" s="7">
        <v>8.7684923198845469E-3</v>
      </c>
      <c r="L35" s="7">
        <v>8.3453326174739058E-3</v>
      </c>
      <c r="N35" s="2" t="s">
        <v>653</v>
      </c>
      <c r="O35" s="3"/>
      <c r="P35" s="3">
        <v>-0.17087425929467318</v>
      </c>
      <c r="R35" s="2" t="s">
        <v>653</v>
      </c>
      <c r="S35" s="3"/>
      <c r="T35" s="33">
        <v>-0.17087425929467318</v>
      </c>
      <c r="U35" s="7"/>
      <c r="V35" s="2" t="s">
        <v>603</v>
      </c>
      <c r="W35" s="6">
        <v>4229678.8900000006</v>
      </c>
      <c r="X35" s="6">
        <v>8114729.5999999987</v>
      </c>
      <c r="Y35" s="6">
        <v>112272.00000000003</v>
      </c>
      <c r="Z35" s="6">
        <v>1762932.8000000005</v>
      </c>
      <c r="AA35"/>
      <c r="AB35"/>
    </row>
    <row r="36" spans="2:28" x14ac:dyDescent="0.2">
      <c r="B36" s="2" t="s">
        <v>371</v>
      </c>
      <c r="C36" s="7">
        <v>0.20145364779405328</v>
      </c>
      <c r="D36" s="7">
        <v>0.20506352301962408</v>
      </c>
      <c r="E36" s="7">
        <v>0.20202007288825816</v>
      </c>
      <c r="F36" s="7">
        <v>0.2039924412510839</v>
      </c>
      <c r="G36" s="7">
        <v>0.20701964526526645</v>
      </c>
      <c r="H36" s="7">
        <v>0.20802270156745481</v>
      </c>
      <c r="I36" s="7">
        <v>0.20714700608511905</v>
      </c>
      <c r="J36" s="7">
        <v>0.20778936759513703</v>
      </c>
      <c r="K36" s="7">
        <v>0.21433357573502612</v>
      </c>
      <c r="L36" s="7">
        <v>0.2155659093731388</v>
      </c>
      <c r="N36" s="2" t="s">
        <v>371</v>
      </c>
      <c r="O36" s="3"/>
      <c r="P36" s="3">
        <v>0.1512128416257707</v>
      </c>
      <c r="R36" s="2" t="s">
        <v>371</v>
      </c>
      <c r="S36" s="3"/>
      <c r="T36" s="33">
        <v>0.1512128416257707</v>
      </c>
      <c r="V36" s="2" t="s">
        <v>272</v>
      </c>
      <c r="W36" s="6">
        <v>239689.2</v>
      </c>
      <c r="X36" s="6">
        <v>4139129.6999999988</v>
      </c>
      <c r="Y36" s="6">
        <v>3840225.1999999969</v>
      </c>
      <c r="Z36" s="6">
        <v>7329710.8000000045</v>
      </c>
      <c r="AA36"/>
      <c r="AB36"/>
    </row>
    <row r="37" spans="2:28" x14ac:dyDescent="0.2">
      <c r="B37" s="2" t="s">
        <v>603</v>
      </c>
      <c r="C37" s="7">
        <v>5.0813023110133887E-2</v>
      </c>
      <c r="D37" s="7">
        <v>4.6692010722439857E-2</v>
      </c>
      <c r="E37" s="7">
        <v>4.3163891412426714E-2</v>
      </c>
      <c r="F37" s="7">
        <v>4.2604282149229192E-2</v>
      </c>
      <c r="G37" s="7">
        <v>4.1080942376017109E-2</v>
      </c>
      <c r="H37" s="7">
        <v>4.1964855738600058E-2</v>
      </c>
      <c r="I37" s="7">
        <v>4.1072780526489515E-2</v>
      </c>
      <c r="J37" s="7">
        <v>4.066308365522573E-2</v>
      </c>
      <c r="K37" s="7">
        <v>4.0914743427433217E-2</v>
      </c>
      <c r="L37" s="7">
        <v>3.9926506500539798E-2</v>
      </c>
      <c r="N37" s="2" t="s">
        <v>603</v>
      </c>
      <c r="O37" s="3"/>
      <c r="P37" s="3">
        <v>-0.15464921836604212</v>
      </c>
      <c r="R37" s="2" t="s">
        <v>603</v>
      </c>
      <c r="S37" s="3"/>
      <c r="T37" s="33">
        <v>-0.15464921836604212</v>
      </c>
      <c r="V37" s="2" t="s">
        <v>599</v>
      </c>
      <c r="W37" s="6">
        <v>21468593.600000001</v>
      </c>
      <c r="X37" s="6">
        <v>9104225.8000000026</v>
      </c>
      <c r="Y37" s="6">
        <v>98625.999999999985</v>
      </c>
      <c r="Z37" s="6">
        <v>1832910.4000000004</v>
      </c>
      <c r="AA37"/>
      <c r="AB37"/>
    </row>
    <row r="38" spans="2:28" x14ac:dyDescent="0.2">
      <c r="B38" s="2" t="s">
        <v>272</v>
      </c>
      <c r="C38" s="7">
        <v>4.7115102641424711E-2</v>
      </c>
      <c r="D38" s="7">
        <v>4.560722448992148E-2</v>
      </c>
      <c r="E38" s="7">
        <v>4.4673158170042235E-2</v>
      </c>
      <c r="F38" s="7">
        <v>4.311806786495926E-2</v>
      </c>
      <c r="G38" s="7">
        <v>4.1552950172099819E-2</v>
      </c>
      <c r="H38" s="7">
        <v>4.6772156295097324E-2</v>
      </c>
      <c r="I38" s="7">
        <v>4.5561266945242714E-2</v>
      </c>
      <c r="J38" s="7">
        <v>4.6397051084329968E-2</v>
      </c>
      <c r="K38" s="7">
        <v>4.4417135342582625E-2</v>
      </c>
      <c r="L38" s="7">
        <v>4.3658533528948731E-2</v>
      </c>
      <c r="N38" s="2" t="s">
        <v>272</v>
      </c>
      <c r="O38" s="3"/>
      <c r="P38" s="3">
        <v>-3.0814367202057075E-3</v>
      </c>
      <c r="R38" s="2" t="s">
        <v>272</v>
      </c>
      <c r="S38" s="3"/>
      <c r="T38" s="33">
        <v>-3.0814367202057075E-3</v>
      </c>
      <c r="V38" s="2" t="s">
        <v>108</v>
      </c>
      <c r="W38" s="6">
        <v>16349966.719999997</v>
      </c>
      <c r="X38" s="6">
        <v>29540229.600000009</v>
      </c>
      <c r="Y38" s="6">
        <v>3804552.1999999969</v>
      </c>
      <c r="Z38" s="6">
        <v>18385774.499999899</v>
      </c>
      <c r="AA38"/>
      <c r="AB38"/>
    </row>
    <row r="39" spans="2:28" x14ac:dyDescent="0.2">
      <c r="B39" s="2" t="s">
        <v>599</v>
      </c>
      <c r="C39" s="7">
        <v>8.8383828239696094E-2</v>
      </c>
      <c r="D39" s="7">
        <v>8.6856464072711081E-2</v>
      </c>
      <c r="E39" s="7">
        <v>8.7997715357165635E-2</v>
      </c>
      <c r="F39" s="7">
        <v>8.7422652485658739E-2</v>
      </c>
      <c r="G39" s="7">
        <v>9.031862061007552E-2</v>
      </c>
      <c r="H39" s="7">
        <v>8.9330077102290378E-2</v>
      </c>
      <c r="I39" s="7">
        <v>9.0975486303109185E-2</v>
      </c>
      <c r="J39" s="7">
        <v>8.9092351300787576E-2</v>
      </c>
      <c r="K39" s="7">
        <v>8.8967322362115214E-2</v>
      </c>
      <c r="L39" s="7">
        <v>9.1267276168278705E-2</v>
      </c>
      <c r="N39" s="2" t="s">
        <v>599</v>
      </c>
      <c r="O39" s="3"/>
      <c r="P39" s="3">
        <v>0.11094603032403784</v>
      </c>
      <c r="R39" s="2" t="s">
        <v>599</v>
      </c>
      <c r="S39" s="3"/>
      <c r="T39" s="33">
        <v>0.11094603032403784</v>
      </c>
      <c r="V39" s="2" t="s">
        <v>371</v>
      </c>
      <c r="W39" s="6">
        <v>35389688.320000008</v>
      </c>
      <c r="X39" s="6">
        <v>22185019.500000007</v>
      </c>
      <c r="Y39" s="6">
        <v>2119208.100000001</v>
      </c>
      <c r="Z39" s="6">
        <v>17078738.100000016</v>
      </c>
      <c r="AA39"/>
      <c r="AB39"/>
    </row>
    <row r="40" spans="2:28" x14ac:dyDescent="0.2">
      <c r="B40" s="2" t="s">
        <v>1</v>
      </c>
      <c r="C40" s="7">
        <v>1</v>
      </c>
      <c r="D40" s="7">
        <v>1</v>
      </c>
      <c r="E40" s="7">
        <v>1</v>
      </c>
      <c r="F40" s="7">
        <v>1</v>
      </c>
      <c r="G40" s="7">
        <v>1</v>
      </c>
      <c r="H40" s="7">
        <v>1</v>
      </c>
      <c r="I40" s="7">
        <v>1</v>
      </c>
      <c r="J40" s="7">
        <v>1</v>
      </c>
      <c r="K40" s="7">
        <v>1</v>
      </c>
      <c r="L40" s="7">
        <v>1</v>
      </c>
      <c r="N40" s="2" t="s">
        <v>1</v>
      </c>
      <c r="O40" s="3"/>
      <c r="P40" s="3">
        <v>7.5847414868498622E-2</v>
      </c>
      <c r="R40" s="2" t="s">
        <v>1</v>
      </c>
      <c r="S40" s="3"/>
      <c r="T40" s="33">
        <v>7.5847414868498622E-2</v>
      </c>
      <c r="V40" s="2" t="s">
        <v>245</v>
      </c>
      <c r="W40" s="6">
        <v>38145613.899999976</v>
      </c>
      <c r="X40" s="6">
        <v>36292500.699999988</v>
      </c>
      <c r="Y40" s="6">
        <v>5004513.2000000011</v>
      </c>
      <c r="Z40" s="6">
        <v>15588455.70000002</v>
      </c>
      <c r="AA40"/>
      <c r="AB40"/>
    </row>
    <row r="41" spans="2:28" x14ac:dyDescent="0.2">
      <c r="B41" s="2"/>
      <c r="C41" s="7"/>
      <c r="D41" s="7"/>
      <c r="E41" s="7"/>
      <c r="F41" s="7"/>
      <c r="G41" s="7"/>
      <c r="H41" s="7"/>
      <c r="I41" s="7"/>
      <c r="J41" s="7"/>
      <c r="K41" s="7"/>
      <c r="L41" s="7"/>
      <c r="N41" s="2"/>
      <c r="O41" s="3"/>
      <c r="P41" s="3"/>
      <c r="R41" s="2"/>
      <c r="S41" s="3"/>
      <c r="T41" s="33"/>
      <c r="V41" s="2"/>
      <c r="W41" s="6"/>
      <c r="X41" s="6"/>
      <c r="Y41" s="6"/>
      <c r="Z41" s="6"/>
      <c r="AA41"/>
      <c r="AB41"/>
    </row>
    <row r="43" spans="2:28" x14ac:dyDescent="0.2">
      <c r="Y43"/>
      <c r="Z43"/>
      <c r="AA43"/>
    </row>
    <row r="44" spans="2:28" x14ac:dyDescent="0.2">
      <c r="B44" s="1" t="s">
        <v>61</v>
      </c>
      <c r="C44" t="s" vm="7">
        <v>509</v>
      </c>
      <c r="J44" s="1" t="s">
        <v>61</v>
      </c>
      <c r="K44" t="s" vm="2">
        <v>371</v>
      </c>
      <c r="X44"/>
      <c r="Y44"/>
      <c r="Z44"/>
      <c r="AA44"/>
    </row>
    <row r="45" spans="2:28" x14ac:dyDescent="0.2">
      <c r="X45"/>
      <c r="Y45"/>
      <c r="Z45"/>
      <c r="AA45"/>
    </row>
    <row r="46" spans="2:28" x14ac:dyDescent="0.2">
      <c r="B46" s="1" t="s">
        <v>513</v>
      </c>
      <c r="C46" s="1" t="s">
        <v>0</v>
      </c>
      <c r="J46" s="1" t="s">
        <v>513</v>
      </c>
      <c r="K46" s="1" t="s">
        <v>0</v>
      </c>
      <c r="X46"/>
      <c r="Y46"/>
      <c r="Z46"/>
      <c r="AA46"/>
    </row>
    <row r="47" spans="2:28" x14ac:dyDescent="0.2">
      <c r="B47" s="1" t="s">
        <v>527</v>
      </c>
      <c r="C47" t="s">
        <v>31</v>
      </c>
      <c r="D47" t="s">
        <v>35</v>
      </c>
      <c r="E47" t="s">
        <v>34</v>
      </c>
      <c r="F47" t="s">
        <v>40</v>
      </c>
      <c r="G47" t="s">
        <v>1</v>
      </c>
      <c r="J47" s="1" t="s">
        <v>527</v>
      </c>
      <c r="K47" t="s">
        <v>31</v>
      </c>
      <c r="L47" t="s">
        <v>35</v>
      </c>
      <c r="M47" t="s">
        <v>34</v>
      </c>
      <c r="N47" t="s">
        <v>40</v>
      </c>
      <c r="O47" t="s">
        <v>1</v>
      </c>
      <c r="X47"/>
      <c r="Y47"/>
      <c r="Z47"/>
      <c r="AA47"/>
    </row>
    <row r="48" spans="2:28" x14ac:dyDescent="0.2">
      <c r="B48" s="2">
        <v>2015</v>
      </c>
      <c r="C48" s="6">
        <v>92469003.800000042</v>
      </c>
      <c r="D48" s="6">
        <v>134163593.79999997</v>
      </c>
      <c r="E48" s="6">
        <v>25101609.899999976</v>
      </c>
      <c r="F48" s="6">
        <v>79302225.100000009</v>
      </c>
      <c r="G48" s="6">
        <v>331036432.59999847</v>
      </c>
      <c r="J48" s="2">
        <v>2015</v>
      </c>
      <c r="K48" s="6">
        <v>27012769.500000004</v>
      </c>
      <c r="L48" s="6">
        <v>20744697.699999996</v>
      </c>
      <c r="M48" s="6">
        <v>2556436.6</v>
      </c>
      <c r="N48" s="6">
        <v>16374593.099999998</v>
      </c>
      <c r="O48" s="6">
        <v>66688496.899999946</v>
      </c>
      <c r="X48"/>
      <c r="Y48"/>
      <c r="Z48"/>
      <c r="AA48"/>
    </row>
    <row r="49" spans="2:27" x14ac:dyDescent="0.2">
      <c r="B49" s="2">
        <v>2016</v>
      </c>
      <c r="C49" s="6">
        <v>98271635.700000003</v>
      </c>
      <c r="D49" s="6">
        <v>136448519.59999999</v>
      </c>
      <c r="E49" s="6">
        <v>25422836.100000001</v>
      </c>
      <c r="F49" s="6">
        <v>81189695.99999997</v>
      </c>
      <c r="G49" s="6">
        <v>341332687.3999998</v>
      </c>
      <c r="J49" s="2">
        <v>2016</v>
      </c>
      <c r="K49" s="6">
        <v>28396134.800000001</v>
      </c>
      <c r="L49" s="6">
        <v>21952425.799999997</v>
      </c>
      <c r="M49" s="6">
        <v>2684770.4000000004</v>
      </c>
      <c r="N49" s="6">
        <v>16961552.399999999</v>
      </c>
      <c r="O49" s="6">
        <v>69994883.400000006</v>
      </c>
      <c r="X49"/>
      <c r="Y49"/>
      <c r="Z49"/>
      <c r="AA49"/>
    </row>
    <row r="50" spans="2:27" x14ac:dyDescent="0.2">
      <c r="B50" s="2">
        <v>2017</v>
      </c>
      <c r="C50" s="6">
        <v>100969000.19999997</v>
      </c>
      <c r="D50" s="6">
        <v>136656006.69999999</v>
      </c>
      <c r="E50" s="6">
        <v>27008313.799999975</v>
      </c>
      <c r="F50" s="6">
        <v>84848702.499999955</v>
      </c>
      <c r="G50" s="6">
        <v>349482023.20000041</v>
      </c>
      <c r="J50" s="2">
        <v>2017</v>
      </c>
      <c r="K50" s="6">
        <v>27858589.699999999</v>
      </c>
      <c r="L50" s="6">
        <v>22350171.899999995</v>
      </c>
      <c r="M50" s="6">
        <v>2883307</v>
      </c>
      <c r="N50" s="6">
        <v>17510315.200000003</v>
      </c>
      <c r="O50" s="6">
        <v>70602383.800000012</v>
      </c>
    </row>
    <row r="51" spans="2:27" x14ac:dyDescent="0.2">
      <c r="B51" s="2">
        <v>2018</v>
      </c>
      <c r="C51" s="6">
        <v>98122450.200000003</v>
      </c>
      <c r="D51" s="6">
        <v>136905765.90000004</v>
      </c>
      <c r="E51" s="6">
        <v>26567352.800000004</v>
      </c>
      <c r="F51" s="6">
        <v>89048278.300000042</v>
      </c>
      <c r="G51" s="6">
        <v>350643847.19999969</v>
      </c>
      <c r="J51" s="2">
        <v>2018</v>
      </c>
      <c r="K51" s="6">
        <v>28192512.500000004</v>
      </c>
      <c r="L51" s="6">
        <v>23106386.900000006</v>
      </c>
      <c r="M51" s="6">
        <v>2853476.4000000013</v>
      </c>
      <c r="N51" s="6">
        <v>17376318.600000001</v>
      </c>
      <c r="O51" s="6">
        <v>71528694.399999976</v>
      </c>
    </row>
    <row r="52" spans="2:27" x14ac:dyDescent="0.2">
      <c r="B52" s="2">
        <v>2019</v>
      </c>
      <c r="C52" s="6">
        <v>106655780.00000001</v>
      </c>
      <c r="D52" s="6">
        <v>131943936.8</v>
      </c>
      <c r="E52" s="6">
        <v>24003850</v>
      </c>
      <c r="F52" s="6">
        <v>86699138.300000012</v>
      </c>
      <c r="G52" s="6">
        <v>349302705.1000002</v>
      </c>
      <c r="J52" s="2">
        <v>2019</v>
      </c>
      <c r="K52" s="6">
        <v>29010976.599999998</v>
      </c>
      <c r="L52" s="6">
        <v>22282452.099999998</v>
      </c>
      <c r="M52" s="6">
        <v>2660691.2000000007</v>
      </c>
      <c r="N52" s="6">
        <v>18358402.199999999</v>
      </c>
      <c r="O52" s="6">
        <v>72312522.100000024</v>
      </c>
    </row>
    <row r="53" spans="2:27" x14ac:dyDescent="0.2">
      <c r="B53" s="2">
        <v>2020</v>
      </c>
      <c r="C53" s="6">
        <v>106857322.60000002</v>
      </c>
      <c r="D53" s="6">
        <v>131379161.09999999</v>
      </c>
      <c r="E53" s="6">
        <v>24448832.300000008</v>
      </c>
      <c r="F53" s="6">
        <v>84952423.799999997</v>
      </c>
      <c r="G53" s="6">
        <v>347637739.80000043</v>
      </c>
      <c r="J53" s="2">
        <v>2020</v>
      </c>
      <c r="K53" s="6">
        <v>29260327.699999996</v>
      </c>
      <c r="L53" s="6">
        <v>22742687.299999997</v>
      </c>
      <c r="M53" s="6">
        <v>2659764.9</v>
      </c>
      <c r="N53" s="6">
        <v>17653761.899999999</v>
      </c>
      <c r="O53" s="6">
        <v>72316541.799999997</v>
      </c>
    </row>
    <row r="54" spans="2:27" x14ac:dyDescent="0.2">
      <c r="B54" s="2">
        <v>2021</v>
      </c>
      <c r="C54" s="6">
        <v>115622401.80000001</v>
      </c>
      <c r="D54" s="6">
        <v>134404396.20000005</v>
      </c>
      <c r="E54" s="6">
        <v>24330208.000000015</v>
      </c>
      <c r="F54" s="6">
        <v>87382352.999999985</v>
      </c>
      <c r="G54" s="6">
        <v>361739359.00000012</v>
      </c>
      <c r="J54" s="2">
        <v>2021</v>
      </c>
      <c r="K54" s="6">
        <v>31816564.5</v>
      </c>
      <c r="L54" s="6">
        <v>23427142.099999998</v>
      </c>
      <c r="M54" s="6">
        <v>2526772.8000000003</v>
      </c>
      <c r="N54" s="6">
        <v>17162745.800000001</v>
      </c>
      <c r="O54" s="6">
        <v>74933225.200000092</v>
      </c>
    </row>
    <row r="55" spans="2:27" x14ac:dyDescent="0.2">
      <c r="B55" s="2">
        <v>2022</v>
      </c>
      <c r="C55" s="6">
        <v>114806342.82000011</v>
      </c>
      <c r="D55" s="6">
        <v>132894246.9999999</v>
      </c>
      <c r="E55" s="6">
        <v>23459343.200000007</v>
      </c>
      <c r="F55" s="6">
        <v>91737557.370000154</v>
      </c>
      <c r="G55" s="6">
        <v>362897490.38999981</v>
      </c>
      <c r="J55" s="2">
        <v>2022</v>
      </c>
      <c r="K55" s="6">
        <v>32052496.829999994</v>
      </c>
      <c r="L55" s="6">
        <v>22804863.699999999</v>
      </c>
      <c r="M55" s="6">
        <v>2391732.7999999989</v>
      </c>
      <c r="N55" s="6">
        <v>18157146.699999996</v>
      </c>
      <c r="O55" s="6">
        <v>75406240.029999971</v>
      </c>
    </row>
    <row r="56" spans="2:27" x14ac:dyDescent="0.2">
      <c r="B56" s="2">
        <v>2023</v>
      </c>
      <c r="C56" s="6">
        <v>117190416.45000003</v>
      </c>
      <c r="D56" s="6">
        <v>131464248.80999978</v>
      </c>
      <c r="E56" s="6">
        <v>22372064.910000093</v>
      </c>
      <c r="F56" s="6">
        <v>90211106.899999812</v>
      </c>
      <c r="G56" s="6">
        <v>361237837.07000047</v>
      </c>
      <c r="J56" s="2">
        <v>2023</v>
      </c>
      <c r="K56" s="6">
        <v>34825144.409999996</v>
      </c>
      <c r="L56" s="6">
        <v>22824686.200000007</v>
      </c>
      <c r="M56" s="6">
        <v>2176595.399999999</v>
      </c>
      <c r="N56" s="6">
        <v>17598971.300000004</v>
      </c>
      <c r="O56" s="6">
        <v>77425397.310000032</v>
      </c>
    </row>
    <row r="57" spans="2:27" x14ac:dyDescent="0.2">
      <c r="B57" s="2">
        <v>2024</v>
      </c>
      <c r="C57" s="6">
        <v>120527766.5400001</v>
      </c>
      <c r="D57" s="6">
        <v>128371325.79999998</v>
      </c>
      <c r="E57" s="6">
        <v>21614524.800000064</v>
      </c>
      <c r="F57" s="6">
        <v>85631073.09999992</v>
      </c>
      <c r="G57" s="6">
        <v>356144690.23999834</v>
      </c>
      <c r="J57" s="2">
        <v>2024</v>
      </c>
      <c r="K57" s="6">
        <v>35389688.320000008</v>
      </c>
      <c r="L57" s="6">
        <v>22185019.500000004</v>
      </c>
      <c r="M57" s="6">
        <v>2119208.1</v>
      </c>
      <c r="N57" s="6">
        <v>17078738.100000001</v>
      </c>
      <c r="O57" s="6">
        <v>76772654.02000007</v>
      </c>
    </row>
    <row r="58" spans="2:27" x14ac:dyDescent="0.2">
      <c r="B58" s="2" t="s">
        <v>1</v>
      </c>
      <c r="C58" s="6">
        <v>1071492120.1100005</v>
      </c>
      <c r="D58" s="6">
        <v>1334631201.7099996</v>
      </c>
      <c r="E58" s="6">
        <v>244328935.81000018</v>
      </c>
      <c r="F58" s="6">
        <v>861002554.36999977</v>
      </c>
      <c r="G58" s="6">
        <v>3511454812.0000005</v>
      </c>
      <c r="J58" s="2" t="s">
        <v>1</v>
      </c>
      <c r="K58" s="6">
        <v>303815204.85999995</v>
      </c>
      <c r="L58" s="6">
        <v>224420533.19999999</v>
      </c>
      <c r="M58" s="6">
        <v>25512755.599999998</v>
      </c>
      <c r="N58" s="6">
        <v>174232545.30000001</v>
      </c>
      <c r="O58" s="6">
        <v>727981038.96000004</v>
      </c>
    </row>
    <row r="59" spans="2:27" x14ac:dyDescent="0.2">
      <c r="U59" s="3"/>
      <c r="X59"/>
      <c r="Y59"/>
      <c r="Z59"/>
      <c r="AA59"/>
    </row>
    <row r="60" spans="2:27" x14ac:dyDescent="0.2">
      <c r="U60" s="3"/>
      <c r="X60"/>
      <c r="Y60"/>
      <c r="Z60"/>
      <c r="AA60"/>
    </row>
    <row r="61" spans="2:27" x14ac:dyDescent="0.2">
      <c r="B61" s="31" t="s">
        <v>61</v>
      </c>
      <c r="C61" s="31" t="str" vm="2">
        <f>K44</f>
        <v>Trøndelag</v>
      </c>
      <c r="D61" s="31"/>
      <c r="E61" s="31"/>
      <c r="F61" s="31"/>
      <c r="G61" s="31"/>
      <c r="J61" s="31"/>
      <c r="K61" s="31"/>
      <c r="L61" s="31"/>
      <c r="M61" s="31"/>
      <c r="N61" s="31"/>
      <c r="U61" s="3"/>
      <c r="X61"/>
      <c r="Y61"/>
      <c r="Z61"/>
      <c r="AA61"/>
    </row>
    <row r="62" spans="2:27" x14ac:dyDescent="0.2">
      <c r="B62" s="31"/>
      <c r="C62" s="31"/>
      <c r="D62" s="31"/>
      <c r="E62" s="31"/>
      <c r="F62" s="31"/>
      <c r="G62" s="31"/>
      <c r="J62" s="31"/>
      <c r="K62" s="31"/>
      <c r="L62" s="31"/>
      <c r="M62" s="31"/>
      <c r="N62" s="31"/>
      <c r="U62" s="3"/>
      <c r="V62" s="3"/>
    </row>
    <row r="63" spans="2:27" x14ac:dyDescent="0.2">
      <c r="B63" s="31" t="s">
        <v>513</v>
      </c>
      <c r="C63" s="31" t="s">
        <v>0</v>
      </c>
      <c r="D63" s="31"/>
      <c r="E63" s="31"/>
      <c r="F63" s="31"/>
      <c r="G63" s="31"/>
      <c r="J63" s="31"/>
      <c r="K63" s="31"/>
      <c r="L63" s="31"/>
      <c r="M63" s="31"/>
      <c r="N63" s="31"/>
    </row>
    <row r="64" spans="2:27" x14ac:dyDescent="0.2">
      <c r="B64" s="31"/>
      <c r="C64" s="31" t="s">
        <v>31</v>
      </c>
      <c r="D64" s="31" t="s">
        <v>35</v>
      </c>
      <c r="E64" s="31" t="s">
        <v>34</v>
      </c>
      <c r="F64" s="31" t="s">
        <v>40</v>
      </c>
      <c r="G64" s="31" t="s">
        <v>685</v>
      </c>
      <c r="J64" s="31"/>
      <c r="K64" s="31" t="str">
        <f>K47</f>
        <v>fjørfe</v>
      </c>
      <c r="L64" s="31" t="str">
        <f t="shared" ref="L64:N64" si="0">L47</f>
        <v>gris</v>
      </c>
      <c r="M64" s="31" t="str">
        <f t="shared" si="0"/>
        <v>småfe</v>
      </c>
      <c r="N64" s="31" t="str">
        <f t="shared" si="0"/>
        <v>storfe</v>
      </c>
      <c r="O64" s="31" t="s">
        <v>685</v>
      </c>
    </row>
    <row r="65" spans="2:36" x14ac:dyDescent="0.2">
      <c r="B65">
        <v>2015</v>
      </c>
      <c r="C65" s="8">
        <f>K48/C48</f>
        <v>0.29212783083967853</v>
      </c>
      <c r="D65" s="8">
        <f>L48/D48</f>
        <v>0.15462240621643217</v>
      </c>
      <c r="E65" s="8">
        <f>M48/E48</f>
        <v>0.10184353155771107</v>
      </c>
      <c r="F65" s="8">
        <f>N48/F48</f>
        <v>0.20648340042604929</v>
      </c>
      <c r="G65" s="8">
        <f>$O48/$G48</f>
        <v>0.20145364779405328</v>
      </c>
      <c r="J65" s="155">
        <f>J48</f>
        <v>2015</v>
      </c>
      <c r="K65" s="94">
        <f>K48/100</f>
        <v>270127.69500000007</v>
      </c>
      <c r="L65" s="94">
        <f t="shared" ref="L65:N65" si="1">L48/100</f>
        <v>207446.97699999996</v>
      </c>
      <c r="M65" s="94">
        <f t="shared" si="1"/>
        <v>25564.366000000002</v>
      </c>
      <c r="N65" s="94">
        <f t="shared" si="1"/>
        <v>163745.93099999998</v>
      </c>
      <c r="O65" s="4">
        <f>SUM(K65:N65)</f>
        <v>666884.96900000004</v>
      </c>
    </row>
    <row r="66" spans="2:36" x14ac:dyDescent="0.2">
      <c r="B66">
        <v>2016</v>
      </c>
      <c r="C66" s="8">
        <f t="shared" ref="C66:C74" si="2">K49/C49</f>
        <v>0.28895555261425243</v>
      </c>
      <c r="D66" s="8">
        <f t="shared" ref="D66:D74" si="3">L49/D49</f>
        <v>0.16088430907388165</v>
      </c>
      <c r="E66" s="8">
        <f t="shared" ref="E66:E74" si="4">M49/E49</f>
        <v>0.10560467720593927</v>
      </c>
      <c r="F66" s="8">
        <f t="shared" ref="F66:F74" si="5">N49/F49</f>
        <v>0.20891262359203813</v>
      </c>
      <c r="G66" s="8">
        <f t="shared" ref="G66:G74" si="6">$O49/$G49</f>
        <v>0.20506352301962408</v>
      </c>
      <c r="J66" s="155">
        <f t="shared" ref="J66:J74" si="7">J49</f>
        <v>2016</v>
      </c>
      <c r="K66" s="94">
        <f t="shared" ref="K66:N66" si="8">K49/100</f>
        <v>283961.348</v>
      </c>
      <c r="L66" s="94">
        <f t="shared" si="8"/>
        <v>219524.25799999997</v>
      </c>
      <c r="M66" s="94">
        <f t="shared" si="8"/>
        <v>26847.704000000005</v>
      </c>
      <c r="N66" s="94">
        <f t="shared" si="8"/>
        <v>169615.52399999998</v>
      </c>
      <c r="O66" s="4">
        <f t="shared" ref="O66:O74" si="9">SUM(K66:N66)</f>
        <v>699948.83399999992</v>
      </c>
    </row>
    <row r="67" spans="2:36" x14ac:dyDescent="0.2">
      <c r="B67">
        <v>2017</v>
      </c>
      <c r="C67" s="8">
        <f t="shared" si="2"/>
        <v>0.27591230620108692</v>
      </c>
      <c r="D67" s="8">
        <f t="shared" si="3"/>
        <v>0.16355060007764735</v>
      </c>
      <c r="E67" s="8">
        <f t="shared" si="4"/>
        <v>0.1067562759138263</v>
      </c>
      <c r="F67" s="8">
        <f t="shared" si="5"/>
        <v>0.20637104262142386</v>
      </c>
      <c r="G67" s="8">
        <f t="shared" si="6"/>
        <v>0.20202007288825816</v>
      </c>
      <c r="J67" s="155">
        <f t="shared" si="7"/>
        <v>2017</v>
      </c>
      <c r="K67" s="94">
        <f t="shared" ref="K67:N67" si="10">K50/100</f>
        <v>278585.897</v>
      </c>
      <c r="L67" s="94">
        <f t="shared" si="10"/>
        <v>223501.71899999995</v>
      </c>
      <c r="M67" s="94">
        <f t="shared" si="10"/>
        <v>28833.07</v>
      </c>
      <c r="N67" s="94">
        <f t="shared" si="10"/>
        <v>175103.15200000003</v>
      </c>
      <c r="O67" s="4">
        <f t="shared" si="9"/>
        <v>706023.83799999987</v>
      </c>
      <c r="X67"/>
      <c r="Y67"/>
      <c r="Z67"/>
      <c r="AA67"/>
      <c r="AB67"/>
      <c r="AC67"/>
      <c r="AD67"/>
      <c r="AE67"/>
      <c r="AF67"/>
      <c r="AG67"/>
      <c r="AH67"/>
      <c r="AI67"/>
      <c r="AJ67"/>
    </row>
    <row r="68" spans="2:36" x14ac:dyDescent="0.2">
      <c r="B68">
        <v>2018</v>
      </c>
      <c r="C68" s="8">
        <f t="shared" si="2"/>
        <v>0.28731969536569935</v>
      </c>
      <c r="D68" s="8">
        <f t="shared" si="3"/>
        <v>0.16877584919891236</v>
      </c>
      <c r="E68" s="8">
        <f t="shared" si="4"/>
        <v>0.10740537160330106</v>
      </c>
      <c r="F68" s="8">
        <f t="shared" si="5"/>
        <v>0.19513368401643755</v>
      </c>
      <c r="G68" s="8">
        <f t="shared" si="6"/>
        <v>0.2039924412510839</v>
      </c>
      <c r="J68" s="155">
        <f t="shared" si="7"/>
        <v>2018</v>
      </c>
      <c r="K68" s="94">
        <f t="shared" ref="K68:N68" si="11">K51/100</f>
        <v>281925.12500000006</v>
      </c>
      <c r="L68" s="94">
        <f t="shared" si="11"/>
        <v>231063.86900000006</v>
      </c>
      <c r="M68" s="94">
        <f t="shared" si="11"/>
        <v>28534.764000000014</v>
      </c>
      <c r="N68" s="94">
        <f t="shared" si="11"/>
        <v>173763.18600000002</v>
      </c>
      <c r="O68" s="4">
        <f t="shared" si="9"/>
        <v>715286.94400000013</v>
      </c>
      <c r="X68"/>
      <c r="Y68"/>
      <c r="Z68"/>
      <c r="AA68"/>
      <c r="AB68"/>
      <c r="AC68"/>
      <c r="AD68"/>
      <c r="AE68"/>
      <c r="AF68"/>
      <c r="AG68"/>
      <c r="AH68"/>
      <c r="AI68"/>
      <c r="AJ68"/>
    </row>
    <row r="69" spans="2:36" x14ac:dyDescent="0.2">
      <c r="B69">
        <v>2019</v>
      </c>
      <c r="C69" s="8">
        <f t="shared" si="2"/>
        <v>0.27200566720340891</v>
      </c>
      <c r="D69" s="8">
        <f t="shared" si="3"/>
        <v>0.16887818144895611</v>
      </c>
      <c r="E69" s="8">
        <f t="shared" si="4"/>
        <v>0.11084435205185837</v>
      </c>
      <c r="F69" s="8">
        <f t="shared" si="5"/>
        <v>0.21174838135617313</v>
      </c>
      <c r="G69" s="8">
        <f t="shared" si="6"/>
        <v>0.20701964526526645</v>
      </c>
      <c r="J69" s="155">
        <f t="shared" si="7"/>
        <v>2019</v>
      </c>
      <c r="K69" s="94">
        <f t="shared" ref="K69:N69" si="12">K52/100</f>
        <v>290109.766</v>
      </c>
      <c r="L69" s="94">
        <f t="shared" si="12"/>
        <v>222824.52099999998</v>
      </c>
      <c r="M69" s="94">
        <f t="shared" si="12"/>
        <v>26606.912000000008</v>
      </c>
      <c r="N69" s="94">
        <f t="shared" si="12"/>
        <v>183584.022</v>
      </c>
      <c r="O69" s="4">
        <f t="shared" si="9"/>
        <v>723125.22100000002</v>
      </c>
      <c r="X69"/>
      <c r="Y69"/>
      <c r="Z69"/>
      <c r="AA69"/>
      <c r="AB69"/>
      <c r="AC69"/>
      <c r="AD69"/>
      <c r="AE69"/>
      <c r="AF69"/>
      <c r="AG69"/>
      <c r="AH69"/>
      <c r="AI69"/>
      <c r="AJ69"/>
    </row>
    <row r="70" spans="2:36" x14ac:dyDescent="0.2">
      <c r="B70">
        <v>2020</v>
      </c>
      <c r="C70" s="8">
        <f t="shared" si="2"/>
        <v>0.27382613552400564</v>
      </c>
      <c r="D70" s="8">
        <f t="shared" si="3"/>
        <v>0.17310726533479134</v>
      </c>
      <c r="E70" s="8">
        <f t="shared" si="4"/>
        <v>0.10878903611277987</v>
      </c>
      <c r="F70" s="8">
        <f t="shared" si="5"/>
        <v>0.2078076305575639</v>
      </c>
      <c r="G70" s="8">
        <f t="shared" si="6"/>
        <v>0.20802270156745481</v>
      </c>
      <c r="J70" s="155">
        <f t="shared" si="7"/>
        <v>2020</v>
      </c>
      <c r="K70" s="94">
        <f t="shared" ref="K70:N70" si="13">K53/100</f>
        <v>292603.27699999994</v>
      </c>
      <c r="L70" s="94">
        <f t="shared" si="13"/>
        <v>227426.87299999996</v>
      </c>
      <c r="M70" s="94">
        <f t="shared" si="13"/>
        <v>26597.648999999998</v>
      </c>
      <c r="N70" s="94">
        <f t="shared" si="13"/>
        <v>176537.61899999998</v>
      </c>
      <c r="O70" s="4">
        <f t="shared" si="9"/>
        <v>723165.41799999983</v>
      </c>
      <c r="X70"/>
      <c r="Y70"/>
      <c r="Z70"/>
      <c r="AA70"/>
      <c r="AB70"/>
      <c r="AC70"/>
      <c r="AD70"/>
      <c r="AE70"/>
      <c r="AF70"/>
      <c r="AG70"/>
      <c r="AH70"/>
      <c r="AI70"/>
      <c r="AJ70"/>
    </row>
    <row r="71" spans="2:36" x14ac:dyDescent="0.2">
      <c r="B71">
        <v>2021</v>
      </c>
      <c r="C71" s="8">
        <f t="shared" si="2"/>
        <v>0.27517647103573656</v>
      </c>
      <c r="D71" s="8">
        <f t="shared" si="3"/>
        <v>0.17430339157313954</v>
      </c>
      <c r="E71" s="8">
        <f t="shared" si="4"/>
        <v>0.10385331683148778</v>
      </c>
      <c r="F71" s="8">
        <f t="shared" si="5"/>
        <v>0.19640974648508266</v>
      </c>
      <c r="G71" s="8">
        <f t="shared" si="6"/>
        <v>0.20714700608511905</v>
      </c>
      <c r="J71" s="155">
        <f t="shared" si="7"/>
        <v>2021</v>
      </c>
      <c r="K71" s="94">
        <f t="shared" ref="K71:N71" si="14">K54/100</f>
        <v>318165.64500000002</v>
      </c>
      <c r="L71" s="94">
        <f t="shared" si="14"/>
        <v>234271.42099999997</v>
      </c>
      <c r="M71" s="94">
        <f t="shared" si="14"/>
        <v>25267.728000000003</v>
      </c>
      <c r="N71" s="94">
        <f t="shared" si="14"/>
        <v>171627.45800000001</v>
      </c>
      <c r="O71" s="4">
        <f t="shared" si="9"/>
        <v>749332.25199999998</v>
      </c>
      <c r="X71"/>
      <c r="Y71"/>
      <c r="Z71"/>
      <c r="AA71"/>
      <c r="AB71"/>
      <c r="AC71"/>
      <c r="AD71"/>
      <c r="AE71"/>
      <c r="AF71"/>
      <c r="AG71"/>
      <c r="AH71"/>
      <c r="AI71"/>
      <c r="AJ71"/>
    </row>
    <row r="72" spans="2:36" x14ac:dyDescent="0.2">
      <c r="B72">
        <v>2022</v>
      </c>
      <c r="C72" s="8">
        <f t="shared" si="2"/>
        <v>0.27918750865754616</v>
      </c>
      <c r="D72" s="8">
        <f t="shared" si="3"/>
        <v>0.17160158708751341</v>
      </c>
      <c r="E72" s="8">
        <f t="shared" si="4"/>
        <v>0.101952249029717</v>
      </c>
      <c r="F72" s="8">
        <f t="shared" si="5"/>
        <v>0.19792489816104164</v>
      </c>
      <c r="G72" s="8">
        <f t="shared" si="6"/>
        <v>0.20778936759513592</v>
      </c>
      <c r="J72" s="155">
        <f t="shared" si="7"/>
        <v>2022</v>
      </c>
      <c r="K72" s="94">
        <f t="shared" ref="K72:N72" si="15">K55/100</f>
        <v>320524.96829999995</v>
      </c>
      <c r="L72" s="94">
        <f t="shared" si="15"/>
        <v>228048.63699999999</v>
      </c>
      <c r="M72" s="94">
        <f t="shared" si="15"/>
        <v>23917.32799999999</v>
      </c>
      <c r="N72" s="94">
        <f t="shared" si="15"/>
        <v>181571.46699999995</v>
      </c>
      <c r="O72" s="4">
        <f t="shared" si="9"/>
        <v>754062.40029999986</v>
      </c>
      <c r="X72"/>
      <c r="Y72"/>
      <c r="Z72"/>
      <c r="AA72"/>
      <c r="AB72"/>
      <c r="AC72"/>
      <c r="AD72"/>
      <c r="AE72"/>
      <c r="AF72"/>
      <c r="AG72"/>
      <c r="AH72"/>
      <c r="AI72"/>
      <c r="AJ72"/>
    </row>
    <row r="73" spans="2:36" x14ac:dyDescent="0.2">
      <c r="B73">
        <v>2023</v>
      </c>
      <c r="C73" s="8">
        <f t="shared" si="2"/>
        <v>0.29716717002075288</v>
      </c>
      <c r="D73" s="8">
        <f t="shared" si="3"/>
        <v>0.17361896033793681</v>
      </c>
      <c r="E73" s="8">
        <f t="shared" si="4"/>
        <v>9.7290769035230276E-2</v>
      </c>
      <c r="F73" s="8">
        <f t="shared" si="5"/>
        <v>0.19508652431799439</v>
      </c>
      <c r="G73" s="8">
        <f t="shared" si="6"/>
        <v>0.21433357573502629</v>
      </c>
      <c r="J73" s="155">
        <f t="shared" si="7"/>
        <v>2023</v>
      </c>
      <c r="K73" s="94">
        <f t="shared" ref="K73:N73" si="16">K56/100</f>
        <v>348251.44409999996</v>
      </c>
      <c r="L73" s="94">
        <f t="shared" si="16"/>
        <v>228246.86200000008</v>
      </c>
      <c r="M73" s="94">
        <f t="shared" si="16"/>
        <v>21765.953999999991</v>
      </c>
      <c r="N73" s="94">
        <f t="shared" si="16"/>
        <v>175989.71300000005</v>
      </c>
      <c r="O73" s="4">
        <f t="shared" si="9"/>
        <v>774253.97310000006</v>
      </c>
      <c r="X73"/>
      <c r="Y73"/>
      <c r="Z73"/>
      <c r="AA73"/>
      <c r="AB73"/>
      <c r="AC73"/>
      <c r="AD73"/>
      <c r="AE73"/>
      <c r="AF73"/>
      <c r="AG73"/>
      <c r="AH73"/>
      <c r="AI73"/>
      <c r="AJ73"/>
    </row>
    <row r="74" spans="2:36" x14ac:dyDescent="0.2">
      <c r="B74">
        <v>2024</v>
      </c>
      <c r="C74" s="8">
        <f t="shared" si="2"/>
        <v>0.29362270069324709</v>
      </c>
      <c r="D74" s="8">
        <f t="shared" si="3"/>
        <v>0.17281911954826915</v>
      </c>
      <c r="E74" s="8">
        <f t="shared" si="4"/>
        <v>9.8045555921728797E-2</v>
      </c>
      <c r="F74" s="8">
        <f t="shared" si="5"/>
        <v>0.19944556901739932</v>
      </c>
      <c r="G74" s="8">
        <f t="shared" si="6"/>
        <v>0.2155659093731388</v>
      </c>
      <c r="J74" s="155">
        <f t="shared" si="7"/>
        <v>2024</v>
      </c>
      <c r="K74" s="94">
        <f t="shared" ref="K74:N74" si="17">K57/100</f>
        <v>353896.8832000001</v>
      </c>
      <c r="L74" s="94">
        <f t="shared" si="17"/>
        <v>221850.19500000004</v>
      </c>
      <c r="M74" s="94">
        <f t="shared" si="17"/>
        <v>21192.081000000002</v>
      </c>
      <c r="N74" s="94">
        <f t="shared" si="17"/>
        <v>170787.38100000002</v>
      </c>
      <c r="O74" s="4">
        <f t="shared" si="9"/>
        <v>767726.54020000016</v>
      </c>
      <c r="X74"/>
      <c r="Y74"/>
      <c r="Z74"/>
      <c r="AA74"/>
      <c r="AB74"/>
      <c r="AC74"/>
      <c r="AD74"/>
      <c r="AE74"/>
      <c r="AF74"/>
      <c r="AG74"/>
      <c r="AH74"/>
      <c r="AI74"/>
      <c r="AJ74"/>
    </row>
    <row r="75" spans="2:36" x14ac:dyDescent="0.2">
      <c r="C75" s="94"/>
      <c r="D75" s="94"/>
      <c r="E75" s="94"/>
      <c r="F75" s="94"/>
      <c r="X75"/>
      <c r="Y75"/>
      <c r="Z75"/>
      <c r="AA75"/>
      <c r="AB75"/>
      <c r="AC75"/>
      <c r="AD75"/>
      <c r="AE75"/>
      <c r="AF75"/>
      <c r="AG75"/>
      <c r="AH75"/>
      <c r="AI75"/>
      <c r="AJ75"/>
    </row>
    <row r="76" spans="2:36" x14ac:dyDescent="0.2">
      <c r="X76"/>
      <c r="Y76"/>
      <c r="Z76"/>
      <c r="AA76"/>
      <c r="AB76"/>
      <c r="AC76"/>
      <c r="AD76"/>
      <c r="AE76"/>
      <c r="AF76"/>
      <c r="AG76"/>
      <c r="AH76"/>
      <c r="AI76"/>
      <c r="AJ76"/>
    </row>
    <row r="77" spans="2:36" x14ac:dyDescent="0.2">
      <c r="X77"/>
      <c r="Y77"/>
      <c r="Z77"/>
      <c r="AA77"/>
      <c r="AB77"/>
      <c r="AC77"/>
      <c r="AD77"/>
      <c r="AE77"/>
      <c r="AF77"/>
      <c r="AG77"/>
      <c r="AH77"/>
      <c r="AI77"/>
      <c r="AJ77"/>
    </row>
    <row r="78" spans="2:36" x14ac:dyDescent="0.2">
      <c r="X78"/>
      <c r="Y78"/>
      <c r="Z78"/>
      <c r="AA78"/>
      <c r="AB78"/>
      <c r="AC78"/>
      <c r="AD78"/>
      <c r="AE78"/>
      <c r="AF78"/>
      <c r="AG78"/>
      <c r="AH78"/>
      <c r="AI78"/>
      <c r="AJ78"/>
    </row>
    <row r="79" spans="2:36" x14ac:dyDescent="0.2">
      <c r="X79"/>
      <c r="Y79"/>
      <c r="Z79"/>
      <c r="AA79"/>
      <c r="AB79"/>
      <c r="AC79"/>
      <c r="AD79"/>
      <c r="AE79"/>
      <c r="AF79"/>
      <c r="AG79"/>
      <c r="AH79"/>
      <c r="AI79"/>
      <c r="AJ79"/>
    </row>
    <row r="80" spans="2:36" x14ac:dyDescent="0.2">
      <c r="X80"/>
      <c r="Y80"/>
      <c r="Z80"/>
      <c r="AA80"/>
      <c r="AB80"/>
      <c r="AC80"/>
      <c r="AD80"/>
      <c r="AE80"/>
      <c r="AF80"/>
      <c r="AG80"/>
      <c r="AH80"/>
      <c r="AI80"/>
      <c r="AJ80"/>
    </row>
    <row r="81" spans="24:36" x14ac:dyDescent="0.2">
      <c r="X81"/>
      <c r="Y81"/>
      <c r="Z81"/>
      <c r="AA81"/>
      <c r="AB81"/>
      <c r="AC81"/>
      <c r="AD81"/>
      <c r="AE81"/>
      <c r="AF81"/>
      <c r="AG81"/>
      <c r="AH81"/>
      <c r="AI81"/>
      <c r="AJ81"/>
    </row>
    <row r="82" spans="24:36" x14ac:dyDescent="0.2">
      <c r="X82"/>
      <c r="Y82"/>
      <c r="Z82"/>
      <c r="AA82"/>
      <c r="AB82"/>
      <c r="AC82"/>
      <c r="AD82"/>
      <c r="AE82"/>
      <c r="AF82"/>
      <c r="AG82"/>
      <c r="AH82"/>
      <c r="AI82"/>
      <c r="AJ82"/>
    </row>
    <row r="83" spans="24:36" x14ac:dyDescent="0.2">
      <c r="X83"/>
      <c r="Y83"/>
      <c r="Z83"/>
      <c r="AA83"/>
      <c r="AB83"/>
      <c r="AC83"/>
      <c r="AD83"/>
      <c r="AE83"/>
      <c r="AF83"/>
      <c r="AG83"/>
      <c r="AH83"/>
      <c r="AI83"/>
      <c r="AJ83"/>
    </row>
    <row r="84" spans="24:36" x14ac:dyDescent="0.2">
      <c r="X84"/>
      <c r="Y84"/>
      <c r="Z84"/>
      <c r="AA84"/>
      <c r="AB84"/>
      <c r="AC84"/>
      <c r="AD84"/>
      <c r="AE84"/>
      <c r="AF84"/>
      <c r="AG84"/>
      <c r="AH84"/>
      <c r="AI84"/>
      <c r="AJ84"/>
    </row>
  </sheetData>
  <pageMargins left="0.7" right="0.7" top="0.75" bottom="0.75" header="0.3" footer="0.3"/>
  <drawing r:id="rId11"/>
  <extLst>
    <ext xmlns:x14="http://schemas.microsoft.com/office/spreadsheetml/2009/9/main" uri="{A8765BA9-456A-4dab-B4F3-ACF838C121DE}">
      <x14:slicerList>
        <x14:slicer r:id="rId12"/>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29334-3EF8-491F-9F45-8C0276DB203B}">
  <sheetPr>
    <tabColor theme="7" tint="0.79998168889431442"/>
  </sheetPr>
  <dimension ref="B2:R67"/>
  <sheetViews>
    <sheetView workbookViewId="0">
      <selection activeCell="M7" sqref="M7"/>
    </sheetView>
  </sheetViews>
  <sheetFormatPr baseColWidth="10" defaultRowHeight="12.75" x14ac:dyDescent="0.2"/>
  <cols>
    <col min="2" max="2" width="13.28515625" bestFit="1" customWidth="1"/>
    <col min="3" max="3" width="12.140625" bestFit="1" customWidth="1"/>
    <col min="4" max="4" width="4.140625" customWidth="1"/>
    <col min="5" max="5" width="13.28515625" bestFit="1" customWidth="1"/>
    <col min="6" max="6" width="12.140625" bestFit="1" customWidth="1"/>
    <col min="7" max="7" width="9.85546875" bestFit="1" customWidth="1"/>
    <col min="8" max="8" width="13.28515625" bestFit="1" customWidth="1"/>
    <col min="9" max="9" width="12.140625" bestFit="1" customWidth="1"/>
    <col min="10" max="11" width="9.85546875" bestFit="1" customWidth="1"/>
    <col min="12" max="12" width="8.85546875" bestFit="1" customWidth="1"/>
    <col min="13" max="13" width="7.42578125" bestFit="1" customWidth="1"/>
    <col min="14" max="14" width="13.28515625" bestFit="1" customWidth="1"/>
    <col min="15" max="15" width="12.140625" bestFit="1" customWidth="1"/>
    <col min="16" max="16" width="7.42578125" bestFit="1" customWidth="1"/>
    <col min="17" max="17" width="8.85546875" bestFit="1" customWidth="1"/>
    <col min="18" max="18" width="14.28515625" customWidth="1"/>
    <col min="19" max="19" width="7.42578125" bestFit="1" customWidth="1"/>
    <col min="20" max="20" width="8.5703125" bestFit="1" customWidth="1"/>
    <col min="21" max="21" width="6.42578125" bestFit="1" customWidth="1"/>
    <col min="22" max="23" width="9.85546875" bestFit="1" customWidth="1"/>
  </cols>
  <sheetData>
    <row r="2" spans="2:18" x14ac:dyDescent="0.2">
      <c r="K2" t="s">
        <v>509</v>
      </c>
      <c r="M2" t="s">
        <v>519</v>
      </c>
      <c r="O2" t="s">
        <v>586</v>
      </c>
      <c r="R2" t="s">
        <v>573</v>
      </c>
    </row>
    <row r="3" spans="2:18" x14ac:dyDescent="0.2">
      <c r="K3" t="s">
        <v>516</v>
      </c>
      <c r="M3" t="s">
        <v>518</v>
      </c>
      <c r="O3" t="s">
        <v>525</v>
      </c>
      <c r="R3" t="s">
        <v>572</v>
      </c>
    </row>
    <row r="5" spans="2:18" x14ac:dyDescent="0.2">
      <c r="M5" s="108" t="str" vm="2">
        <f>IF(I14=K3,M3,IF(I14=K2,M2,I14))</f>
        <v>Trøndelag</v>
      </c>
      <c r="N5" s="108"/>
      <c r="O5" s="108" t="str" vm="10">
        <f>IF(I13=K3,O3,IF(I13=K2,O2,I13))</f>
        <v>2024</v>
      </c>
      <c r="P5" s="108"/>
      <c r="Q5" s="108"/>
      <c r="R5" s="108" t="str" vm="12">
        <f>IF(I15=K3,R3,IF(I15=K2,R2,I15))</f>
        <v>småfe</v>
      </c>
    </row>
    <row r="6" spans="2:18" x14ac:dyDescent="0.2">
      <c r="M6" t="str">
        <f>_xlfn.CONCAT("Løpende sum av slakteleveranser av ulike kjøttslag sortert etter størrelse av leveransen i kommunene i ",M5," i ",O5," i prosent")</f>
        <v>Løpende sum av slakteleveranser av ulike kjøttslag sortert etter størrelse av leveransen i kommunene i Trøndelag i 2024 i prosent</v>
      </c>
    </row>
    <row r="7" spans="2:18" x14ac:dyDescent="0.2">
      <c r="M7" t="str">
        <f>_xlfn.CONCAT("Løpende sum av slakteleveranser av fjørfe i ",M5," i ",O5," i prosent")</f>
        <v>Løpende sum av slakteleveranser av fjørfe i Trøndelag i 2024 i prosent</v>
      </c>
    </row>
    <row r="8" spans="2:18" x14ac:dyDescent="0.2">
      <c r="M8" t="str">
        <f>_xlfn.CONCAT("Løpende sum av slakteleveranser av gris i ",M5," i ",O5," i prosent")</f>
        <v>Løpende sum av slakteleveranser av gris i Trøndelag i 2024 i prosent</v>
      </c>
    </row>
    <row r="9" spans="2:18" x14ac:dyDescent="0.2">
      <c r="M9" t="str">
        <f>_xlfn.CONCAT("Løpende sum av slakteleveranser av småfe i ",M5," i ",O5," i prosent")</f>
        <v>Løpende sum av slakteleveranser av småfe i Trøndelag i 2024 i prosent</v>
      </c>
    </row>
    <row r="10" spans="2:18" x14ac:dyDescent="0.2">
      <c r="M10" t="str">
        <f>_xlfn.CONCAT("Løpende sum av slakteleveranser av storfe i ",M5," i ",O5," i prosent")</f>
        <v>Løpende sum av slakteleveranser av storfe i Trøndelag i 2024 i prosent</v>
      </c>
    </row>
    <row r="11" spans="2:18" x14ac:dyDescent="0.2">
      <c r="M11" t="str">
        <f>_xlfn.CONCAT("Løpende sum av slakteleveranser av alle kjøttslag i ",M5," i ",O5," i prosent")</f>
        <v>Løpende sum av slakteleveranser av alle kjøttslag i Trøndelag i 2024 i prosent</v>
      </c>
    </row>
    <row r="13" spans="2:18" x14ac:dyDescent="0.2">
      <c r="B13" s="1" t="s">
        <v>511</v>
      </c>
      <c r="C13" t="s" vm="10">
        <v>595</v>
      </c>
      <c r="E13" s="1" t="s">
        <v>511</v>
      </c>
      <c r="F13" t="s" vm="10">
        <v>595</v>
      </c>
      <c r="H13" s="1" t="s">
        <v>511</v>
      </c>
      <c r="I13" t="s" vm="10">
        <v>595</v>
      </c>
      <c r="K13" s="1" t="s">
        <v>511</v>
      </c>
      <c r="L13" t="s" vm="10">
        <v>595</v>
      </c>
      <c r="N13" s="1" t="s">
        <v>511</v>
      </c>
      <c r="O13" t="s" vm="10">
        <v>595</v>
      </c>
      <c r="Q13" s="1" t="s">
        <v>511</v>
      </c>
      <c r="R13" t="s" vm="10">
        <v>595</v>
      </c>
    </row>
    <row r="14" spans="2:18" x14ac:dyDescent="0.2">
      <c r="B14" s="1" t="s">
        <v>61</v>
      </c>
      <c r="C14" t="s" vm="2">
        <v>371</v>
      </c>
      <c r="E14" s="1" t="s">
        <v>61</v>
      </c>
      <c r="F14" t="s" vm="2">
        <v>371</v>
      </c>
      <c r="H14" s="1" t="s">
        <v>61</v>
      </c>
      <c r="I14" t="s" vm="2">
        <v>371</v>
      </c>
      <c r="K14" s="1" t="s">
        <v>61</v>
      </c>
      <c r="L14" t="s" vm="2">
        <v>371</v>
      </c>
      <c r="N14" s="1" t="s">
        <v>61</v>
      </c>
      <c r="O14" t="s" vm="2">
        <v>371</v>
      </c>
      <c r="Q14" s="1" t="s">
        <v>61</v>
      </c>
      <c r="R14" t="s" vm="2">
        <v>371</v>
      </c>
    </row>
    <row r="15" spans="2:18" x14ac:dyDescent="0.2">
      <c r="B15" s="1" t="s">
        <v>29</v>
      </c>
      <c r="C15" t="s" vm="13">
        <v>31</v>
      </c>
      <c r="E15" s="1" t="s">
        <v>29</v>
      </c>
      <c r="F15" t="s" vm="11">
        <v>35</v>
      </c>
      <c r="H15" s="1" t="s">
        <v>29</v>
      </c>
      <c r="I15" t="s" vm="12">
        <v>34</v>
      </c>
      <c r="K15" s="1" t="s">
        <v>29</v>
      </c>
      <c r="L15" t="s" vm="5">
        <v>40</v>
      </c>
      <c r="N15" s="1" t="s">
        <v>29</v>
      </c>
      <c r="O15" t="s" vm="1">
        <v>509</v>
      </c>
      <c r="Q15" s="1" t="s">
        <v>29</v>
      </c>
      <c r="R15" t="s" vm="1">
        <v>509</v>
      </c>
    </row>
    <row r="17" spans="2:18" x14ac:dyDescent="0.2">
      <c r="B17" s="1" t="s">
        <v>2</v>
      </c>
      <c r="C17" t="s">
        <v>514</v>
      </c>
      <c r="E17" s="1" t="s">
        <v>2</v>
      </c>
      <c r="F17" t="s">
        <v>514</v>
      </c>
      <c r="H17" s="1" t="s">
        <v>2</v>
      </c>
      <c r="I17" t="s">
        <v>514</v>
      </c>
      <c r="K17" s="1" t="s">
        <v>2</v>
      </c>
      <c r="L17" t="s">
        <v>514</v>
      </c>
      <c r="N17" s="1" t="s">
        <v>2</v>
      </c>
      <c r="O17" t="s">
        <v>514</v>
      </c>
      <c r="Q17" s="1" t="s">
        <v>2</v>
      </c>
      <c r="R17" t="s">
        <v>514</v>
      </c>
    </row>
    <row r="18" spans="2:18" x14ac:dyDescent="0.2">
      <c r="B18" s="2" t="s">
        <v>407</v>
      </c>
      <c r="C18" s="5">
        <v>0.19399157426656871</v>
      </c>
      <c r="E18" s="2" t="s">
        <v>407</v>
      </c>
      <c r="F18" s="5">
        <v>0.26486667726390767</v>
      </c>
      <c r="G18">
        <v>1</v>
      </c>
      <c r="H18" s="2" t="s">
        <v>389</v>
      </c>
      <c r="I18" s="5">
        <v>0.22688805313645216</v>
      </c>
      <c r="K18" s="2" t="s">
        <v>402</v>
      </c>
      <c r="L18" s="5">
        <v>0.12597663758307759</v>
      </c>
      <c r="N18" s="2" t="s">
        <v>407</v>
      </c>
      <c r="O18" s="5">
        <v>0.18611320049294805</v>
      </c>
      <c r="Q18" s="2" t="s">
        <v>407</v>
      </c>
      <c r="R18" s="4">
        <v>14288404.350000007</v>
      </c>
    </row>
    <row r="19" spans="2:18" x14ac:dyDescent="0.2">
      <c r="B19" s="2" t="s">
        <v>402</v>
      </c>
      <c r="C19" s="5">
        <v>0.37904610118928556</v>
      </c>
      <c r="E19" s="2" t="s">
        <v>408</v>
      </c>
      <c r="F19" s="5">
        <v>0.45775954805899532</v>
      </c>
      <c r="G19">
        <v>2</v>
      </c>
      <c r="H19" s="2" t="s">
        <v>395</v>
      </c>
      <c r="I19" s="5">
        <v>0.30910758598931354</v>
      </c>
      <c r="K19" s="2" t="s">
        <v>407</v>
      </c>
      <c r="L19" s="5">
        <v>0.21077396813058452</v>
      </c>
      <c r="N19" s="2" t="s">
        <v>402</v>
      </c>
      <c r="O19" s="5">
        <v>0.32396677954523556</v>
      </c>
      <c r="Q19" s="2" t="s">
        <v>402</v>
      </c>
      <c r="R19" s="4">
        <v>24871789.480000004</v>
      </c>
    </row>
    <row r="20" spans="2:18" x14ac:dyDescent="0.2">
      <c r="B20" s="2" t="s">
        <v>395</v>
      </c>
      <c r="C20" s="5">
        <v>0.52749750580453814</v>
      </c>
      <c r="E20" s="2" t="s">
        <v>409</v>
      </c>
      <c r="F20" s="5">
        <v>0.57336753749529035</v>
      </c>
      <c r="G20">
        <v>3</v>
      </c>
      <c r="H20" s="2" t="s">
        <v>390</v>
      </c>
      <c r="I20" s="5">
        <v>0.38757364130497607</v>
      </c>
      <c r="K20" s="2" t="s">
        <v>379</v>
      </c>
      <c r="L20" s="5">
        <v>0.27895433328297242</v>
      </c>
      <c r="N20" s="2" t="s">
        <v>408</v>
      </c>
      <c r="O20" s="5">
        <v>0.416487813117288</v>
      </c>
      <c r="Q20" s="2" t="s">
        <v>408</v>
      </c>
      <c r="R20" s="4">
        <v>31974874.779999997</v>
      </c>
    </row>
    <row r="21" spans="2:18" x14ac:dyDescent="0.2">
      <c r="B21" s="2" t="s">
        <v>396</v>
      </c>
      <c r="C21" s="5">
        <v>0.64917100066734912</v>
      </c>
      <c r="E21" s="2" t="s">
        <v>406</v>
      </c>
      <c r="F21" s="5">
        <v>0.68548653292822204</v>
      </c>
      <c r="G21">
        <v>4</v>
      </c>
      <c r="H21" s="2" t="s">
        <v>408</v>
      </c>
      <c r="I21" s="5">
        <v>0.45686329719105911</v>
      </c>
      <c r="K21" s="2" t="s">
        <v>384</v>
      </c>
      <c r="L21" s="5">
        <v>0.33325213295471751</v>
      </c>
      <c r="N21" s="2" t="s">
        <v>395</v>
      </c>
      <c r="O21" s="5">
        <v>0.49947324486151656</v>
      </c>
      <c r="Q21" s="2" t="s">
        <v>395</v>
      </c>
      <c r="R21" s="4">
        <v>38345886.61999999</v>
      </c>
    </row>
    <row r="22" spans="2:18" x14ac:dyDescent="0.2">
      <c r="B22" s="2" t="s">
        <v>379</v>
      </c>
      <c r="C22" s="5">
        <v>0.73175845703520448</v>
      </c>
      <c r="E22" s="2" t="s">
        <v>402</v>
      </c>
      <c r="F22" s="5">
        <v>0.76481958918269133</v>
      </c>
      <c r="G22">
        <v>5</v>
      </c>
      <c r="H22" s="2" t="s">
        <v>402</v>
      </c>
      <c r="I22" s="5">
        <v>0.51482631649057953</v>
      </c>
      <c r="K22" s="2" t="s">
        <v>382</v>
      </c>
      <c r="L22" s="5">
        <v>0.38718014535277639</v>
      </c>
      <c r="N22" s="2" t="s">
        <v>396</v>
      </c>
      <c r="O22" s="5">
        <v>0.5603957949505306</v>
      </c>
      <c r="Q22" s="2" t="s">
        <v>396</v>
      </c>
      <c r="R22" s="4">
        <v>43023072.479999989</v>
      </c>
    </row>
    <row r="23" spans="2:18" x14ac:dyDescent="0.2">
      <c r="B23" s="2" t="s">
        <v>408</v>
      </c>
      <c r="C23" s="5">
        <v>0.7882393783116538</v>
      </c>
      <c r="E23" s="2" t="s">
        <v>418</v>
      </c>
      <c r="F23" s="5">
        <v>0.82500509859817772</v>
      </c>
      <c r="G23">
        <v>6</v>
      </c>
      <c r="H23" s="2" t="s">
        <v>407</v>
      </c>
      <c r="I23" s="5">
        <v>0.56144712734912616</v>
      </c>
      <c r="K23" s="2" t="s">
        <v>418</v>
      </c>
      <c r="L23" s="5">
        <v>0.43889425882114796</v>
      </c>
      <c r="N23" s="2" t="s">
        <v>379</v>
      </c>
      <c r="O23" s="5">
        <v>0.61710344946076601</v>
      </c>
      <c r="Q23" s="2" t="s">
        <v>379</v>
      </c>
      <c r="R23" s="4">
        <v>47376669.61999999</v>
      </c>
    </row>
    <row r="24" spans="2:18" x14ac:dyDescent="0.2">
      <c r="B24" s="2" t="s">
        <v>394</v>
      </c>
      <c r="C24" s="5">
        <v>0.82610931511023822</v>
      </c>
      <c r="E24" s="2" t="s">
        <v>405</v>
      </c>
      <c r="F24" s="5">
        <v>0.85132120348147522</v>
      </c>
      <c r="G24">
        <v>7</v>
      </c>
      <c r="H24" s="2" t="s">
        <v>384</v>
      </c>
      <c r="I24" s="5">
        <v>0.5934283188139946</v>
      </c>
      <c r="K24" s="2" t="s">
        <v>422</v>
      </c>
      <c r="L24" s="5">
        <v>0.48818412409521056</v>
      </c>
      <c r="N24" s="2" t="s">
        <v>409</v>
      </c>
      <c r="O24" s="5">
        <v>0.66926649867561705</v>
      </c>
      <c r="Q24" s="2" t="s">
        <v>409</v>
      </c>
      <c r="R24" s="4">
        <v>51381365.349999987</v>
      </c>
    </row>
    <row r="25" spans="2:18" x14ac:dyDescent="0.2">
      <c r="B25" s="2" t="s">
        <v>384</v>
      </c>
      <c r="C25" s="5">
        <v>0.85931146821696558</v>
      </c>
      <c r="E25" s="2" t="s">
        <v>412</v>
      </c>
      <c r="F25" s="5">
        <v>0.87747882754847228</v>
      </c>
      <c r="G25">
        <v>8</v>
      </c>
      <c r="H25" s="2" t="s">
        <v>394</v>
      </c>
      <c r="I25" s="5">
        <v>0.62145053145087537</v>
      </c>
      <c r="K25" s="2" t="s">
        <v>403</v>
      </c>
      <c r="L25" s="5">
        <v>0.53466510502904196</v>
      </c>
      <c r="N25" s="2" t="s">
        <v>406</v>
      </c>
      <c r="O25" s="5">
        <v>0.70428081248714325</v>
      </c>
      <c r="Q25" s="2" t="s">
        <v>406</v>
      </c>
      <c r="R25" s="4">
        <v>54069507.149999991</v>
      </c>
    </row>
    <row r="26" spans="2:18" x14ac:dyDescent="0.2">
      <c r="B26" s="2" t="s">
        <v>397</v>
      </c>
      <c r="C26" s="5">
        <v>0.88320374023570936</v>
      </c>
      <c r="E26" s="2" t="s">
        <v>416</v>
      </c>
      <c r="F26" s="5">
        <v>0.89548983718495256</v>
      </c>
      <c r="G26">
        <v>9</v>
      </c>
      <c r="H26" s="2" t="s">
        <v>379</v>
      </c>
      <c r="I26" s="5">
        <v>0.6451475907439197</v>
      </c>
      <c r="K26" s="2" t="s">
        <v>395</v>
      </c>
      <c r="L26" s="5">
        <v>0.57509818011671487</v>
      </c>
      <c r="N26" s="2" t="s">
        <v>418</v>
      </c>
      <c r="O26" s="5">
        <v>0.73579882929778562</v>
      </c>
      <c r="Q26" s="2" t="s">
        <v>418</v>
      </c>
      <c r="R26" s="4">
        <v>56489228.949999988</v>
      </c>
    </row>
    <row r="27" spans="2:18" x14ac:dyDescent="0.2">
      <c r="B27" s="2" t="s">
        <v>409</v>
      </c>
      <c r="C27" s="5">
        <v>0.90406697653561019</v>
      </c>
      <c r="E27" s="2" t="s">
        <v>403</v>
      </c>
      <c r="F27" s="5">
        <v>0.91168152455308837</v>
      </c>
      <c r="G27">
        <v>10</v>
      </c>
      <c r="H27" s="2" t="s">
        <v>409</v>
      </c>
      <c r="I27" s="5">
        <v>0.66798017617996064</v>
      </c>
      <c r="K27" s="2" t="s">
        <v>408</v>
      </c>
      <c r="L27" s="5">
        <v>0.61480086751842622</v>
      </c>
      <c r="N27" s="2" t="s">
        <v>384</v>
      </c>
      <c r="O27" s="5">
        <v>0.76623096401845525</v>
      </c>
      <c r="Q27" s="2" t="s">
        <v>384</v>
      </c>
      <c r="R27" s="4">
        <v>58825584.699999988</v>
      </c>
    </row>
    <row r="28" spans="2:18" x14ac:dyDescent="0.2">
      <c r="B28" s="2" t="s">
        <v>403</v>
      </c>
      <c r="C28" s="5">
        <v>0.9243317006415499</v>
      </c>
      <c r="E28" s="2" t="s">
        <v>399</v>
      </c>
      <c r="F28" s="5">
        <v>0.92372525974115083</v>
      </c>
      <c r="G28">
        <v>11</v>
      </c>
      <c r="H28" s="2" t="s">
        <v>404</v>
      </c>
      <c r="I28" s="5">
        <v>0.69069771864310991</v>
      </c>
      <c r="K28" s="2" t="s">
        <v>409</v>
      </c>
      <c r="L28" s="5">
        <v>0.65304724123616598</v>
      </c>
      <c r="N28" s="2" t="s">
        <v>403</v>
      </c>
      <c r="O28" s="5">
        <v>0.79105702994426619</v>
      </c>
      <c r="Q28" s="2" t="s">
        <v>403</v>
      </c>
      <c r="R28" s="4">
        <v>60731547.669999987</v>
      </c>
    </row>
    <row r="29" spans="2:18" x14ac:dyDescent="0.2">
      <c r="B29" s="2" t="s">
        <v>390</v>
      </c>
      <c r="C29" s="5">
        <v>0.94140807736845289</v>
      </c>
      <c r="E29" s="2" t="s">
        <v>395</v>
      </c>
      <c r="F29" s="5">
        <v>0.93511027114490453</v>
      </c>
      <c r="G29">
        <v>12</v>
      </c>
      <c r="H29" s="2" t="s">
        <v>386</v>
      </c>
      <c r="I29" s="5">
        <v>0.71270273079835789</v>
      </c>
      <c r="K29" s="2" t="s">
        <v>405</v>
      </c>
      <c r="L29" s="5">
        <v>0.68638899029665423</v>
      </c>
      <c r="N29" s="2" t="s">
        <v>405</v>
      </c>
      <c r="O29" s="5">
        <v>0.81316263110738207</v>
      </c>
      <c r="Q29" s="2" t="s">
        <v>405</v>
      </c>
      <c r="R29" s="4">
        <v>62428653.339999989</v>
      </c>
    </row>
    <row r="30" spans="2:18" x14ac:dyDescent="0.2">
      <c r="B30" s="2" t="s">
        <v>376</v>
      </c>
      <c r="C30" s="5">
        <v>0.95573450164819074</v>
      </c>
      <c r="E30" s="2" t="s">
        <v>379</v>
      </c>
      <c r="F30" s="5">
        <v>0.94485554993539644</v>
      </c>
      <c r="G30">
        <v>13</v>
      </c>
      <c r="H30" s="2" t="s">
        <v>374</v>
      </c>
      <c r="I30" s="5">
        <v>0.73405438569246673</v>
      </c>
      <c r="K30" s="2" t="s">
        <v>386</v>
      </c>
      <c r="L30" s="5">
        <v>0.71876312102941609</v>
      </c>
      <c r="N30" s="2" t="s">
        <v>394</v>
      </c>
      <c r="O30" s="5">
        <v>0.83261449947200783</v>
      </c>
      <c r="Q30" s="2" t="s">
        <v>394</v>
      </c>
      <c r="R30" s="4">
        <v>63922024.899999991</v>
      </c>
    </row>
    <row r="31" spans="2:18" x14ac:dyDescent="0.2">
      <c r="B31" s="2" t="s">
        <v>405</v>
      </c>
      <c r="C31" s="5">
        <v>0.96998842119217621</v>
      </c>
      <c r="E31" s="2" t="s">
        <v>382</v>
      </c>
      <c r="F31" s="5">
        <v>0.95372200596893741</v>
      </c>
      <c r="G31">
        <v>14</v>
      </c>
      <c r="H31" s="2" t="s">
        <v>380</v>
      </c>
      <c r="I31" s="5">
        <v>0.75539617841211515</v>
      </c>
      <c r="K31" s="2" t="s">
        <v>389</v>
      </c>
      <c r="L31" s="5">
        <v>0.74843770805291521</v>
      </c>
      <c r="N31" s="2" t="s">
        <v>382</v>
      </c>
      <c r="O31" s="5">
        <v>0.85092951277913798</v>
      </c>
      <c r="Q31" s="2" t="s">
        <v>382</v>
      </c>
      <c r="R31" s="4">
        <v>65328117.079999991</v>
      </c>
    </row>
    <row r="32" spans="2:18" x14ac:dyDescent="0.2">
      <c r="B32" s="2" t="s">
        <v>412</v>
      </c>
      <c r="C32" s="5">
        <v>0.98083000268706511</v>
      </c>
      <c r="E32" s="2" t="s">
        <v>397</v>
      </c>
      <c r="F32" s="5">
        <v>0.96190078174148075</v>
      </c>
      <c r="G32">
        <v>15</v>
      </c>
      <c r="H32" s="2" t="s">
        <v>382</v>
      </c>
      <c r="I32" s="5">
        <v>0.77479502838819825</v>
      </c>
      <c r="K32" s="2" t="s">
        <v>374</v>
      </c>
      <c r="L32" s="5">
        <v>0.77600069878699063</v>
      </c>
      <c r="N32" s="2" t="s">
        <v>412</v>
      </c>
      <c r="O32" s="5">
        <v>0.8686353731190174</v>
      </c>
      <c r="Q32" s="2" t="s">
        <v>412</v>
      </c>
      <c r="R32" s="4">
        <v>66687442.969999991</v>
      </c>
    </row>
    <row r="33" spans="2:18" x14ac:dyDescent="0.2">
      <c r="B33" s="2" t="s">
        <v>382</v>
      </c>
      <c r="C33" s="5">
        <v>0.98781670112205144</v>
      </c>
      <c r="E33" s="2" t="s">
        <v>400</v>
      </c>
      <c r="F33" s="5">
        <v>0.97001986858744904</v>
      </c>
      <c r="G33">
        <v>16</v>
      </c>
      <c r="H33" s="2" t="s">
        <v>405</v>
      </c>
      <c r="I33" s="5">
        <v>0.79338952130279217</v>
      </c>
      <c r="K33" s="2" t="s">
        <v>400</v>
      </c>
      <c r="L33" s="5">
        <v>0.79783686126084452</v>
      </c>
      <c r="N33" s="2" t="s">
        <v>397</v>
      </c>
      <c r="O33" s="5">
        <v>0.88359619575386827</v>
      </c>
      <c r="Q33" s="2" t="s">
        <v>397</v>
      </c>
      <c r="R33" s="4">
        <v>67836025.029999986</v>
      </c>
    </row>
    <row r="34" spans="2:18" x14ac:dyDescent="0.2">
      <c r="B34" s="2" t="s">
        <v>418</v>
      </c>
      <c r="C34" s="5">
        <v>0.99299778659367388</v>
      </c>
      <c r="E34" s="2" t="s">
        <v>384</v>
      </c>
      <c r="F34" s="5">
        <v>0.97751272654955268</v>
      </c>
      <c r="G34">
        <v>17</v>
      </c>
      <c r="H34" s="2" t="s">
        <v>400</v>
      </c>
      <c r="I34" s="5">
        <v>0.81127412640599084</v>
      </c>
      <c r="K34" s="2" t="s">
        <v>412</v>
      </c>
      <c r="L34" s="5">
        <v>0.81919896060704855</v>
      </c>
      <c r="N34" s="2" t="s">
        <v>390</v>
      </c>
      <c r="O34" s="5">
        <v>0.89726706545867996</v>
      </c>
      <c r="Q34" s="2" t="s">
        <v>390</v>
      </c>
      <c r="R34" s="4">
        <v>68885573.979999989</v>
      </c>
    </row>
    <row r="35" spans="2:18" x14ac:dyDescent="0.2">
      <c r="B35" s="2" t="s">
        <v>386</v>
      </c>
      <c r="C35" s="5">
        <v>0.99772630662151007</v>
      </c>
      <c r="E35" s="2" t="s">
        <v>417</v>
      </c>
      <c r="F35" s="5">
        <v>0.98375642176018796</v>
      </c>
      <c r="G35">
        <v>18</v>
      </c>
      <c r="H35" s="2" t="s">
        <v>403</v>
      </c>
      <c r="I35" s="5">
        <v>0.82814424878802595</v>
      </c>
      <c r="K35" s="2" t="s">
        <v>370</v>
      </c>
      <c r="L35" s="5">
        <v>0.83945060320352349</v>
      </c>
      <c r="N35" s="2" t="s">
        <v>389</v>
      </c>
      <c r="O35" s="5">
        <v>0.91013407667002422</v>
      </c>
      <c r="Q35" s="2" t="s">
        <v>389</v>
      </c>
      <c r="R35" s="4">
        <v>69873408.579999983</v>
      </c>
    </row>
    <row r="36" spans="2:18" x14ac:dyDescent="0.2">
      <c r="B36" s="2" t="s">
        <v>406</v>
      </c>
      <c r="C36" s="5">
        <v>0.99999999999999978</v>
      </c>
      <c r="E36" s="2" t="s">
        <v>422</v>
      </c>
      <c r="F36" s="5">
        <v>0.98852434635002218</v>
      </c>
      <c r="G36">
        <v>19</v>
      </c>
      <c r="H36" s="2" t="s">
        <v>381</v>
      </c>
      <c r="I36" s="5">
        <v>0.84412016922736366</v>
      </c>
      <c r="K36" s="2" t="s">
        <v>396</v>
      </c>
      <c r="L36" s="5">
        <v>0.85910645236722716</v>
      </c>
      <c r="N36" s="2" t="s">
        <v>422</v>
      </c>
      <c r="O36" s="5">
        <v>0.92287668811791213</v>
      </c>
      <c r="Q36" s="2" t="s">
        <v>422</v>
      </c>
      <c r="R36" s="4">
        <v>70851692.679999977</v>
      </c>
    </row>
    <row r="37" spans="2:18" x14ac:dyDescent="0.2">
      <c r="B37" s="2" t="s">
        <v>413</v>
      </c>
      <c r="C37" s="5">
        <v>0.99999999999999978</v>
      </c>
      <c r="E37" s="2" t="s">
        <v>386</v>
      </c>
      <c r="F37" s="5">
        <v>0.9921331914988849</v>
      </c>
      <c r="G37">
        <v>20</v>
      </c>
      <c r="H37" s="2" t="s">
        <v>396</v>
      </c>
      <c r="I37" s="5">
        <v>0.85992050521135688</v>
      </c>
      <c r="K37" s="2" t="s">
        <v>390</v>
      </c>
      <c r="L37" s="5">
        <v>0.8754055839757855</v>
      </c>
      <c r="N37" s="2" t="s">
        <v>386</v>
      </c>
      <c r="O37" s="5">
        <v>0.93390855435741149</v>
      </c>
      <c r="Q37" s="2" t="s">
        <v>386</v>
      </c>
      <c r="R37" s="4">
        <v>71698638.329999983</v>
      </c>
    </row>
    <row r="38" spans="2:18" x14ac:dyDescent="0.2">
      <c r="B38" s="2" t="s">
        <v>380</v>
      </c>
      <c r="C38" s="5">
        <v>0.99999999999999978</v>
      </c>
      <c r="E38" s="2" t="s">
        <v>374</v>
      </c>
      <c r="F38" s="5">
        <v>0.99515110635805371</v>
      </c>
      <c r="G38">
        <v>21</v>
      </c>
      <c r="H38" s="2" t="s">
        <v>420</v>
      </c>
      <c r="I38" s="5">
        <v>0.87464690230279873</v>
      </c>
      <c r="K38" s="2" t="s">
        <v>393</v>
      </c>
      <c r="L38" s="5">
        <v>0.89090176984445935</v>
      </c>
      <c r="N38" s="2" t="s">
        <v>376</v>
      </c>
      <c r="O38" s="5">
        <v>0.94332500868256308</v>
      </c>
      <c r="Q38" s="2" t="s">
        <v>376</v>
      </c>
      <c r="R38" s="4">
        <v>72421564.519999981</v>
      </c>
    </row>
    <row r="39" spans="2:18" x14ac:dyDescent="0.2">
      <c r="B39" s="2" t="s">
        <v>400</v>
      </c>
      <c r="C39" s="5">
        <v>0.99999999999999978</v>
      </c>
      <c r="E39" s="2" t="s">
        <v>370</v>
      </c>
      <c r="F39" s="5">
        <v>0.99739953350052246</v>
      </c>
      <c r="G39">
        <v>22</v>
      </c>
      <c r="H39" s="2" t="s">
        <v>422</v>
      </c>
      <c r="I39" s="5">
        <v>0.88913292658705845</v>
      </c>
      <c r="K39" s="2" t="s">
        <v>416</v>
      </c>
      <c r="L39" s="5">
        <v>0.9055462124569964</v>
      </c>
      <c r="N39" s="2" t="s">
        <v>416</v>
      </c>
      <c r="O39" s="5">
        <v>0.95205996787552394</v>
      </c>
      <c r="Q39" s="2" t="s">
        <v>416</v>
      </c>
      <c r="R39" s="4">
        <v>73092170.519999981</v>
      </c>
    </row>
    <row r="40" spans="2:18" x14ac:dyDescent="0.2">
      <c r="B40" s="2" t="s">
        <v>389</v>
      </c>
      <c r="C40" s="5">
        <v>0.99999999999999978</v>
      </c>
      <c r="E40" s="2" t="s">
        <v>376</v>
      </c>
      <c r="F40" s="5">
        <v>0.9993336314173622</v>
      </c>
      <c r="G40">
        <v>23</v>
      </c>
      <c r="H40" s="2" t="s">
        <v>412</v>
      </c>
      <c r="I40" s="5">
        <v>0.90352537818253886</v>
      </c>
      <c r="K40" s="2" t="s">
        <v>417</v>
      </c>
      <c r="L40" s="5">
        <v>0.91626315763926369</v>
      </c>
      <c r="N40" s="2" t="s">
        <v>400</v>
      </c>
      <c r="O40" s="5">
        <v>0.95975746651672056</v>
      </c>
      <c r="Q40" s="2" t="s">
        <v>400</v>
      </c>
      <c r="R40" s="4">
        <v>73683127.919999987</v>
      </c>
    </row>
    <row r="41" spans="2:18" x14ac:dyDescent="0.2">
      <c r="B41" s="2" t="s">
        <v>422</v>
      </c>
      <c r="C41" s="5">
        <v>0.99999999999999978</v>
      </c>
      <c r="E41" s="2" t="s">
        <v>393</v>
      </c>
      <c r="F41" s="5">
        <v>0.99975865245464379</v>
      </c>
      <c r="G41">
        <v>24</v>
      </c>
      <c r="H41" s="2" t="s">
        <v>370</v>
      </c>
      <c r="I41" s="5">
        <v>0.91562772905596179</v>
      </c>
      <c r="K41" s="2" t="s">
        <v>376</v>
      </c>
      <c r="L41" s="5">
        <v>0.92522928845662189</v>
      </c>
      <c r="N41" s="2" t="s">
        <v>374</v>
      </c>
      <c r="O41" s="5">
        <v>0.96735056340051639</v>
      </c>
      <c r="Q41" s="2" t="s">
        <v>374</v>
      </c>
      <c r="R41" s="4">
        <v>74266070.11999999</v>
      </c>
    </row>
    <row r="42" spans="2:18" x14ac:dyDescent="0.2">
      <c r="B42" s="2" t="s">
        <v>417</v>
      </c>
      <c r="C42" s="5">
        <v>0.99999999999999978</v>
      </c>
      <c r="E42" s="2" t="s">
        <v>396</v>
      </c>
      <c r="F42" s="5">
        <v>0.99984959219891578</v>
      </c>
      <c r="G42">
        <v>25</v>
      </c>
      <c r="H42" s="2" t="s">
        <v>417</v>
      </c>
      <c r="I42" s="5">
        <v>0.92720412874979086</v>
      </c>
      <c r="K42" s="2" t="s">
        <v>413</v>
      </c>
      <c r="L42" s="5">
        <v>0.934174832272883</v>
      </c>
      <c r="N42" s="2" t="s">
        <v>370</v>
      </c>
      <c r="O42" s="5">
        <v>0.97283951393087342</v>
      </c>
      <c r="Q42" s="2" t="s">
        <v>370</v>
      </c>
      <c r="R42" s="4">
        <v>74687471.419999987</v>
      </c>
    </row>
    <row r="43" spans="2:18" x14ac:dyDescent="0.2">
      <c r="B43" s="2" t="s">
        <v>414</v>
      </c>
      <c r="C43" s="5">
        <v>0.99999999999999978</v>
      </c>
      <c r="E43" s="2" t="s">
        <v>401</v>
      </c>
      <c r="F43" s="5">
        <v>0.99989916168430659</v>
      </c>
      <c r="G43">
        <v>26</v>
      </c>
      <c r="H43" s="2" t="s">
        <v>393</v>
      </c>
      <c r="I43" s="5">
        <v>0.93831054156503069</v>
      </c>
      <c r="K43" s="2" t="s">
        <v>424</v>
      </c>
      <c r="L43" s="5">
        <v>0.94152436238834281</v>
      </c>
      <c r="N43" s="2" t="s">
        <v>399</v>
      </c>
      <c r="O43" s="5">
        <v>0.9780420200197727</v>
      </c>
      <c r="Q43" s="2" t="s">
        <v>399</v>
      </c>
      <c r="R43" s="4">
        <v>75086881.61999999</v>
      </c>
    </row>
    <row r="44" spans="2:18" x14ac:dyDescent="0.2">
      <c r="B44" s="2" t="s">
        <v>388</v>
      </c>
      <c r="C44" s="5">
        <v>0.99999999999999978</v>
      </c>
      <c r="E44" s="2" t="s">
        <v>388</v>
      </c>
      <c r="F44" s="5">
        <v>0.99992764486864627</v>
      </c>
      <c r="G44">
        <v>27</v>
      </c>
      <c r="H44" s="2" t="s">
        <v>416</v>
      </c>
      <c r="I44" s="5">
        <v>0.94818347476116183</v>
      </c>
      <c r="K44" s="2" t="s">
        <v>399</v>
      </c>
      <c r="L44" s="5">
        <v>0.94849659296549538</v>
      </c>
      <c r="N44" s="2" t="s">
        <v>417</v>
      </c>
      <c r="O44" s="5">
        <v>0.98254989075079946</v>
      </c>
      <c r="Q44" s="2" t="s">
        <v>417</v>
      </c>
      <c r="R44" s="4">
        <v>75432962.819999993</v>
      </c>
    </row>
    <row r="45" spans="2:18" x14ac:dyDescent="0.2">
      <c r="B45" s="2" t="s">
        <v>381</v>
      </c>
      <c r="C45" s="5">
        <v>0.99999999999999978</v>
      </c>
      <c r="E45" s="2" t="s">
        <v>380</v>
      </c>
      <c r="F45" s="5">
        <v>0.99995451885899822</v>
      </c>
      <c r="G45">
        <v>28</v>
      </c>
      <c r="H45" s="2" t="s">
        <v>376</v>
      </c>
      <c r="I45" s="5">
        <v>0.95756447892021546</v>
      </c>
      <c r="K45" s="2" t="s">
        <v>397</v>
      </c>
      <c r="L45" s="5">
        <v>0.95539830310999363</v>
      </c>
      <c r="N45" s="2" t="s">
        <v>393</v>
      </c>
      <c r="O45" s="5">
        <v>0.98642654714361444</v>
      </c>
      <c r="Q45" s="2" t="s">
        <v>393</v>
      </c>
      <c r="R45" s="4">
        <v>75730584.019999996</v>
      </c>
    </row>
    <row r="46" spans="2:18" x14ac:dyDescent="0.2">
      <c r="B46" s="2" t="s">
        <v>374</v>
      </c>
      <c r="C46" s="5">
        <v>0.99999999999999978</v>
      </c>
      <c r="E46" s="2" t="s">
        <v>390</v>
      </c>
      <c r="F46" s="5">
        <v>0.99998006763077185</v>
      </c>
      <c r="G46">
        <v>29</v>
      </c>
      <c r="H46" s="2" t="s">
        <v>418</v>
      </c>
      <c r="I46" s="5">
        <v>0.96602815929214303</v>
      </c>
      <c r="K46" s="2" t="s">
        <v>406</v>
      </c>
      <c r="L46" s="5">
        <v>0.96210106412955632</v>
      </c>
      <c r="N46" s="2" t="s">
        <v>413</v>
      </c>
      <c r="O46" s="5">
        <v>0.98854676953370646</v>
      </c>
      <c r="Q46" s="2" t="s">
        <v>413</v>
      </c>
      <c r="R46" s="4">
        <v>75893359.11999999</v>
      </c>
    </row>
    <row r="47" spans="2:18" x14ac:dyDescent="0.2">
      <c r="B47" s="2" t="s">
        <v>416</v>
      </c>
      <c r="C47" s="5">
        <v>0.99999999999999978</v>
      </c>
      <c r="E47" s="2" t="s">
        <v>404</v>
      </c>
      <c r="F47" s="5">
        <v>0.99999066487185173</v>
      </c>
      <c r="G47">
        <v>30</v>
      </c>
      <c r="H47" s="2" t="s">
        <v>388</v>
      </c>
      <c r="I47" s="5">
        <v>0.97321862822249494</v>
      </c>
      <c r="K47" s="2" t="s">
        <v>388</v>
      </c>
      <c r="L47" s="5">
        <v>0.96859591751688001</v>
      </c>
      <c r="N47" s="2" t="s">
        <v>380</v>
      </c>
      <c r="O47" s="5">
        <v>0.99029481773801931</v>
      </c>
      <c r="Q47" s="2" t="s">
        <v>380</v>
      </c>
      <c r="R47" s="4">
        <v>76027561.419999987</v>
      </c>
    </row>
    <row r="48" spans="2:18" x14ac:dyDescent="0.2">
      <c r="B48" s="2" t="s">
        <v>404</v>
      </c>
      <c r="C48" s="5">
        <v>0.99999999999999978</v>
      </c>
      <c r="E48" s="2" t="s">
        <v>389</v>
      </c>
      <c r="F48" s="5">
        <v>0.99999999999999978</v>
      </c>
      <c r="G48">
        <v>31</v>
      </c>
      <c r="H48" s="2" t="s">
        <v>399</v>
      </c>
      <c r="I48" s="5">
        <v>0.97942037877261789</v>
      </c>
      <c r="K48" s="2" t="s">
        <v>415</v>
      </c>
      <c r="L48" s="5">
        <v>0.97409303325519103</v>
      </c>
      <c r="N48" s="2" t="s">
        <v>424</v>
      </c>
      <c r="O48" s="5">
        <v>0.99200520148958005</v>
      </c>
      <c r="Q48" s="2" t="s">
        <v>424</v>
      </c>
      <c r="R48" s="4">
        <v>76158872.11999999</v>
      </c>
    </row>
    <row r="49" spans="2:18" x14ac:dyDescent="0.2">
      <c r="B49" s="2" t="s">
        <v>401</v>
      </c>
      <c r="C49" s="5">
        <v>0.99999999999999978</v>
      </c>
      <c r="E49" s="2" t="s">
        <v>381</v>
      </c>
      <c r="F49" s="5">
        <v>0.99999999999999978</v>
      </c>
      <c r="G49">
        <v>32</v>
      </c>
      <c r="H49" s="2" t="s">
        <v>415</v>
      </c>
      <c r="I49" s="5">
        <v>0.98463921499733797</v>
      </c>
      <c r="K49" s="2" t="s">
        <v>394</v>
      </c>
      <c r="L49" s="5">
        <v>0.97958415323436554</v>
      </c>
      <c r="N49" s="2" t="s">
        <v>388</v>
      </c>
      <c r="O49" s="5">
        <v>0.99365675179246493</v>
      </c>
      <c r="Q49" s="2" t="s">
        <v>388</v>
      </c>
      <c r="R49" s="4">
        <v>76285666.019999996</v>
      </c>
    </row>
    <row r="50" spans="2:18" x14ac:dyDescent="0.2">
      <c r="B50" s="2" t="s">
        <v>399</v>
      </c>
      <c r="C50" s="5">
        <v>0.99999999999999978</v>
      </c>
      <c r="E50" s="2" t="s">
        <v>424</v>
      </c>
      <c r="F50" s="5">
        <v>0.99999999999999978</v>
      </c>
      <c r="G50">
        <v>33</v>
      </c>
      <c r="H50" s="2" t="s">
        <v>413</v>
      </c>
      <c r="I50" s="5">
        <v>0.98935630719795764</v>
      </c>
      <c r="K50" s="2" t="s">
        <v>380</v>
      </c>
      <c r="L50" s="5">
        <v>0.98475891494582946</v>
      </c>
      <c r="N50" s="2" t="s">
        <v>420</v>
      </c>
      <c r="O50" s="5">
        <v>0.99518106017406027</v>
      </c>
      <c r="Q50" s="2" t="s">
        <v>420</v>
      </c>
      <c r="R50" s="4">
        <v>76402691.219999999</v>
      </c>
    </row>
    <row r="51" spans="2:18" x14ac:dyDescent="0.2">
      <c r="B51" s="2" t="s">
        <v>424</v>
      </c>
      <c r="C51" s="5">
        <v>0.99999999999999978</v>
      </c>
      <c r="E51" s="2" t="s">
        <v>394</v>
      </c>
      <c r="F51" s="5">
        <v>0.99999999999999978</v>
      </c>
      <c r="G51">
        <v>34</v>
      </c>
      <c r="H51" s="2" t="s">
        <v>401</v>
      </c>
      <c r="I51" s="5">
        <v>0.99225578648930224</v>
      </c>
      <c r="K51" s="2" t="s">
        <v>420</v>
      </c>
      <c r="L51" s="5">
        <v>0.98978369485038209</v>
      </c>
      <c r="N51" s="2" t="s">
        <v>404</v>
      </c>
      <c r="O51" s="5">
        <v>0.9966814420674619</v>
      </c>
      <c r="Q51" s="2" t="s">
        <v>404</v>
      </c>
      <c r="R51" s="4">
        <v>76517879.519999996</v>
      </c>
    </row>
    <row r="52" spans="2:18" x14ac:dyDescent="0.2">
      <c r="B52" s="2" t="s">
        <v>370</v>
      </c>
      <c r="C52" s="5">
        <v>0.99999999999999978</v>
      </c>
      <c r="E52" s="2" t="s">
        <v>413</v>
      </c>
      <c r="F52" s="5">
        <v>0.99999999999999978</v>
      </c>
      <c r="G52">
        <v>35</v>
      </c>
      <c r="H52" s="2" t="s">
        <v>406</v>
      </c>
      <c r="I52" s="5">
        <v>0.99501139128337612</v>
      </c>
      <c r="K52" s="2" t="s">
        <v>401</v>
      </c>
      <c r="L52" s="5">
        <v>0.99438565663115319</v>
      </c>
      <c r="N52" s="2" t="s">
        <v>415</v>
      </c>
      <c r="O52" s="5">
        <v>0.99804838191524492</v>
      </c>
      <c r="Q52" s="2" t="s">
        <v>415</v>
      </c>
      <c r="R52" s="4">
        <v>76622823.11999999</v>
      </c>
    </row>
    <row r="53" spans="2:18" x14ac:dyDescent="0.2">
      <c r="B53" s="2" t="s">
        <v>393</v>
      </c>
      <c r="C53" s="5">
        <v>0.99999999999999978</v>
      </c>
      <c r="E53" s="2" t="s">
        <v>414</v>
      </c>
      <c r="F53" s="5">
        <v>0.99999999999999978</v>
      </c>
      <c r="G53">
        <v>36</v>
      </c>
      <c r="H53" s="2" t="s">
        <v>424</v>
      </c>
      <c r="I53" s="5">
        <v>0.9977435439209581</v>
      </c>
      <c r="K53" s="2" t="s">
        <v>404</v>
      </c>
      <c r="L53" s="5">
        <v>0.99829753815359423</v>
      </c>
      <c r="N53" s="2" t="s">
        <v>401</v>
      </c>
      <c r="O53" s="5">
        <v>0.99916648836988997</v>
      </c>
      <c r="Q53" s="2" t="s">
        <v>401</v>
      </c>
      <c r="R53" s="4">
        <v>76708663.11999999</v>
      </c>
    </row>
    <row r="54" spans="2:18" x14ac:dyDescent="0.2">
      <c r="B54" s="2" t="s">
        <v>420</v>
      </c>
      <c r="C54" s="5">
        <v>0.99999999999999978</v>
      </c>
      <c r="E54" s="2" t="s">
        <v>420</v>
      </c>
      <c r="F54" s="5">
        <v>0.99999999999999978</v>
      </c>
      <c r="G54">
        <v>37</v>
      </c>
      <c r="H54" s="2" t="s">
        <v>397</v>
      </c>
      <c r="I54" s="5">
        <v>0.99950042659802985</v>
      </c>
      <c r="K54" s="2" t="s">
        <v>381</v>
      </c>
      <c r="L54" s="5">
        <v>0.99922065670648075</v>
      </c>
      <c r="N54" s="2" t="s">
        <v>381</v>
      </c>
      <c r="O54" s="5">
        <v>0.99981283830572876</v>
      </c>
      <c r="Q54" s="2" t="s">
        <v>381</v>
      </c>
      <c r="R54" s="4">
        <v>76758285.11999999</v>
      </c>
    </row>
    <row r="55" spans="2:18" x14ac:dyDescent="0.2">
      <c r="B55" s="2" t="s">
        <v>415</v>
      </c>
      <c r="C55" s="5">
        <v>0.99999999999999978</v>
      </c>
      <c r="E55" s="2" t="s">
        <v>415</v>
      </c>
      <c r="F55" s="5">
        <v>0.99999999999999978</v>
      </c>
      <c r="G55">
        <v>38</v>
      </c>
      <c r="H55" s="2" t="s">
        <v>414</v>
      </c>
      <c r="I55" s="5">
        <v>1.0000000000000002</v>
      </c>
      <c r="K55" s="2" t="s">
        <v>414</v>
      </c>
      <c r="L55" s="5">
        <v>0.99999999999999956</v>
      </c>
      <c r="N55" s="2" t="s">
        <v>414</v>
      </c>
      <c r="O55" s="5">
        <v>0.999999999999999</v>
      </c>
      <c r="Q55" s="2" t="s">
        <v>414</v>
      </c>
      <c r="R55" s="4">
        <v>76772654.019999996</v>
      </c>
    </row>
    <row r="56" spans="2:18" x14ac:dyDescent="0.2">
      <c r="G56">
        <v>39</v>
      </c>
      <c r="N56" s="2" t="s">
        <v>1</v>
      </c>
      <c r="O56" s="3"/>
    </row>
    <row r="57" spans="2:18" x14ac:dyDescent="0.2">
      <c r="G57">
        <v>40</v>
      </c>
    </row>
    <row r="58" spans="2:18" x14ac:dyDescent="0.2">
      <c r="G58">
        <v>41</v>
      </c>
    </row>
    <row r="59" spans="2:18" x14ac:dyDescent="0.2">
      <c r="G59">
        <v>42</v>
      </c>
    </row>
    <row r="60" spans="2:18" x14ac:dyDescent="0.2">
      <c r="G60">
        <v>43</v>
      </c>
    </row>
    <row r="61" spans="2:18" x14ac:dyDescent="0.2">
      <c r="G61">
        <v>44</v>
      </c>
    </row>
    <row r="62" spans="2:18" x14ac:dyDescent="0.2">
      <c r="G62">
        <v>45</v>
      </c>
    </row>
    <row r="63" spans="2:18" x14ac:dyDescent="0.2">
      <c r="G63">
        <v>46</v>
      </c>
    </row>
    <row r="64" spans="2:18" x14ac:dyDescent="0.2">
      <c r="G64">
        <v>47</v>
      </c>
    </row>
    <row r="65" spans="7:7" x14ac:dyDescent="0.2">
      <c r="G65">
        <v>48</v>
      </c>
    </row>
    <row r="66" spans="7:7" x14ac:dyDescent="0.2">
      <c r="G66">
        <v>49</v>
      </c>
    </row>
    <row r="67" spans="7:7" x14ac:dyDescent="0.2">
      <c r="G67">
        <v>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3195-262C-4763-8738-F1A832FFB3B6}">
  <sheetPr>
    <tabColor theme="7" tint="0.79998168889431442"/>
  </sheetPr>
  <dimension ref="A1:U359"/>
  <sheetViews>
    <sheetView workbookViewId="0">
      <selection activeCell="E6" sqref="E6"/>
    </sheetView>
  </sheetViews>
  <sheetFormatPr baseColWidth="10" defaultRowHeight="12.75" x14ac:dyDescent="0.2"/>
  <cols>
    <col min="2" max="2" width="13.28515625" bestFit="1" customWidth="1"/>
    <col min="3" max="6" width="12.42578125" customWidth="1"/>
    <col min="7" max="7" width="12" bestFit="1" customWidth="1"/>
    <col min="8" max="8" width="8.140625" bestFit="1" customWidth="1"/>
  </cols>
  <sheetData>
    <row r="1" spans="1:10" x14ac:dyDescent="0.2">
      <c r="B1" s="1" t="s">
        <v>29</v>
      </c>
      <c r="C1" t="s" vm="1">
        <v>509</v>
      </c>
      <c r="F1" s="1" t="s">
        <v>29</v>
      </c>
      <c r="G1" t="s" vm="1">
        <v>509</v>
      </c>
    </row>
    <row r="2" spans="1:10" x14ac:dyDescent="0.2">
      <c r="B2" s="1" t="s">
        <v>61</v>
      </c>
      <c r="C2" t="s" vm="7">
        <v>509</v>
      </c>
      <c r="F2" s="1" t="s">
        <v>61</v>
      </c>
      <c r="G2" t="s" vm="7">
        <v>509</v>
      </c>
      <c r="I2" t="s">
        <v>509</v>
      </c>
    </row>
    <row r="3" spans="1:10" x14ac:dyDescent="0.2">
      <c r="B3" s="1" t="s">
        <v>511</v>
      </c>
      <c r="C3" t="s" vm="10">
        <v>595</v>
      </c>
      <c r="F3" s="1" t="s">
        <v>511</v>
      </c>
      <c r="G3" t="s" vm="10">
        <v>595</v>
      </c>
      <c r="I3" t="s">
        <v>516</v>
      </c>
    </row>
    <row r="5" spans="1:10" x14ac:dyDescent="0.2">
      <c r="A5" t="s">
        <v>526</v>
      </c>
      <c r="B5" s="1" t="s">
        <v>59</v>
      </c>
      <c r="C5" t="s">
        <v>529</v>
      </c>
      <c r="F5" s="1" t="s">
        <v>59</v>
      </c>
      <c r="G5" t="s">
        <v>529</v>
      </c>
      <c r="I5" t="s">
        <v>518</v>
      </c>
      <c r="J5" s="14" t="str">
        <f>IF(C2=I3,I5,IF(C2=I2,I6,C2))</f>
        <v>hele landet</v>
      </c>
    </row>
    <row r="6" spans="1:10" x14ac:dyDescent="0.2">
      <c r="A6">
        <v>1</v>
      </c>
      <c r="B6" s="2" t="s">
        <v>259</v>
      </c>
      <c r="C6" s="4">
        <v>1519147.5999999999</v>
      </c>
      <c r="D6" s="4"/>
      <c r="E6" s="4">
        <v>1</v>
      </c>
      <c r="F6" s="2" t="s">
        <v>252</v>
      </c>
      <c r="G6" s="4">
        <v>20520452.699999973</v>
      </c>
      <c r="I6" t="s">
        <v>519</v>
      </c>
    </row>
    <row r="7" spans="1:10" x14ac:dyDescent="0.2">
      <c r="A7">
        <v>2</v>
      </c>
      <c r="B7" s="2" t="s">
        <v>142</v>
      </c>
      <c r="C7" s="4">
        <v>1539420.4000000006</v>
      </c>
      <c r="D7" s="4"/>
      <c r="E7" s="4">
        <v>2</v>
      </c>
      <c r="F7" s="2" t="s">
        <v>110</v>
      </c>
      <c r="G7" s="4">
        <v>16920567.299999993</v>
      </c>
    </row>
    <row r="8" spans="1:10" x14ac:dyDescent="0.2">
      <c r="A8">
        <v>3</v>
      </c>
      <c r="B8" s="2" t="s">
        <v>273</v>
      </c>
      <c r="C8" s="4">
        <v>1574055.5999999996</v>
      </c>
      <c r="D8" s="4"/>
      <c r="E8" s="4">
        <v>3</v>
      </c>
      <c r="F8" s="2" t="s">
        <v>407</v>
      </c>
      <c r="G8" s="4">
        <v>14288404.350000007</v>
      </c>
      <c r="I8" t="s">
        <v>520</v>
      </c>
      <c r="J8" s="14" t="str">
        <f>IF(C1=I3,I8,IF(C1=I2,I9,C1))</f>
        <v>alle dyreslag</v>
      </c>
    </row>
    <row r="9" spans="1:10" x14ac:dyDescent="0.2">
      <c r="A9">
        <v>4</v>
      </c>
      <c r="B9" s="2" t="s">
        <v>185</v>
      </c>
      <c r="C9" s="4">
        <v>1623785.55</v>
      </c>
      <c r="D9" s="4"/>
      <c r="E9" s="4">
        <v>4</v>
      </c>
      <c r="F9" s="2" t="s">
        <v>253</v>
      </c>
      <c r="G9" s="4">
        <v>13863499.999999996</v>
      </c>
      <c r="I9" t="s">
        <v>521</v>
      </c>
    </row>
    <row r="10" spans="1:10" x14ac:dyDescent="0.2">
      <c r="A10">
        <v>5</v>
      </c>
      <c r="B10" s="2" t="s">
        <v>133</v>
      </c>
      <c r="C10" s="4">
        <v>1661103.5999999999</v>
      </c>
      <c r="D10" s="4"/>
      <c r="E10" s="4">
        <v>5</v>
      </c>
      <c r="F10" s="2" t="s">
        <v>402</v>
      </c>
      <c r="G10" s="4">
        <v>10583385.129999997</v>
      </c>
    </row>
    <row r="11" spans="1:10" x14ac:dyDescent="0.2">
      <c r="A11">
        <v>6</v>
      </c>
      <c r="B11" s="2" t="s">
        <v>117</v>
      </c>
      <c r="C11" s="4">
        <v>1695836.3000000007</v>
      </c>
      <c r="D11" s="4"/>
      <c r="E11" s="4">
        <v>6</v>
      </c>
      <c r="F11" s="2" t="s">
        <v>247</v>
      </c>
      <c r="G11" s="4">
        <v>9519055.6000000015</v>
      </c>
      <c r="I11" t="s">
        <v>522</v>
      </c>
      <c r="J11" s="14" t="str" vm="10">
        <f>IF(C3=I3,I11,IF(C3=I2,I12,C3))</f>
        <v>2024</v>
      </c>
    </row>
    <row r="12" spans="1:10" x14ac:dyDescent="0.2">
      <c r="A12">
        <v>7</v>
      </c>
      <c r="B12" s="2" t="s">
        <v>405</v>
      </c>
      <c r="C12" s="4">
        <v>1697105.6699999997</v>
      </c>
      <c r="D12" s="4"/>
      <c r="E12" s="4">
        <v>7</v>
      </c>
      <c r="F12" s="2" t="s">
        <v>76</v>
      </c>
      <c r="G12" s="4">
        <v>9435738.5000000037</v>
      </c>
      <c r="I12" t="s">
        <v>585</v>
      </c>
    </row>
    <row r="13" spans="1:10" x14ac:dyDescent="0.2">
      <c r="A13">
        <v>8</v>
      </c>
      <c r="B13" s="2" t="s">
        <v>267</v>
      </c>
      <c r="C13" s="4">
        <v>1708086.0999999985</v>
      </c>
      <c r="D13" s="4"/>
      <c r="E13" s="4">
        <v>8</v>
      </c>
      <c r="F13" s="2" t="s">
        <v>254</v>
      </c>
      <c r="G13" s="4">
        <v>8659600.599999994</v>
      </c>
    </row>
    <row r="14" spans="1:10" x14ac:dyDescent="0.2">
      <c r="A14">
        <v>9</v>
      </c>
      <c r="B14" s="2" t="s">
        <v>403</v>
      </c>
      <c r="C14" s="4">
        <v>1905962.97</v>
      </c>
      <c r="D14" s="4"/>
      <c r="E14" s="4">
        <v>9</v>
      </c>
      <c r="F14" s="2" t="s">
        <v>71</v>
      </c>
      <c r="G14" s="4">
        <v>7699536.7999999933</v>
      </c>
    </row>
    <row r="15" spans="1:10" x14ac:dyDescent="0.2">
      <c r="A15">
        <v>10</v>
      </c>
      <c r="B15" s="2" t="s">
        <v>324</v>
      </c>
      <c r="C15" s="4">
        <v>1913104.2</v>
      </c>
      <c r="D15" s="4"/>
      <c r="E15" s="4">
        <v>10</v>
      </c>
      <c r="F15" s="2" t="s">
        <v>246</v>
      </c>
      <c r="G15" s="4">
        <v>7272501.8000000035</v>
      </c>
    </row>
    <row r="16" spans="1:10" x14ac:dyDescent="0.2">
      <c r="A16">
        <v>11</v>
      </c>
      <c r="B16" s="2" t="s">
        <v>119</v>
      </c>
      <c r="C16" s="4">
        <v>1958820.5999999996</v>
      </c>
      <c r="D16" s="4"/>
      <c r="E16" s="4">
        <v>11</v>
      </c>
      <c r="F16" s="2" t="s">
        <v>408</v>
      </c>
      <c r="G16" s="4">
        <v>7103085.2999999924</v>
      </c>
      <c r="I16" s="17" t="str">
        <f>_xlfn.CONCAT("Slaktemengde av ",J8," i ",J5," kommunevis i ",J11," i kg")</f>
        <v>Slaktemengde av alle dyreslag i hele landet kommunevis i 2024 i kg</v>
      </c>
    </row>
    <row r="17" spans="1:21" x14ac:dyDescent="0.2">
      <c r="A17">
        <v>12</v>
      </c>
      <c r="B17" s="2" t="s">
        <v>257</v>
      </c>
      <c r="C17" s="4">
        <v>1984519.3999999992</v>
      </c>
      <c r="D17" s="4"/>
      <c r="E17" s="4">
        <v>12</v>
      </c>
      <c r="F17" s="2" t="s">
        <v>395</v>
      </c>
      <c r="G17" s="4">
        <v>6371011.8399999961</v>
      </c>
    </row>
    <row r="18" spans="1:21" ht="18.75" customHeight="1" x14ac:dyDescent="0.2">
      <c r="A18">
        <v>13</v>
      </c>
      <c r="B18" s="2" t="s">
        <v>146</v>
      </c>
      <c r="C18" s="4">
        <v>2058770.3999999987</v>
      </c>
      <c r="D18" s="4"/>
      <c r="E18" s="4">
        <v>13</v>
      </c>
      <c r="F18" s="2" t="s">
        <v>256</v>
      </c>
      <c r="G18" s="4">
        <v>5842574.2999999952</v>
      </c>
      <c r="I18" s="200"/>
      <c r="J18" s="201"/>
      <c r="K18" s="201"/>
      <c r="L18" s="201"/>
      <c r="M18" s="201"/>
      <c r="N18" s="201"/>
      <c r="O18" s="201"/>
      <c r="P18" s="201"/>
      <c r="Q18" s="201"/>
      <c r="R18" s="201"/>
      <c r="S18" s="201"/>
      <c r="T18" s="201"/>
      <c r="U18" s="201"/>
    </row>
    <row r="19" spans="1:21" x14ac:dyDescent="0.2">
      <c r="A19">
        <v>14</v>
      </c>
      <c r="B19" s="2" t="s">
        <v>120</v>
      </c>
      <c r="C19" s="4">
        <v>2164896.799999998</v>
      </c>
      <c r="D19" s="4"/>
      <c r="E19" s="4">
        <v>14</v>
      </c>
      <c r="F19" s="2" t="s">
        <v>184</v>
      </c>
      <c r="G19" s="4">
        <v>5742626.120000002</v>
      </c>
    </row>
    <row r="20" spans="1:21" x14ac:dyDescent="0.2">
      <c r="A20">
        <v>15</v>
      </c>
      <c r="B20" s="2" t="s">
        <v>384</v>
      </c>
      <c r="C20" s="4">
        <v>2336355.7499999981</v>
      </c>
      <c r="D20" s="4"/>
      <c r="E20" s="4">
        <v>15</v>
      </c>
      <c r="F20" s="2" t="s">
        <v>68</v>
      </c>
      <c r="G20" s="4">
        <v>5566435.0000000028</v>
      </c>
    </row>
    <row r="21" spans="1:21" x14ac:dyDescent="0.2">
      <c r="A21">
        <v>16</v>
      </c>
      <c r="B21" s="2" t="s">
        <v>62</v>
      </c>
      <c r="C21" s="4">
        <v>2360328.7000000002</v>
      </c>
      <c r="D21" s="4"/>
      <c r="E21" s="4">
        <v>16</v>
      </c>
      <c r="F21" s="2" t="s">
        <v>270</v>
      </c>
      <c r="G21" s="4">
        <v>5321992.200000002</v>
      </c>
    </row>
    <row r="22" spans="1:21" x14ac:dyDescent="0.2">
      <c r="A22">
        <v>17</v>
      </c>
      <c r="B22" s="2" t="s">
        <v>260</v>
      </c>
      <c r="C22" s="4">
        <v>2377533.0999999987</v>
      </c>
      <c r="D22" s="4"/>
      <c r="E22" s="4">
        <v>17</v>
      </c>
      <c r="F22" s="2" t="s">
        <v>183</v>
      </c>
      <c r="G22" s="4">
        <v>5277696.6100000031</v>
      </c>
    </row>
    <row r="23" spans="1:21" x14ac:dyDescent="0.2">
      <c r="A23">
        <v>18</v>
      </c>
      <c r="B23" s="2" t="s">
        <v>418</v>
      </c>
      <c r="C23" s="4">
        <v>2419721.7999999998</v>
      </c>
      <c r="D23" s="4"/>
      <c r="E23" s="4">
        <v>18</v>
      </c>
      <c r="F23" s="2" t="s">
        <v>112</v>
      </c>
      <c r="G23" s="4">
        <v>5033066.6000000052</v>
      </c>
    </row>
    <row r="24" spans="1:21" x14ac:dyDescent="0.2">
      <c r="A24">
        <v>19</v>
      </c>
      <c r="B24" s="2" t="s">
        <v>102</v>
      </c>
      <c r="C24" s="4">
        <v>2556399.5000000023</v>
      </c>
      <c r="D24" s="4"/>
      <c r="E24" s="4">
        <v>19</v>
      </c>
      <c r="F24" s="2" t="s">
        <v>251</v>
      </c>
      <c r="G24" s="4">
        <v>4939826.8000000017</v>
      </c>
    </row>
    <row r="25" spans="1:21" x14ac:dyDescent="0.2">
      <c r="A25">
        <v>20</v>
      </c>
      <c r="B25" s="2" t="s">
        <v>64</v>
      </c>
      <c r="C25" s="4">
        <v>2608130.700000002</v>
      </c>
      <c r="D25" s="4"/>
      <c r="E25" s="4">
        <v>20</v>
      </c>
      <c r="F25" s="2" t="s">
        <v>396</v>
      </c>
      <c r="G25" s="4">
        <v>4677185.8599999985</v>
      </c>
    </row>
    <row r="26" spans="1:21" x14ac:dyDescent="0.2">
      <c r="A26">
        <v>21</v>
      </c>
      <c r="B26" s="2" t="s">
        <v>144</v>
      </c>
      <c r="C26" s="4">
        <v>2622535.2999999998</v>
      </c>
      <c r="D26" s="4"/>
      <c r="E26" s="4">
        <v>21</v>
      </c>
      <c r="F26" s="2" t="s">
        <v>379</v>
      </c>
      <c r="G26" s="4">
        <v>4353597.1400000015</v>
      </c>
    </row>
    <row r="27" spans="1:21" x14ac:dyDescent="0.2">
      <c r="A27">
        <v>22</v>
      </c>
      <c r="B27" s="2" t="s">
        <v>406</v>
      </c>
      <c r="C27" s="4">
        <v>2688141.8000000012</v>
      </c>
      <c r="D27" s="4"/>
      <c r="E27" s="4">
        <v>22</v>
      </c>
      <c r="F27" s="2" t="s">
        <v>255</v>
      </c>
      <c r="G27" s="4">
        <v>4200605.8000000073</v>
      </c>
    </row>
    <row r="28" spans="1:21" x14ac:dyDescent="0.2">
      <c r="A28">
        <v>23</v>
      </c>
      <c r="B28" s="2" t="s">
        <v>244</v>
      </c>
      <c r="C28" s="4">
        <v>2790390.1000000024</v>
      </c>
      <c r="D28" s="4"/>
      <c r="E28" s="4">
        <v>23</v>
      </c>
      <c r="F28" s="2" t="s">
        <v>111</v>
      </c>
      <c r="G28" s="4">
        <v>4144691.2000000002</v>
      </c>
    </row>
    <row r="29" spans="1:21" x14ac:dyDescent="0.2">
      <c r="A29">
        <v>24</v>
      </c>
      <c r="B29" s="2" t="s">
        <v>109</v>
      </c>
      <c r="C29" s="4">
        <v>2899437.7999999975</v>
      </c>
      <c r="D29" s="4"/>
      <c r="E29" s="4">
        <v>24</v>
      </c>
      <c r="F29" s="2" t="s">
        <v>409</v>
      </c>
      <c r="G29" s="4">
        <v>4004695.73</v>
      </c>
    </row>
    <row r="30" spans="1:21" x14ac:dyDescent="0.2">
      <c r="A30">
        <v>25</v>
      </c>
      <c r="B30" s="2" t="s">
        <v>149</v>
      </c>
      <c r="C30" s="4">
        <v>2956143.3000000017</v>
      </c>
      <c r="D30" s="4"/>
      <c r="E30" s="4">
        <v>25</v>
      </c>
      <c r="F30" s="2" t="s">
        <v>145</v>
      </c>
      <c r="G30" s="4">
        <v>3755388.7</v>
      </c>
    </row>
    <row r="31" spans="1:21" x14ac:dyDescent="0.2">
      <c r="A31">
        <v>26</v>
      </c>
      <c r="B31" s="2" t="s">
        <v>145</v>
      </c>
      <c r="C31" s="4">
        <v>3755388.7</v>
      </c>
      <c r="D31" s="4"/>
      <c r="E31" s="4">
        <v>26</v>
      </c>
      <c r="F31" s="2" t="s">
        <v>149</v>
      </c>
      <c r="G31" s="4">
        <v>2956143.3000000017</v>
      </c>
    </row>
    <row r="32" spans="1:21" x14ac:dyDescent="0.2">
      <c r="A32">
        <v>27</v>
      </c>
      <c r="B32" s="2" t="s">
        <v>409</v>
      </c>
      <c r="C32" s="4">
        <v>4004695.73</v>
      </c>
      <c r="D32" s="4"/>
      <c r="E32" s="4">
        <v>27</v>
      </c>
      <c r="F32" s="2" t="s">
        <v>109</v>
      </c>
      <c r="G32" s="4">
        <v>2899437.7999999975</v>
      </c>
    </row>
    <row r="33" spans="1:7" x14ac:dyDescent="0.2">
      <c r="A33">
        <v>28</v>
      </c>
      <c r="B33" s="2" t="s">
        <v>111</v>
      </c>
      <c r="C33" s="4">
        <v>4144691.2000000002</v>
      </c>
      <c r="D33" s="4"/>
      <c r="E33" s="4">
        <v>28</v>
      </c>
      <c r="F33" s="2" t="s">
        <v>244</v>
      </c>
      <c r="G33" s="4">
        <v>2790390.1000000024</v>
      </c>
    </row>
    <row r="34" spans="1:7" x14ac:dyDescent="0.2">
      <c r="A34">
        <v>29</v>
      </c>
      <c r="B34" s="2" t="s">
        <v>255</v>
      </c>
      <c r="C34" s="4">
        <v>4200605.8000000073</v>
      </c>
      <c r="D34" s="4"/>
      <c r="E34" s="4">
        <v>29</v>
      </c>
      <c r="F34" s="2" t="s">
        <v>406</v>
      </c>
      <c r="G34" s="4">
        <v>2688141.8000000012</v>
      </c>
    </row>
    <row r="35" spans="1:7" x14ac:dyDescent="0.2">
      <c r="A35">
        <v>30</v>
      </c>
      <c r="B35" s="2" t="s">
        <v>379</v>
      </c>
      <c r="C35" s="4">
        <v>4353597.1400000015</v>
      </c>
      <c r="D35" s="4"/>
      <c r="E35" s="4">
        <v>30</v>
      </c>
      <c r="F35" s="2" t="s">
        <v>144</v>
      </c>
      <c r="G35" s="4">
        <v>2622535.2999999998</v>
      </c>
    </row>
    <row r="36" spans="1:7" x14ac:dyDescent="0.2">
      <c r="A36">
        <v>31</v>
      </c>
      <c r="B36" s="2" t="s">
        <v>396</v>
      </c>
      <c r="C36" s="4">
        <v>4677185.8599999985</v>
      </c>
      <c r="D36" s="4"/>
      <c r="E36" s="4">
        <v>31</v>
      </c>
      <c r="F36" s="2" t="s">
        <v>64</v>
      </c>
      <c r="G36" s="4">
        <v>2608130.700000002</v>
      </c>
    </row>
    <row r="37" spans="1:7" x14ac:dyDescent="0.2">
      <c r="A37">
        <v>32</v>
      </c>
      <c r="B37" s="2" t="s">
        <v>251</v>
      </c>
      <c r="C37" s="4">
        <v>4939826.8000000017</v>
      </c>
      <c r="D37" s="4"/>
      <c r="E37" s="4">
        <v>32</v>
      </c>
      <c r="F37" s="2" t="s">
        <v>102</v>
      </c>
      <c r="G37" s="4">
        <v>2556399.5000000023</v>
      </c>
    </row>
    <row r="38" spans="1:7" x14ac:dyDescent="0.2">
      <c r="A38">
        <v>33</v>
      </c>
      <c r="B38" s="2" t="s">
        <v>112</v>
      </c>
      <c r="C38" s="4">
        <v>5033066.6000000052</v>
      </c>
      <c r="D38" s="4"/>
      <c r="E38" s="4">
        <v>33</v>
      </c>
      <c r="F38" s="2" t="s">
        <v>418</v>
      </c>
      <c r="G38" s="4">
        <v>2419721.7999999998</v>
      </c>
    </row>
    <row r="39" spans="1:7" x14ac:dyDescent="0.2">
      <c r="A39">
        <v>34</v>
      </c>
      <c r="B39" s="2" t="s">
        <v>183</v>
      </c>
      <c r="C39" s="4">
        <v>5277696.6100000031</v>
      </c>
      <c r="D39" s="4"/>
      <c r="E39" s="4">
        <v>34</v>
      </c>
      <c r="F39" s="2" t="s">
        <v>260</v>
      </c>
      <c r="G39" s="4">
        <v>2377533.0999999987</v>
      </c>
    </row>
    <row r="40" spans="1:7" x14ac:dyDescent="0.2">
      <c r="A40">
        <v>35</v>
      </c>
      <c r="B40" s="2" t="s">
        <v>270</v>
      </c>
      <c r="C40" s="4">
        <v>5321992.200000002</v>
      </c>
      <c r="D40" s="4"/>
      <c r="E40" s="4">
        <v>35</v>
      </c>
      <c r="F40" s="2" t="s">
        <v>62</v>
      </c>
      <c r="G40" s="4">
        <v>2360328.7000000002</v>
      </c>
    </row>
    <row r="41" spans="1:7" x14ac:dyDescent="0.2">
      <c r="A41">
        <v>36</v>
      </c>
      <c r="B41" s="2" t="s">
        <v>68</v>
      </c>
      <c r="C41" s="4">
        <v>5566435.0000000028</v>
      </c>
      <c r="D41" s="4"/>
      <c r="E41" s="4">
        <v>36</v>
      </c>
      <c r="F41" s="2" t="s">
        <v>384</v>
      </c>
      <c r="G41" s="4">
        <v>2336355.7499999981</v>
      </c>
    </row>
    <row r="42" spans="1:7" x14ac:dyDescent="0.2">
      <c r="A42">
        <v>37</v>
      </c>
      <c r="B42" s="2" t="s">
        <v>184</v>
      </c>
      <c r="C42" s="4">
        <v>5742626.120000002</v>
      </c>
      <c r="D42" s="4"/>
      <c r="E42" s="4">
        <v>37</v>
      </c>
      <c r="F42" s="2" t="s">
        <v>120</v>
      </c>
      <c r="G42" s="4">
        <v>2164896.799999998</v>
      </c>
    </row>
    <row r="43" spans="1:7" x14ac:dyDescent="0.2">
      <c r="A43">
        <v>38</v>
      </c>
      <c r="B43" s="2" t="s">
        <v>256</v>
      </c>
      <c r="C43" s="4">
        <v>5842574.2999999952</v>
      </c>
      <c r="D43" s="4"/>
      <c r="E43" s="4">
        <v>38</v>
      </c>
      <c r="F43" s="2" t="s">
        <v>146</v>
      </c>
      <c r="G43" s="4">
        <v>2058770.3999999987</v>
      </c>
    </row>
    <row r="44" spans="1:7" x14ac:dyDescent="0.2">
      <c r="A44">
        <v>39</v>
      </c>
      <c r="B44" s="2" t="s">
        <v>395</v>
      </c>
      <c r="C44" s="4">
        <v>6371011.8399999961</v>
      </c>
      <c r="D44" s="4"/>
      <c r="E44" s="4">
        <v>39</v>
      </c>
      <c r="F44" s="2" t="s">
        <v>257</v>
      </c>
      <c r="G44" s="4">
        <v>1984519.3999999992</v>
      </c>
    </row>
    <row r="45" spans="1:7" x14ac:dyDescent="0.2">
      <c r="A45">
        <v>40</v>
      </c>
      <c r="B45" s="2" t="s">
        <v>408</v>
      </c>
      <c r="C45" s="4">
        <v>7103085.2999999924</v>
      </c>
      <c r="D45" s="4"/>
      <c r="E45" s="4">
        <v>40</v>
      </c>
      <c r="F45" s="2" t="s">
        <v>119</v>
      </c>
      <c r="G45" s="4">
        <v>1958820.5999999996</v>
      </c>
    </row>
    <row r="46" spans="1:7" x14ac:dyDescent="0.2">
      <c r="A46">
        <v>41</v>
      </c>
      <c r="B46" s="2" t="s">
        <v>246</v>
      </c>
      <c r="C46" s="4">
        <v>7272501.8000000035</v>
      </c>
      <c r="D46" s="4"/>
      <c r="E46" s="4">
        <v>41</v>
      </c>
      <c r="F46" s="2" t="s">
        <v>324</v>
      </c>
      <c r="G46" s="4">
        <v>1913104.2</v>
      </c>
    </row>
    <row r="47" spans="1:7" x14ac:dyDescent="0.2">
      <c r="A47">
        <v>42</v>
      </c>
      <c r="B47" s="2" t="s">
        <v>71</v>
      </c>
      <c r="C47" s="4">
        <v>7699536.7999999933</v>
      </c>
      <c r="D47" s="4"/>
      <c r="E47" s="4">
        <v>42</v>
      </c>
      <c r="F47" s="2" t="s">
        <v>403</v>
      </c>
      <c r="G47" s="4">
        <v>1905962.97</v>
      </c>
    </row>
    <row r="48" spans="1:7" x14ac:dyDescent="0.2">
      <c r="A48">
        <v>43</v>
      </c>
      <c r="B48" s="2" t="s">
        <v>254</v>
      </c>
      <c r="C48" s="4">
        <v>8659600.599999994</v>
      </c>
      <c r="D48" s="4"/>
      <c r="E48" s="4">
        <v>43</v>
      </c>
      <c r="F48" s="2" t="s">
        <v>267</v>
      </c>
      <c r="G48" s="4">
        <v>1708086.0999999985</v>
      </c>
    </row>
    <row r="49" spans="1:7" x14ac:dyDescent="0.2">
      <c r="A49">
        <v>44</v>
      </c>
      <c r="B49" s="2" t="s">
        <v>76</v>
      </c>
      <c r="C49" s="4">
        <v>9435738.5000000037</v>
      </c>
      <c r="D49" s="4"/>
      <c r="E49" s="4">
        <v>44</v>
      </c>
      <c r="F49" s="2" t="s">
        <v>405</v>
      </c>
      <c r="G49" s="4">
        <v>1697105.6699999997</v>
      </c>
    </row>
    <row r="50" spans="1:7" x14ac:dyDescent="0.2">
      <c r="A50">
        <v>45</v>
      </c>
      <c r="B50" s="2" t="s">
        <v>247</v>
      </c>
      <c r="C50" s="4">
        <v>9519055.6000000015</v>
      </c>
      <c r="D50" s="4"/>
      <c r="E50" s="4">
        <v>45</v>
      </c>
      <c r="F50" s="2" t="s">
        <v>117</v>
      </c>
      <c r="G50" s="4">
        <v>1695836.3000000007</v>
      </c>
    </row>
    <row r="51" spans="1:7" ht="14.25" customHeight="1" x14ac:dyDescent="0.2">
      <c r="A51">
        <v>46</v>
      </c>
      <c r="B51" s="2" t="s">
        <v>402</v>
      </c>
      <c r="C51" s="4">
        <v>10583385.129999997</v>
      </c>
      <c r="D51" s="4"/>
      <c r="E51" s="4">
        <v>46</v>
      </c>
      <c r="F51" s="2" t="s">
        <v>133</v>
      </c>
      <c r="G51" s="4">
        <v>1661103.5999999999</v>
      </c>
    </row>
    <row r="52" spans="1:7" x14ac:dyDescent="0.2">
      <c r="A52">
        <v>47</v>
      </c>
      <c r="B52" s="2" t="s">
        <v>253</v>
      </c>
      <c r="C52" s="4">
        <v>13863499.999999996</v>
      </c>
      <c r="D52" s="4"/>
      <c r="E52" s="4">
        <v>47</v>
      </c>
      <c r="F52" s="2" t="s">
        <v>185</v>
      </c>
      <c r="G52" s="4">
        <v>1623785.55</v>
      </c>
    </row>
    <row r="53" spans="1:7" x14ac:dyDescent="0.2">
      <c r="A53">
        <v>48</v>
      </c>
      <c r="B53" s="2" t="s">
        <v>407</v>
      </c>
      <c r="C53" s="4">
        <v>14288404.350000007</v>
      </c>
      <c r="D53" s="4"/>
      <c r="E53" s="4">
        <v>48</v>
      </c>
      <c r="F53" s="2" t="s">
        <v>273</v>
      </c>
      <c r="G53" s="4">
        <v>1574055.5999999996</v>
      </c>
    </row>
    <row r="54" spans="1:7" x14ac:dyDescent="0.2">
      <c r="A54">
        <v>49</v>
      </c>
      <c r="B54" s="2" t="s">
        <v>110</v>
      </c>
      <c r="C54" s="4">
        <v>16920567.299999993</v>
      </c>
      <c r="D54" s="4"/>
      <c r="E54" s="4">
        <v>49</v>
      </c>
      <c r="F54" s="2" t="s">
        <v>142</v>
      </c>
      <c r="G54" s="4">
        <v>1539420.4000000006</v>
      </c>
    </row>
    <row r="55" spans="1:7" x14ac:dyDescent="0.2">
      <c r="A55">
        <v>50</v>
      </c>
      <c r="B55" s="2" t="s">
        <v>252</v>
      </c>
      <c r="C55" s="4">
        <v>20520452.699999973</v>
      </c>
      <c r="D55" s="4"/>
      <c r="E55" s="4">
        <v>50</v>
      </c>
      <c r="F55" s="2" t="s">
        <v>259</v>
      </c>
      <c r="G55" s="4">
        <v>1519147.5999999999</v>
      </c>
    </row>
    <row r="56" spans="1:7" x14ac:dyDescent="0.2">
      <c r="A56">
        <v>51</v>
      </c>
      <c r="B56" s="2" t="s">
        <v>1</v>
      </c>
      <c r="C56" s="4">
        <v>248716955.02000007</v>
      </c>
      <c r="D56" s="4"/>
      <c r="E56" s="4">
        <v>51</v>
      </c>
      <c r="F56" s="2" t="s">
        <v>394</v>
      </c>
      <c r="G56" s="4">
        <v>1493371.5600000003</v>
      </c>
    </row>
    <row r="57" spans="1:7" x14ac:dyDescent="0.2">
      <c r="A57">
        <v>52</v>
      </c>
      <c r="D57" s="4"/>
      <c r="E57" s="4">
        <v>52</v>
      </c>
      <c r="F57" s="2" t="s">
        <v>508</v>
      </c>
      <c r="G57" s="4">
        <v>1443322.4999999995</v>
      </c>
    </row>
    <row r="58" spans="1:7" x14ac:dyDescent="0.2">
      <c r="A58">
        <v>53</v>
      </c>
      <c r="D58" s="4"/>
      <c r="E58" s="4">
        <v>53</v>
      </c>
      <c r="F58" s="2" t="s">
        <v>232</v>
      </c>
      <c r="G58" s="4">
        <v>1408968.0999999992</v>
      </c>
    </row>
    <row r="59" spans="1:7" x14ac:dyDescent="0.2">
      <c r="A59">
        <v>54</v>
      </c>
      <c r="D59" s="4"/>
      <c r="E59" s="4">
        <v>54</v>
      </c>
      <c r="F59" s="2" t="s">
        <v>250</v>
      </c>
      <c r="G59" s="4">
        <v>1407986.8999999985</v>
      </c>
    </row>
    <row r="60" spans="1:7" x14ac:dyDescent="0.2">
      <c r="A60">
        <v>55</v>
      </c>
      <c r="D60" s="4"/>
      <c r="E60" s="4">
        <v>55</v>
      </c>
      <c r="F60" s="2" t="s">
        <v>382</v>
      </c>
      <c r="G60" s="4">
        <v>1406092.1800000011</v>
      </c>
    </row>
    <row r="61" spans="1:7" x14ac:dyDescent="0.2">
      <c r="A61">
        <v>56</v>
      </c>
      <c r="D61" s="4"/>
      <c r="E61" s="4">
        <v>56</v>
      </c>
      <c r="F61" s="2" t="s">
        <v>363</v>
      </c>
      <c r="G61" s="4">
        <v>1371024.9999999988</v>
      </c>
    </row>
    <row r="62" spans="1:7" x14ac:dyDescent="0.2">
      <c r="A62">
        <v>57</v>
      </c>
      <c r="D62" s="4"/>
      <c r="E62" s="4">
        <v>57</v>
      </c>
      <c r="F62" s="2" t="s">
        <v>92</v>
      </c>
      <c r="G62" s="4">
        <v>1367648.4000000008</v>
      </c>
    </row>
    <row r="63" spans="1:7" x14ac:dyDescent="0.2">
      <c r="A63">
        <v>58</v>
      </c>
      <c r="D63" s="4"/>
      <c r="E63" s="4">
        <v>58</v>
      </c>
      <c r="F63" s="2" t="s">
        <v>412</v>
      </c>
      <c r="G63" s="4">
        <v>1359325.8900000008</v>
      </c>
    </row>
    <row r="64" spans="1:7" x14ac:dyDescent="0.2">
      <c r="A64">
        <v>59</v>
      </c>
      <c r="D64" s="4"/>
      <c r="E64" s="4">
        <v>59</v>
      </c>
      <c r="F64" s="2" t="s">
        <v>126</v>
      </c>
      <c r="G64" s="4">
        <v>1308641.0200000007</v>
      </c>
    </row>
    <row r="65" spans="1:7" x14ac:dyDescent="0.2">
      <c r="A65">
        <v>60</v>
      </c>
      <c r="D65" s="4"/>
      <c r="E65" s="4">
        <v>60</v>
      </c>
      <c r="F65" s="2" t="s">
        <v>182</v>
      </c>
      <c r="G65" s="4">
        <v>1301759.1099999999</v>
      </c>
    </row>
    <row r="66" spans="1:7" x14ac:dyDescent="0.2">
      <c r="A66">
        <v>61</v>
      </c>
      <c r="D66" s="4"/>
      <c r="E66" s="4">
        <v>61</v>
      </c>
      <c r="F66" s="2" t="s">
        <v>440</v>
      </c>
      <c r="G66" s="4">
        <v>1300462.2999999996</v>
      </c>
    </row>
    <row r="67" spans="1:7" x14ac:dyDescent="0.2">
      <c r="A67">
        <v>62</v>
      </c>
      <c r="D67" s="4"/>
      <c r="E67" s="4">
        <v>62</v>
      </c>
      <c r="F67" s="2" t="s">
        <v>159</v>
      </c>
      <c r="G67" s="4">
        <v>1264095.2000000007</v>
      </c>
    </row>
    <row r="68" spans="1:7" x14ac:dyDescent="0.2">
      <c r="A68">
        <v>63</v>
      </c>
      <c r="D68" s="4"/>
      <c r="E68" s="4">
        <v>63</v>
      </c>
      <c r="F68" s="2" t="s">
        <v>286</v>
      </c>
      <c r="G68" s="4">
        <v>1256704.5</v>
      </c>
    </row>
    <row r="69" spans="1:7" x14ac:dyDescent="0.2">
      <c r="A69">
        <v>64</v>
      </c>
      <c r="D69" s="4"/>
      <c r="E69" s="4">
        <v>64</v>
      </c>
      <c r="F69" s="2" t="s">
        <v>143</v>
      </c>
      <c r="G69" s="4">
        <v>1241986.6000000008</v>
      </c>
    </row>
    <row r="70" spans="1:7" x14ac:dyDescent="0.2">
      <c r="A70">
        <v>65</v>
      </c>
      <c r="D70" s="4"/>
      <c r="E70" s="4">
        <v>65</v>
      </c>
      <c r="F70" s="2" t="s">
        <v>136</v>
      </c>
      <c r="G70" s="4">
        <v>1232535.2999999982</v>
      </c>
    </row>
    <row r="71" spans="1:7" x14ac:dyDescent="0.2">
      <c r="A71">
        <v>66</v>
      </c>
      <c r="D71" s="4"/>
      <c r="E71" s="4">
        <v>66</v>
      </c>
      <c r="F71" s="2" t="s">
        <v>128</v>
      </c>
      <c r="G71" s="4">
        <v>1212216.9000000001</v>
      </c>
    </row>
    <row r="72" spans="1:7" x14ac:dyDescent="0.2">
      <c r="A72">
        <v>67</v>
      </c>
      <c r="D72" s="4"/>
      <c r="E72" s="4">
        <v>67</v>
      </c>
      <c r="F72" s="2" t="s">
        <v>337</v>
      </c>
      <c r="G72" s="4">
        <v>1199445.5999999996</v>
      </c>
    </row>
    <row r="73" spans="1:7" x14ac:dyDescent="0.2">
      <c r="A73">
        <v>68</v>
      </c>
      <c r="D73" s="4"/>
      <c r="E73" s="4">
        <v>68</v>
      </c>
      <c r="F73" s="2" t="s">
        <v>75</v>
      </c>
      <c r="G73" s="4">
        <v>1185592.5</v>
      </c>
    </row>
    <row r="74" spans="1:7" x14ac:dyDescent="0.2">
      <c r="A74">
        <v>69</v>
      </c>
      <c r="D74" s="4"/>
      <c r="E74" s="4">
        <v>69</v>
      </c>
      <c r="F74" s="2" t="s">
        <v>397</v>
      </c>
      <c r="G74" s="4">
        <v>1148582.0599999994</v>
      </c>
    </row>
    <row r="75" spans="1:7" x14ac:dyDescent="0.2">
      <c r="A75">
        <v>70</v>
      </c>
      <c r="D75" s="4"/>
      <c r="E75" s="4">
        <v>70</v>
      </c>
      <c r="F75" s="2" t="s">
        <v>77</v>
      </c>
      <c r="G75" s="4">
        <v>1139338.1999999997</v>
      </c>
    </row>
    <row r="76" spans="1:7" x14ac:dyDescent="0.2">
      <c r="A76">
        <v>71</v>
      </c>
      <c r="D76" s="4"/>
      <c r="E76" s="4">
        <v>71</v>
      </c>
      <c r="F76" s="2" t="s">
        <v>431</v>
      </c>
      <c r="G76" s="4">
        <v>1125721.1999999995</v>
      </c>
    </row>
    <row r="77" spans="1:7" x14ac:dyDescent="0.2">
      <c r="A77">
        <v>72</v>
      </c>
      <c r="D77" s="4"/>
      <c r="E77" s="4">
        <v>72</v>
      </c>
      <c r="F77" s="2" t="s">
        <v>429</v>
      </c>
      <c r="G77" s="4">
        <v>1122782.9999999998</v>
      </c>
    </row>
    <row r="78" spans="1:7" x14ac:dyDescent="0.2">
      <c r="A78">
        <v>73</v>
      </c>
      <c r="D78" s="4"/>
      <c r="E78" s="4">
        <v>73</v>
      </c>
      <c r="F78" s="2" t="s">
        <v>141</v>
      </c>
      <c r="G78" s="4">
        <v>1104091.0000000007</v>
      </c>
    </row>
    <row r="79" spans="1:7" x14ac:dyDescent="0.2">
      <c r="A79">
        <v>74</v>
      </c>
      <c r="D79" s="4"/>
      <c r="E79" s="4">
        <v>74</v>
      </c>
      <c r="F79" s="2" t="s">
        <v>135</v>
      </c>
      <c r="G79" s="4">
        <v>1095172.1999999993</v>
      </c>
    </row>
    <row r="80" spans="1:7" x14ac:dyDescent="0.2">
      <c r="A80">
        <v>75</v>
      </c>
      <c r="D80" s="4"/>
      <c r="E80" s="4">
        <v>75</v>
      </c>
      <c r="F80" s="2" t="s">
        <v>127</v>
      </c>
      <c r="G80" s="4">
        <v>1062115.3999999992</v>
      </c>
    </row>
    <row r="81" spans="1:7" x14ac:dyDescent="0.2">
      <c r="A81">
        <v>76</v>
      </c>
      <c r="D81" s="4"/>
      <c r="E81" s="4">
        <v>76</v>
      </c>
      <c r="F81" s="2" t="s">
        <v>390</v>
      </c>
      <c r="G81" s="4">
        <v>1049548.9500000002</v>
      </c>
    </row>
    <row r="82" spans="1:7" x14ac:dyDescent="0.2">
      <c r="A82">
        <v>77</v>
      </c>
      <c r="D82" s="4"/>
      <c r="E82" s="4">
        <v>77</v>
      </c>
      <c r="F82" s="2" t="s">
        <v>261</v>
      </c>
      <c r="G82" s="4">
        <v>1039384.9000000003</v>
      </c>
    </row>
    <row r="83" spans="1:7" x14ac:dyDescent="0.2">
      <c r="A83">
        <v>78</v>
      </c>
      <c r="D83" s="4"/>
      <c r="E83" s="4">
        <v>78</v>
      </c>
      <c r="F83" s="2" t="s">
        <v>389</v>
      </c>
      <c r="G83" s="4">
        <v>987834.59999999986</v>
      </c>
    </row>
    <row r="84" spans="1:7" x14ac:dyDescent="0.2">
      <c r="A84">
        <v>79</v>
      </c>
      <c r="D84" s="4"/>
      <c r="E84" s="4">
        <v>79</v>
      </c>
      <c r="F84" s="2" t="s">
        <v>422</v>
      </c>
      <c r="G84" s="4">
        <v>978284.10000000044</v>
      </c>
    </row>
    <row r="85" spans="1:7" x14ac:dyDescent="0.2">
      <c r="A85">
        <v>80</v>
      </c>
      <c r="D85" s="4"/>
      <c r="E85" s="4">
        <v>80</v>
      </c>
      <c r="F85" s="2" t="s">
        <v>434</v>
      </c>
      <c r="G85" s="4">
        <v>960893.29999999993</v>
      </c>
    </row>
    <row r="86" spans="1:7" x14ac:dyDescent="0.2">
      <c r="A86">
        <v>81</v>
      </c>
      <c r="D86" s="4"/>
      <c r="E86" s="4">
        <v>81</v>
      </c>
      <c r="F86" s="2" t="s">
        <v>369</v>
      </c>
      <c r="G86" s="4">
        <v>958358.00999999908</v>
      </c>
    </row>
    <row r="87" spans="1:7" x14ac:dyDescent="0.2">
      <c r="A87">
        <v>82</v>
      </c>
      <c r="D87" s="4"/>
      <c r="E87" s="4">
        <v>82</v>
      </c>
      <c r="F87" s="2" t="s">
        <v>336</v>
      </c>
      <c r="G87" s="4">
        <v>905264.80000000028</v>
      </c>
    </row>
    <row r="88" spans="1:7" x14ac:dyDescent="0.2">
      <c r="A88">
        <v>83</v>
      </c>
      <c r="D88" s="4"/>
      <c r="E88" s="4">
        <v>83</v>
      </c>
      <c r="F88" s="2" t="s">
        <v>116</v>
      </c>
      <c r="G88" s="4">
        <v>904853.7</v>
      </c>
    </row>
    <row r="89" spans="1:7" x14ac:dyDescent="0.2">
      <c r="A89">
        <v>84</v>
      </c>
      <c r="D89" s="4"/>
      <c r="E89" s="4">
        <v>84</v>
      </c>
      <c r="F89" s="2" t="s">
        <v>100</v>
      </c>
      <c r="G89" s="4">
        <v>900649.70000000007</v>
      </c>
    </row>
    <row r="90" spans="1:7" x14ac:dyDescent="0.2">
      <c r="A90">
        <v>85</v>
      </c>
      <c r="D90" s="4"/>
      <c r="E90" s="4">
        <v>85</v>
      </c>
      <c r="F90" s="2" t="s">
        <v>274</v>
      </c>
      <c r="G90" s="4">
        <v>887956.89999999991</v>
      </c>
    </row>
    <row r="91" spans="1:7" x14ac:dyDescent="0.2">
      <c r="A91">
        <v>86</v>
      </c>
      <c r="D91" s="4"/>
      <c r="E91" s="4">
        <v>86</v>
      </c>
      <c r="F91" s="2" t="s">
        <v>202</v>
      </c>
      <c r="G91" s="4">
        <v>885512.39999999979</v>
      </c>
    </row>
    <row r="92" spans="1:7" x14ac:dyDescent="0.2">
      <c r="A92">
        <v>87</v>
      </c>
      <c r="D92" s="4"/>
      <c r="E92" s="4">
        <v>87</v>
      </c>
      <c r="F92" s="2" t="s">
        <v>441</v>
      </c>
      <c r="G92" s="4">
        <v>874527.29999999877</v>
      </c>
    </row>
    <row r="93" spans="1:7" x14ac:dyDescent="0.2">
      <c r="A93">
        <v>88</v>
      </c>
      <c r="D93" s="4"/>
      <c r="E93" s="4">
        <v>88</v>
      </c>
      <c r="F93" s="2" t="s">
        <v>386</v>
      </c>
      <c r="G93" s="4">
        <v>846945.65000000049</v>
      </c>
    </row>
    <row r="94" spans="1:7" x14ac:dyDescent="0.2">
      <c r="A94">
        <v>89</v>
      </c>
      <c r="D94" s="4"/>
      <c r="E94" s="4">
        <v>89</v>
      </c>
      <c r="F94" s="2" t="s">
        <v>103</v>
      </c>
      <c r="G94" s="4">
        <v>825779.09999999986</v>
      </c>
    </row>
    <row r="95" spans="1:7" x14ac:dyDescent="0.2">
      <c r="A95">
        <v>90</v>
      </c>
      <c r="D95" s="4"/>
      <c r="E95" s="4">
        <v>90</v>
      </c>
      <c r="F95" s="2" t="s">
        <v>430</v>
      </c>
      <c r="G95" s="4">
        <v>816498.30000000051</v>
      </c>
    </row>
    <row r="96" spans="1:7" x14ac:dyDescent="0.2">
      <c r="A96">
        <v>91</v>
      </c>
      <c r="D96" s="4"/>
      <c r="E96" s="4">
        <v>91</v>
      </c>
      <c r="F96" s="2" t="s">
        <v>214</v>
      </c>
      <c r="G96" s="4">
        <v>814868.99999999988</v>
      </c>
    </row>
    <row r="97" spans="1:7" x14ac:dyDescent="0.2">
      <c r="A97">
        <v>92</v>
      </c>
      <c r="D97" s="4"/>
      <c r="E97" s="4">
        <v>92</v>
      </c>
      <c r="F97" s="2" t="s">
        <v>268</v>
      </c>
      <c r="G97" s="4">
        <v>807488.59999999986</v>
      </c>
    </row>
    <row r="98" spans="1:7" x14ac:dyDescent="0.2">
      <c r="A98">
        <v>93</v>
      </c>
      <c r="D98" s="4"/>
      <c r="E98" s="4">
        <v>93</v>
      </c>
      <c r="F98" s="2" t="s">
        <v>435</v>
      </c>
      <c r="G98" s="4">
        <v>776657.60000000009</v>
      </c>
    </row>
    <row r="99" spans="1:7" x14ac:dyDescent="0.2">
      <c r="A99">
        <v>94</v>
      </c>
      <c r="D99" s="4"/>
      <c r="E99" s="4">
        <v>94</v>
      </c>
      <c r="F99" s="2" t="s">
        <v>231</v>
      </c>
      <c r="G99" s="4">
        <v>760719.39999999991</v>
      </c>
    </row>
    <row r="100" spans="1:7" x14ac:dyDescent="0.2">
      <c r="A100">
        <v>95</v>
      </c>
      <c r="D100" s="4"/>
      <c r="E100" s="4">
        <v>95</v>
      </c>
      <c r="F100" s="2" t="s">
        <v>301</v>
      </c>
      <c r="G100" s="4">
        <v>736368.6</v>
      </c>
    </row>
    <row r="101" spans="1:7" x14ac:dyDescent="0.2">
      <c r="A101">
        <v>96</v>
      </c>
      <c r="D101" s="4"/>
      <c r="E101" s="4">
        <v>96</v>
      </c>
      <c r="F101" s="2" t="s">
        <v>132</v>
      </c>
      <c r="G101" s="4">
        <v>728141.89999999967</v>
      </c>
    </row>
    <row r="102" spans="1:7" x14ac:dyDescent="0.2">
      <c r="A102">
        <v>97</v>
      </c>
      <c r="D102" s="4"/>
      <c r="E102" s="4">
        <v>97</v>
      </c>
      <c r="F102" s="2" t="s">
        <v>376</v>
      </c>
      <c r="G102" s="4">
        <v>722926.18999999983</v>
      </c>
    </row>
    <row r="103" spans="1:7" x14ac:dyDescent="0.2">
      <c r="A103">
        <v>98</v>
      </c>
      <c r="D103" s="4"/>
      <c r="E103" s="4">
        <v>98</v>
      </c>
      <c r="F103" s="2" t="s">
        <v>241</v>
      </c>
      <c r="G103" s="4">
        <v>716033.09999999974</v>
      </c>
    </row>
    <row r="104" spans="1:7" x14ac:dyDescent="0.2">
      <c r="A104">
        <v>99</v>
      </c>
      <c r="D104" s="4"/>
      <c r="E104" s="4">
        <v>99</v>
      </c>
      <c r="F104" s="2" t="s">
        <v>194</v>
      </c>
      <c r="G104" s="4">
        <v>706167.8</v>
      </c>
    </row>
    <row r="105" spans="1:7" x14ac:dyDescent="0.2">
      <c r="A105">
        <v>100</v>
      </c>
      <c r="D105" s="4"/>
      <c r="E105" s="4">
        <v>100</v>
      </c>
      <c r="F105" s="2" t="s">
        <v>334</v>
      </c>
      <c r="G105" s="4">
        <v>695781.59999999986</v>
      </c>
    </row>
    <row r="106" spans="1:7" x14ac:dyDescent="0.2">
      <c r="A106">
        <v>101</v>
      </c>
      <c r="D106" s="4"/>
      <c r="E106" s="4">
        <v>101</v>
      </c>
      <c r="F106" s="2" t="s">
        <v>63</v>
      </c>
      <c r="G106" s="4">
        <v>693609.60000000009</v>
      </c>
    </row>
    <row r="107" spans="1:7" x14ac:dyDescent="0.2">
      <c r="A107">
        <v>102</v>
      </c>
      <c r="D107" s="4"/>
      <c r="E107" s="4">
        <v>102</v>
      </c>
      <c r="F107" s="2" t="s">
        <v>279</v>
      </c>
      <c r="G107" s="4">
        <v>690953.5</v>
      </c>
    </row>
    <row r="108" spans="1:7" x14ac:dyDescent="0.2">
      <c r="A108">
        <v>103</v>
      </c>
      <c r="D108" s="4"/>
      <c r="E108" s="4">
        <v>103</v>
      </c>
      <c r="F108" s="2" t="s">
        <v>416</v>
      </c>
      <c r="G108" s="4">
        <v>670606.00000000035</v>
      </c>
    </row>
    <row r="109" spans="1:7" x14ac:dyDescent="0.2">
      <c r="A109">
        <v>104</v>
      </c>
      <c r="D109" s="4"/>
      <c r="E109" s="4">
        <v>104</v>
      </c>
      <c r="F109" s="2" t="s">
        <v>99</v>
      </c>
      <c r="G109" s="4">
        <v>668646.10000000033</v>
      </c>
    </row>
    <row r="110" spans="1:7" x14ac:dyDescent="0.2">
      <c r="A110">
        <v>105</v>
      </c>
      <c r="D110" s="4"/>
      <c r="E110" s="4">
        <v>105</v>
      </c>
      <c r="F110" s="2" t="s">
        <v>460</v>
      </c>
      <c r="G110" s="4">
        <v>658652.90000000095</v>
      </c>
    </row>
    <row r="111" spans="1:7" x14ac:dyDescent="0.2">
      <c r="A111">
        <v>106</v>
      </c>
      <c r="D111" s="4"/>
      <c r="E111" s="4">
        <v>106</v>
      </c>
      <c r="F111" s="2" t="s">
        <v>469</v>
      </c>
      <c r="G111" s="4">
        <v>635988.09999999974</v>
      </c>
    </row>
    <row r="112" spans="1:7" x14ac:dyDescent="0.2">
      <c r="A112">
        <v>107</v>
      </c>
      <c r="D112" s="4"/>
      <c r="E112" s="4">
        <v>107</v>
      </c>
      <c r="F112" s="2" t="s">
        <v>345</v>
      </c>
      <c r="G112" s="4">
        <v>629367.89999999991</v>
      </c>
    </row>
    <row r="113" spans="1:7" x14ac:dyDescent="0.2">
      <c r="A113">
        <v>108</v>
      </c>
      <c r="D113" s="4"/>
      <c r="E113" s="4">
        <v>108</v>
      </c>
      <c r="F113" s="2" t="s">
        <v>138</v>
      </c>
      <c r="G113" s="4">
        <v>625203.20000000019</v>
      </c>
    </row>
    <row r="114" spans="1:7" x14ac:dyDescent="0.2">
      <c r="A114">
        <v>109</v>
      </c>
      <c r="D114" s="4"/>
      <c r="E114" s="4">
        <v>109</v>
      </c>
      <c r="F114" s="2" t="s">
        <v>151</v>
      </c>
      <c r="G114" s="4">
        <v>619328.10000000056</v>
      </c>
    </row>
    <row r="115" spans="1:7" x14ac:dyDescent="0.2">
      <c r="A115">
        <v>110</v>
      </c>
      <c r="D115" s="4"/>
      <c r="E115" s="4">
        <v>110</v>
      </c>
      <c r="F115" s="2" t="s">
        <v>134</v>
      </c>
      <c r="G115" s="4">
        <v>616346.70000000054</v>
      </c>
    </row>
    <row r="116" spans="1:7" x14ac:dyDescent="0.2">
      <c r="A116">
        <v>111</v>
      </c>
      <c r="D116" s="4"/>
      <c r="E116" s="4">
        <v>111</v>
      </c>
      <c r="F116" s="2" t="s">
        <v>466</v>
      </c>
      <c r="G116" s="4">
        <v>606461.10000000009</v>
      </c>
    </row>
    <row r="117" spans="1:7" x14ac:dyDescent="0.2">
      <c r="A117">
        <v>112</v>
      </c>
      <c r="D117" s="4"/>
      <c r="E117" s="4">
        <v>112</v>
      </c>
      <c r="F117" s="2" t="s">
        <v>124</v>
      </c>
      <c r="G117" s="4">
        <v>590970.49999999953</v>
      </c>
    </row>
    <row r="118" spans="1:7" x14ac:dyDescent="0.2">
      <c r="A118">
        <v>113</v>
      </c>
      <c r="D118" s="4"/>
      <c r="E118" s="4">
        <v>113</v>
      </c>
      <c r="F118" s="2" t="s">
        <v>400</v>
      </c>
      <c r="G118" s="4">
        <v>590957.39999999979</v>
      </c>
    </row>
    <row r="119" spans="1:7" x14ac:dyDescent="0.2">
      <c r="A119">
        <v>114</v>
      </c>
      <c r="D119" s="4"/>
      <c r="E119" s="4">
        <v>114</v>
      </c>
      <c r="F119" s="2" t="s">
        <v>374</v>
      </c>
      <c r="G119" s="4">
        <v>582942.19999999972</v>
      </c>
    </row>
    <row r="120" spans="1:7" x14ac:dyDescent="0.2">
      <c r="A120">
        <v>115</v>
      </c>
      <c r="D120" s="4"/>
      <c r="E120" s="4">
        <v>115</v>
      </c>
      <c r="F120" s="2" t="s">
        <v>287</v>
      </c>
      <c r="G120" s="4">
        <v>579943.89999999967</v>
      </c>
    </row>
    <row r="121" spans="1:7" x14ac:dyDescent="0.2">
      <c r="A121">
        <v>116</v>
      </c>
      <c r="D121" s="4"/>
      <c r="E121" s="4">
        <v>116</v>
      </c>
      <c r="F121" s="2" t="s">
        <v>433</v>
      </c>
      <c r="G121" s="4">
        <v>576054.50000000012</v>
      </c>
    </row>
    <row r="122" spans="1:7" x14ac:dyDescent="0.2">
      <c r="A122">
        <v>117</v>
      </c>
      <c r="D122" s="4"/>
      <c r="E122" s="4">
        <v>117</v>
      </c>
      <c r="F122" s="2" t="s">
        <v>229</v>
      </c>
      <c r="G122" s="4">
        <v>559405.9</v>
      </c>
    </row>
    <row r="123" spans="1:7" x14ac:dyDescent="0.2">
      <c r="A123">
        <v>118</v>
      </c>
      <c r="D123" s="4"/>
      <c r="E123" s="4">
        <v>118</v>
      </c>
      <c r="F123" s="2" t="s">
        <v>357</v>
      </c>
      <c r="G123" s="4">
        <v>557246.89999999979</v>
      </c>
    </row>
    <row r="124" spans="1:7" x14ac:dyDescent="0.2">
      <c r="A124">
        <v>119</v>
      </c>
      <c r="D124" s="4"/>
      <c r="E124" s="4">
        <v>119</v>
      </c>
      <c r="F124" s="2" t="s">
        <v>439</v>
      </c>
      <c r="G124" s="4">
        <v>552089.49999999977</v>
      </c>
    </row>
    <row r="125" spans="1:7" x14ac:dyDescent="0.2">
      <c r="A125">
        <v>120</v>
      </c>
      <c r="D125" s="4"/>
      <c r="E125" s="4">
        <v>120</v>
      </c>
      <c r="F125" s="2" t="s">
        <v>321</v>
      </c>
      <c r="G125" s="4">
        <v>537243.9</v>
      </c>
    </row>
    <row r="126" spans="1:7" x14ac:dyDescent="0.2">
      <c r="A126">
        <v>121</v>
      </c>
      <c r="D126" s="4"/>
      <c r="E126" s="4">
        <v>121</v>
      </c>
      <c r="F126" s="2" t="s">
        <v>199</v>
      </c>
      <c r="G126" s="4">
        <v>536059.9</v>
      </c>
    </row>
    <row r="127" spans="1:7" x14ac:dyDescent="0.2">
      <c r="A127">
        <v>122</v>
      </c>
      <c r="D127" s="4"/>
      <c r="E127" s="4">
        <v>122</v>
      </c>
      <c r="F127" s="2" t="s">
        <v>139</v>
      </c>
      <c r="G127" s="4">
        <v>527096.80000000005</v>
      </c>
    </row>
    <row r="128" spans="1:7" x14ac:dyDescent="0.2">
      <c r="A128">
        <v>123</v>
      </c>
      <c r="D128" s="4"/>
      <c r="E128" s="4">
        <v>123</v>
      </c>
      <c r="F128" s="2" t="s">
        <v>338</v>
      </c>
      <c r="G128" s="4">
        <v>510070.60000000056</v>
      </c>
    </row>
    <row r="129" spans="1:7" x14ac:dyDescent="0.2">
      <c r="A129">
        <v>124</v>
      </c>
      <c r="D129" s="4"/>
      <c r="E129" s="4">
        <v>124</v>
      </c>
      <c r="F129" s="2" t="s">
        <v>242</v>
      </c>
      <c r="G129" s="4">
        <v>509802.79999999976</v>
      </c>
    </row>
    <row r="130" spans="1:7" x14ac:dyDescent="0.2">
      <c r="A130">
        <v>125</v>
      </c>
      <c r="D130" s="4"/>
      <c r="E130" s="4">
        <v>125</v>
      </c>
      <c r="F130" s="2" t="s">
        <v>129</v>
      </c>
      <c r="G130" s="4">
        <v>505780.70000000007</v>
      </c>
    </row>
    <row r="131" spans="1:7" x14ac:dyDescent="0.2">
      <c r="A131">
        <v>126</v>
      </c>
      <c r="D131" s="4"/>
      <c r="E131" s="4">
        <v>126</v>
      </c>
      <c r="F131" s="2" t="s">
        <v>96</v>
      </c>
      <c r="G131" s="4">
        <v>505032.60000000003</v>
      </c>
    </row>
    <row r="132" spans="1:7" x14ac:dyDescent="0.2">
      <c r="A132">
        <v>127</v>
      </c>
      <c r="D132" s="4"/>
      <c r="E132" s="4">
        <v>127</v>
      </c>
      <c r="F132" s="2" t="s">
        <v>320</v>
      </c>
      <c r="G132" s="4">
        <v>497313.7</v>
      </c>
    </row>
    <row r="133" spans="1:7" x14ac:dyDescent="0.2">
      <c r="A133">
        <v>128</v>
      </c>
      <c r="D133" s="4"/>
      <c r="E133" s="4">
        <v>128</v>
      </c>
      <c r="F133" s="2" t="s">
        <v>148</v>
      </c>
      <c r="G133" s="4">
        <v>487810.10000000009</v>
      </c>
    </row>
    <row r="134" spans="1:7" x14ac:dyDescent="0.2">
      <c r="A134">
        <v>129</v>
      </c>
      <c r="D134" s="4"/>
      <c r="E134" s="4">
        <v>129</v>
      </c>
      <c r="F134" s="2" t="s">
        <v>169</v>
      </c>
      <c r="G134" s="4">
        <v>485558.30000000028</v>
      </c>
    </row>
    <row r="135" spans="1:7" x14ac:dyDescent="0.2">
      <c r="A135">
        <v>130</v>
      </c>
      <c r="D135" s="4"/>
      <c r="E135" s="4">
        <v>130</v>
      </c>
      <c r="F135" s="2" t="s">
        <v>107</v>
      </c>
      <c r="G135" s="4">
        <v>485182.89999999997</v>
      </c>
    </row>
    <row r="136" spans="1:7" x14ac:dyDescent="0.2">
      <c r="A136">
        <v>131</v>
      </c>
      <c r="D136" s="4"/>
      <c r="E136" s="4">
        <v>131</v>
      </c>
      <c r="F136" s="2" t="s">
        <v>131</v>
      </c>
      <c r="G136" s="4">
        <v>480679.6999999999</v>
      </c>
    </row>
    <row r="137" spans="1:7" x14ac:dyDescent="0.2">
      <c r="A137">
        <v>132</v>
      </c>
      <c r="D137" s="4"/>
      <c r="E137" s="4">
        <v>132</v>
      </c>
      <c r="F137" s="2" t="s">
        <v>137</v>
      </c>
      <c r="G137" s="4">
        <v>465684.40000000014</v>
      </c>
    </row>
    <row r="138" spans="1:7" x14ac:dyDescent="0.2">
      <c r="A138">
        <v>133</v>
      </c>
      <c r="D138" s="4"/>
      <c r="E138" s="4">
        <v>133</v>
      </c>
      <c r="F138" s="2" t="s">
        <v>366</v>
      </c>
      <c r="G138" s="4">
        <v>461222.19999999978</v>
      </c>
    </row>
    <row r="139" spans="1:7" x14ac:dyDescent="0.2">
      <c r="A139">
        <v>134</v>
      </c>
      <c r="D139" s="4"/>
      <c r="E139" s="4">
        <v>134</v>
      </c>
      <c r="F139" s="2" t="s">
        <v>90</v>
      </c>
      <c r="G139" s="4">
        <v>460729.49999999983</v>
      </c>
    </row>
    <row r="140" spans="1:7" x14ac:dyDescent="0.2">
      <c r="A140">
        <v>135</v>
      </c>
      <c r="D140" s="4"/>
      <c r="E140" s="4">
        <v>135</v>
      </c>
      <c r="F140" s="2" t="s">
        <v>432</v>
      </c>
      <c r="G140" s="4">
        <v>449428.4000000002</v>
      </c>
    </row>
    <row r="141" spans="1:7" x14ac:dyDescent="0.2">
      <c r="A141">
        <v>136</v>
      </c>
      <c r="D141" s="4"/>
      <c r="E141" s="4">
        <v>136</v>
      </c>
      <c r="F141" s="2" t="s">
        <v>167</v>
      </c>
      <c r="G141" s="4">
        <v>448419.79999999981</v>
      </c>
    </row>
    <row r="142" spans="1:7" x14ac:dyDescent="0.2">
      <c r="A142">
        <v>137</v>
      </c>
      <c r="D142" s="4"/>
      <c r="E142" s="4">
        <v>137</v>
      </c>
      <c r="F142" s="2" t="s">
        <v>266</v>
      </c>
      <c r="G142" s="4">
        <v>447806.9000000002</v>
      </c>
    </row>
    <row r="143" spans="1:7" x14ac:dyDescent="0.2">
      <c r="A143">
        <v>138</v>
      </c>
      <c r="D143" s="4"/>
      <c r="E143" s="4">
        <v>138</v>
      </c>
      <c r="F143" s="2" t="s">
        <v>341</v>
      </c>
      <c r="G143" s="4">
        <v>444228.99999999988</v>
      </c>
    </row>
    <row r="144" spans="1:7" x14ac:dyDescent="0.2">
      <c r="A144">
        <v>139</v>
      </c>
      <c r="D144" s="4"/>
      <c r="E144" s="4">
        <v>139</v>
      </c>
      <c r="F144" s="2" t="s">
        <v>234</v>
      </c>
      <c r="G144" s="4">
        <v>434996.5</v>
      </c>
    </row>
    <row r="145" spans="1:7" x14ac:dyDescent="0.2">
      <c r="A145">
        <v>140</v>
      </c>
      <c r="D145" s="4"/>
      <c r="E145" s="4">
        <v>140</v>
      </c>
      <c r="F145" s="2" t="s">
        <v>98</v>
      </c>
      <c r="G145" s="4">
        <v>434709.9</v>
      </c>
    </row>
    <row r="146" spans="1:7" x14ac:dyDescent="0.2">
      <c r="A146">
        <v>141</v>
      </c>
      <c r="D146" s="4"/>
      <c r="E146" s="4">
        <v>141</v>
      </c>
      <c r="F146" s="2" t="s">
        <v>121</v>
      </c>
      <c r="G146" s="4">
        <v>433267.90000000014</v>
      </c>
    </row>
    <row r="147" spans="1:7" x14ac:dyDescent="0.2">
      <c r="A147">
        <v>142</v>
      </c>
      <c r="D147" s="4"/>
      <c r="E147" s="4">
        <v>142</v>
      </c>
      <c r="F147" s="2" t="s">
        <v>249</v>
      </c>
      <c r="G147" s="4">
        <v>429242.5999999998</v>
      </c>
    </row>
    <row r="148" spans="1:7" x14ac:dyDescent="0.2">
      <c r="A148">
        <v>143</v>
      </c>
      <c r="D148" s="4"/>
      <c r="E148" s="4">
        <v>143</v>
      </c>
      <c r="F148" s="2" t="s">
        <v>370</v>
      </c>
      <c r="G148" s="4">
        <v>421401.30000000016</v>
      </c>
    </row>
    <row r="149" spans="1:7" x14ac:dyDescent="0.2">
      <c r="A149">
        <v>144</v>
      </c>
      <c r="D149" s="4"/>
      <c r="E149" s="4">
        <v>144</v>
      </c>
      <c r="F149" s="2" t="s">
        <v>484</v>
      </c>
      <c r="G149" s="4">
        <v>421058.99999999983</v>
      </c>
    </row>
    <row r="150" spans="1:7" x14ac:dyDescent="0.2">
      <c r="A150">
        <v>145</v>
      </c>
      <c r="D150" s="4"/>
      <c r="E150" s="4">
        <v>145</v>
      </c>
      <c r="F150" s="2" t="s">
        <v>331</v>
      </c>
      <c r="G150" s="4">
        <v>420422.20000000007</v>
      </c>
    </row>
    <row r="151" spans="1:7" x14ac:dyDescent="0.2">
      <c r="A151">
        <v>146</v>
      </c>
      <c r="D151" s="4"/>
      <c r="E151" s="4">
        <v>146</v>
      </c>
      <c r="F151" s="2" t="s">
        <v>172</v>
      </c>
      <c r="G151" s="4">
        <v>408970.09999999986</v>
      </c>
    </row>
    <row r="152" spans="1:7" x14ac:dyDescent="0.2">
      <c r="A152">
        <v>147</v>
      </c>
      <c r="D152" s="4"/>
      <c r="E152" s="4">
        <v>147</v>
      </c>
      <c r="F152" s="2" t="s">
        <v>140</v>
      </c>
      <c r="G152" s="4">
        <v>407478.80000000016</v>
      </c>
    </row>
    <row r="153" spans="1:7" x14ac:dyDescent="0.2">
      <c r="A153">
        <v>148</v>
      </c>
      <c r="D153" s="4"/>
      <c r="E153" s="4">
        <v>148</v>
      </c>
      <c r="F153" s="2" t="s">
        <v>349</v>
      </c>
      <c r="G153" s="4">
        <v>403119.69999999978</v>
      </c>
    </row>
    <row r="154" spans="1:7" x14ac:dyDescent="0.2">
      <c r="A154">
        <v>149</v>
      </c>
      <c r="D154" s="4"/>
      <c r="E154" s="4">
        <v>149</v>
      </c>
      <c r="F154" s="2" t="s">
        <v>218</v>
      </c>
      <c r="G154" s="4">
        <v>400711.90000000014</v>
      </c>
    </row>
    <row r="155" spans="1:7" x14ac:dyDescent="0.2">
      <c r="A155">
        <v>150</v>
      </c>
      <c r="D155" s="4"/>
      <c r="E155" s="4">
        <v>150</v>
      </c>
      <c r="F155" s="2" t="s">
        <v>399</v>
      </c>
      <c r="G155" s="4">
        <v>399410.19999999978</v>
      </c>
    </row>
    <row r="156" spans="1:7" x14ac:dyDescent="0.2">
      <c r="A156">
        <v>151</v>
      </c>
      <c r="D156" s="4"/>
      <c r="E156" s="4">
        <v>151</v>
      </c>
      <c r="F156" s="2" t="s">
        <v>445</v>
      </c>
      <c r="G156" s="4">
        <v>396414.79999999987</v>
      </c>
    </row>
    <row r="157" spans="1:7" x14ac:dyDescent="0.2">
      <c r="A157">
        <v>152</v>
      </c>
      <c r="D157" s="4"/>
      <c r="E157" s="4">
        <v>152</v>
      </c>
      <c r="F157" s="2" t="s">
        <v>315</v>
      </c>
      <c r="G157" s="4">
        <v>395779</v>
      </c>
    </row>
    <row r="158" spans="1:7" x14ac:dyDescent="0.2">
      <c r="A158">
        <v>153</v>
      </c>
      <c r="D158" s="4"/>
      <c r="E158" s="4">
        <v>153</v>
      </c>
      <c r="F158" s="2" t="s">
        <v>233</v>
      </c>
      <c r="G158" s="4">
        <v>390649.89999999985</v>
      </c>
    </row>
    <row r="159" spans="1:7" x14ac:dyDescent="0.2">
      <c r="A159">
        <v>154</v>
      </c>
      <c r="D159" s="4"/>
      <c r="E159" s="4">
        <v>154</v>
      </c>
      <c r="F159" s="2" t="s">
        <v>467</v>
      </c>
      <c r="G159" s="4">
        <v>389158.30000000005</v>
      </c>
    </row>
    <row r="160" spans="1:7" x14ac:dyDescent="0.2">
      <c r="A160">
        <v>155</v>
      </c>
      <c r="D160" s="4"/>
      <c r="E160" s="4">
        <v>155</v>
      </c>
      <c r="F160" s="2" t="s">
        <v>150</v>
      </c>
      <c r="G160" s="4">
        <v>381747.39999999997</v>
      </c>
    </row>
    <row r="161" spans="1:7" x14ac:dyDescent="0.2">
      <c r="A161">
        <v>156</v>
      </c>
      <c r="D161" s="4"/>
      <c r="E161" s="4">
        <v>156</v>
      </c>
      <c r="F161" s="2" t="s">
        <v>356</v>
      </c>
      <c r="G161" s="4">
        <v>380031.00000000006</v>
      </c>
    </row>
    <row r="162" spans="1:7" x14ac:dyDescent="0.2">
      <c r="A162">
        <v>157</v>
      </c>
      <c r="D162" s="4"/>
      <c r="E162" s="4">
        <v>157</v>
      </c>
      <c r="F162" s="2" t="s">
        <v>171</v>
      </c>
      <c r="G162" s="4">
        <v>374550.89999999997</v>
      </c>
    </row>
    <row r="163" spans="1:7" x14ac:dyDescent="0.2">
      <c r="A163">
        <v>158</v>
      </c>
      <c r="D163" s="4"/>
      <c r="E163" s="4">
        <v>158</v>
      </c>
      <c r="F163" s="2" t="s">
        <v>451</v>
      </c>
      <c r="G163" s="4">
        <v>373303.00000000006</v>
      </c>
    </row>
    <row r="164" spans="1:7" x14ac:dyDescent="0.2">
      <c r="A164">
        <v>159</v>
      </c>
      <c r="D164" s="4"/>
      <c r="E164" s="4">
        <v>159</v>
      </c>
      <c r="F164" s="2" t="s">
        <v>240</v>
      </c>
      <c r="G164" s="4">
        <v>368498.9000000002</v>
      </c>
    </row>
    <row r="165" spans="1:7" x14ac:dyDescent="0.2">
      <c r="A165">
        <v>160</v>
      </c>
      <c r="D165" s="4"/>
      <c r="E165" s="4">
        <v>160</v>
      </c>
      <c r="F165" s="2" t="s">
        <v>465</v>
      </c>
      <c r="G165" s="4">
        <v>363856.59999999986</v>
      </c>
    </row>
    <row r="166" spans="1:7" x14ac:dyDescent="0.2">
      <c r="A166">
        <v>161</v>
      </c>
      <c r="D166" s="4"/>
      <c r="E166" s="4">
        <v>161</v>
      </c>
      <c r="F166" s="2" t="s">
        <v>196</v>
      </c>
      <c r="G166" s="4">
        <v>360344.69999999995</v>
      </c>
    </row>
    <row r="167" spans="1:7" x14ac:dyDescent="0.2">
      <c r="A167">
        <v>162</v>
      </c>
      <c r="D167" s="4"/>
      <c r="E167" s="4">
        <v>162</v>
      </c>
      <c r="F167" s="2" t="s">
        <v>156</v>
      </c>
      <c r="G167" s="4">
        <v>355552.50000000006</v>
      </c>
    </row>
    <row r="168" spans="1:7" x14ac:dyDescent="0.2">
      <c r="A168">
        <v>163</v>
      </c>
      <c r="D168" s="4"/>
      <c r="E168" s="4">
        <v>163</v>
      </c>
      <c r="F168" s="2" t="s">
        <v>462</v>
      </c>
      <c r="G168" s="4">
        <v>348422.40000000014</v>
      </c>
    </row>
    <row r="169" spans="1:7" x14ac:dyDescent="0.2">
      <c r="A169">
        <v>164</v>
      </c>
      <c r="D169" s="4"/>
      <c r="E169" s="4">
        <v>164</v>
      </c>
      <c r="F169" s="2" t="s">
        <v>160</v>
      </c>
      <c r="G169" s="4">
        <v>346609.8</v>
      </c>
    </row>
    <row r="170" spans="1:7" x14ac:dyDescent="0.2">
      <c r="A170">
        <v>165</v>
      </c>
      <c r="D170" s="4"/>
      <c r="E170" s="4">
        <v>165</v>
      </c>
      <c r="F170" s="2" t="s">
        <v>417</v>
      </c>
      <c r="G170" s="4">
        <v>346081.20000000007</v>
      </c>
    </row>
    <row r="171" spans="1:7" x14ac:dyDescent="0.2">
      <c r="A171">
        <v>166</v>
      </c>
      <c r="D171" s="4"/>
      <c r="E171" s="4">
        <v>166</v>
      </c>
      <c r="F171" s="2" t="s">
        <v>308</v>
      </c>
      <c r="G171" s="4">
        <v>344263.69999999978</v>
      </c>
    </row>
    <row r="172" spans="1:7" x14ac:dyDescent="0.2">
      <c r="A172">
        <v>167</v>
      </c>
      <c r="D172" s="4"/>
      <c r="E172" s="4">
        <v>167</v>
      </c>
      <c r="F172" s="2" t="s">
        <v>154</v>
      </c>
      <c r="G172" s="4">
        <v>340348.89999999991</v>
      </c>
    </row>
    <row r="173" spans="1:7" x14ac:dyDescent="0.2">
      <c r="A173">
        <v>168</v>
      </c>
      <c r="D173" s="4"/>
      <c r="E173" s="4">
        <v>168</v>
      </c>
      <c r="F173" s="2" t="s">
        <v>84</v>
      </c>
      <c r="G173" s="4">
        <v>322101.90000000002</v>
      </c>
    </row>
    <row r="174" spans="1:7" x14ac:dyDescent="0.2">
      <c r="A174">
        <v>169</v>
      </c>
      <c r="D174" s="4"/>
      <c r="E174" s="4">
        <v>169</v>
      </c>
      <c r="F174" s="2" t="s">
        <v>275</v>
      </c>
      <c r="G174" s="4">
        <v>308280.40000000002</v>
      </c>
    </row>
    <row r="175" spans="1:7" x14ac:dyDescent="0.2">
      <c r="A175">
        <v>170</v>
      </c>
      <c r="D175" s="4"/>
      <c r="E175" s="4">
        <v>170</v>
      </c>
      <c r="F175" s="2" t="s">
        <v>437</v>
      </c>
      <c r="G175" s="4">
        <v>307550.40000000002</v>
      </c>
    </row>
    <row r="176" spans="1:7" x14ac:dyDescent="0.2">
      <c r="A176">
        <v>171</v>
      </c>
      <c r="D176" s="4"/>
      <c r="E176" s="4">
        <v>171</v>
      </c>
      <c r="F176" s="2" t="s">
        <v>299</v>
      </c>
      <c r="G176" s="4">
        <v>306759.3000000001</v>
      </c>
    </row>
    <row r="177" spans="1:7" x14ac:dyDescent="0.2">
      <c r="A177">
        <v>172</v>
      </c>
      <c r="D177" s="4"/>
      <c r="E177" s="4">
        <v>172</v>
      </c>
      <c r="F177" s="2" t="s">
        <v>393</v>
      </c>
      <c r="G177" s="4">
        <v>297621.20000000019</v>
      </c>
    </row>
    <row r="178" spans="1:7" x14ac:dyDescent="0.2">
      <c r="A178">
        <v>173</v>
      </c>
      <c r="D178" s="4"/>
      <c r="E178" s="4"/>
      <c r="F178" s="2" t="s">
        <v>313</v>
      </c>
      <c r="G178" s="4">
        <v>296241.90000000002</v>
      </c>
    </row>
    <row r="179" spans="1:7" x14ac:dyDescent="0.2">
      <c r="A179">
        <v>174</v>
      </c>
      <c r="D179" s="4"/>
      <c r="E179" s="4"/>
      <c r="F179" s="2" t="s">
        <v>367</v>
      </c>
      <c r="G179" s="4">
        <v>294219.49999999994</v>
      </c>
    </row>
    <row r="180" spans="1:7" x14ac:dyDescent="0.2">
      <c r="A180">
        <v>175</v>
      </c>
      <c r="D180" s="4"/>
      <c r="E180" s="4"/>
      <c r="F180" s="2" t="s">
        <v>104</v>
      </c>
      <c r="G180" s="4">
        <v>294092.39999999985</v>
      </c>
    </row>
    <row r="181" spans="1:7" x14ac:dyDescent="0.2">
      <c r="A181">
        <v>176</v>
      </c>
      <c r="D181" s="4"/>
      <c r="E181" s="4"/>
      <c r="F181" s="2" t="s">
        <v>164</v>
      </c>
      <c r="G181" s="4">
        <v>287835.8</v>
      </c>
    </row>
    <row r="182" spans="1:7" x14ac:dyDescent="0.2">
      <c r="A182">
        <v>177</v>
      </c>
      <c r="D182" s="4"/>
      <c r="E182" s="4"/>
      <c r="F182" s="2" t="s">
        <v>354</v>
      </c>
      <c r="G182" s="4">
        <v>286422.09999999998</v>
      </c>
    </row>
    <row r="183" spans="1:7" x14ac:dyDescent="0.2">
      <c r="A183">
        <v>178</v>
      </c>
      <c r="D183" s="4"/>
      <c r="E183" s="4"/>
      <c r="F183" s="2" t="s">
        <v>89</v>
      </c>
      <c r="G183" s="4">
        <v>284827.79999999993</v>
      </c>
    </row>
    <row r="184" spans="1:7" x14ac:dyDescent="0.2">
      <c r="A184">
        <v>179</v>
      </c>
      <c r="D184" s="4"/>
      <c r="E184" s="4"/>
      <c r="F184" s="2" t="s">
        <v>361</v>
      </c>
      <c r="G184" s="4">
        <v>282782.09999999998</v>
      </c>
    </row>
    <row r="185" spans="1:7" x14ac:dyDescent="0.2">
      <c r="A185">
        <v>180</v>
      </c>
      <c r="D185" s="4"/>
      <c r="E185" s="4"/>
      <c r="F185" s="2" t="s">
        <v>496</v>
      </c>
      <c r="G185" s="4">
        <v>280944.79999999976</v>
      </c>
    </row>
    <row r="186" spans="1:7" x14ac:dyDescent="0.2">
      <c r="A186">
        <v>181</v>
      </c>
      <c r="D186" s="4"/>
      <c r="E186" s="4"/>
      <c r="F186" s="2" t="s">
        <v>123</v>
      </c>
      <c r="G186" s="4">
        <v>278069.59999999992</v>
      </c>
    </row>
    <row r="187" spans="1:7" x14ac:dyDescent="0.2">
      <c r="A187">
        <v>182</v>
      </c>
      <c r="D187" s="4"/>
      <c r="E187" s="4"/>
      <c r="F187" s="2" t="s">
        <v>157</v>
      </c>
      <c r="G187" s="4">
        <v>274458.60000000003</v>
      </c>
    </row>
    <row r="188" spans="1:7" x14ac:dyDescent="0.2">
      <c r="A188">
        <v>183</v>
      </c>
      <c r="D188" s="4"/>
      <c r="E188" s="4"/>
      <c r="F188" s="2" t="s">
        <v>425</v>
      </c>
      <c r="G188" s="4">
        <v>265752.8000000001</v>
      </c>
    </row>
    <row r="189" spans="1:7" x14ac:dyDescent="0.2">
      <c r="A189">
        <v>184</v>
      </c>
      <c r="D189" s="4"/>
      <c r="E189" s="4"/>
      <c r="F189" s="2" t="s">
        <v>355</v>
      </c>
      <c r="G189" s="4">
        <v>263510.10000000015</v>
      </c>
    </row>
    <row r="190" spans="1:7" x14ac:dyDescent="0.2">
      <c r="A190">
        <v>185</v>
      </c>
      <c r="D190" s="4"/>
      <c r="E190" s="4"/>
      <c r="F190" s="2" t="s">
        <v>365</v>
      </c>
      <c r="G190" s="4">
        <v>262721.19999999995</v>
      </c>
    </row>
    <row r="191" spans="1:7" x14ac:dyDescent="0.2">
      <c r="A191">
        <v>186</v>
      </c>
      <c r="D191" s="4"/>
      <c r="E191" s="4"/>
      <c r="F191" s="2" t="s">
        <v>180</v>
      </c>
      <c r="G191" s="4">
        <v>261793.6999999999</v>
      </c>
    </row>
    <row r="192" spans="1:7" x14ac:dyDescent="0.2">
      <c r="A192">
        <v>187</v>
      </c>
      <c r="D192" s="4"/>
      <c r="E192" s="4"/>
      <c r="F192" s="2" t="s">
        <v>181</v>
      </c>
      <c r="G192" s="4">
        <v>257091.89999999997</v>
      </c>
    </row>
    <row r="193" spans="1:7" x14ac:dyDescent="0.2">
      <c r="A193">
        <v>188</v>
      </c>
      <c r="D193" s="4"/>
      <c r="E193" s="4"/>
      <c r="F193" s="2" t="s">
        <v>65</v>
      </c>
      <c r="G193" s="4">
        <v>256328</v>
      </c>
    </row>
    <row r="194" spans="1:7" x14ac:dyDescent="0.2">
      <c r="A194">
        <v>189</v>
      </c>
      <c r="D194" s="4"/>
      <c r="E194" s="4"/>
      <c r="F194" s="2" t="s">
        <v>436</v>
      </c>
      <c r="G194" s="4">
        <v>254709.99999999988</v>
      </c>
    </row>
    <row r="195" spans="1:7" x14ac:dyDescent="0.2">
      <c r="A195">
        <v>190</v>
      </c>
      <c r="D195" s="4"/>
      <c r="E195" s="4"/>
      <c r="F195" s="2" t="s">
        <v>428</v>
      </c>
      <c r="G195" s="4">
        <v>254536.19999999998</v>
      </c>
    </row>
    <row r="196" spans="1:7" x14ac:dyDescent="0.2">
      <c r="A196">
        <v>191</v>
      </c>
      <c r="D196" s="4"/>
      <c r="E196" s="4"/>
      <c r="F196" s="2" t="s">
        <v>348</v>
      </c>
      <c r="G196" s="4">
        <v>253246.30000000008</v>
      </c>
    </row>
    <row r="197" spans="1:7" x14ac:dyDescent="0.2">
      <c r="A197">
        <v>192</v>
      </c>
      <c r="D197" s="4"/>
      <c r="E197" s="4"/>
      <c r="F197" s="2" t="s">
        <v>174</v>
      </c>
      <c r="G197" s="4">
        <v>250127.09999999995</v>
      </c>
    </row>
    <row r="198" spans="1:7" x14ac:dyDescent="0.2">
      <c r="A198">
        <v>193</v>
      </c>
      <c r="D198" s="4"/>
      <c r="E198" s="4"/>
      <c r="F198" s="2" t="s">
        <v>166</v>
      </c>
      <c r="G198" s="4">
        <v>249671.59999999989</v>
      </c>
    </row>
    <row r="199" spans="1:7" x14ac:dyDescent="0.2">
      <c r="A199">
        <v>194</v>
      </c>
      <c r="D199" s="4"/>
      <c r="E199" s="4"/>
      <c r="F199" s="2" t="s">
        <v>281</v>
      </c>
      <c r="G199" s="4">
        <v>243031.99999999994</v>
      </c>
    </row>
    <row r="200" spans="1:7" x14ac:dyDescent="0.2">
      <c r="A200">
        <v>195</v>
      </c>
      <c r="D200" s="4"/>
      <c r="E200" s="4"/>
      <c r="F200" s="2" t="s">
        <v>114</v>
      </c>
      <c r="G200" s="4">
        <v>240502.7</v>
      </c>
    </row>
    <row r="201" spans="1:7" x14ac:dyDescent="0.2">
      <c r="A201">
        <v>196</v>
      </c>
      <c r="D201" s="4"/>
      <c r="E201" s="4"/>
      <c r="F201" s="2" t="s">
        <v>243</v>
      </c>
      <c r="G201" s="4">
        <v>239097.10000000021</v>
      </c>
    </row>
    <row r="202" spans="1:7" x14ac:dyDescent="0.2">
      <c r="A202">
        <v>197</v>
      </c>
      <c r="D202" s="4"/>
      <c r="E202" s="4"/>
      <c r="F202" s="2" t="s">
        <v>438</v>
      </c>
      <c r="G202" s="4">
        <v>236461.40000000008</v>
      </c>
    </row>
    <row r="203" spans="1:7" x14ac:dyDescent="0.2">
      <c r="A203">
        <v>198</v>
      </c>
      <c r="D203" s="4"/>
      <c r="E203" s="4"/>
      <c r="F203" s="2" t="s">
        <v>309</v>
      </c>
      <c r="G203" s="4">
        <v>235989.00000000003</v>
      </c>
    </row>
    <row r="204" spans="1:7" x14ac:dyDescent="0.2">
      <c r="A204">
        <v>199</v>
      </c>
      <c r="D204" s="4"/>
      <c r="E204" s="4"/>
      <c r="F204" s="2" t="s">
        <v>477</v>
      </c>
      <c r="G204" s="4">
        <v>235361.10000000003</v>
      </c>
    </row>
    <row r="205" spans="1:7" x14ac:dyDescent="0.2">
      <c r="A205">
        <v>200</v>
      </c>
      <c r="D205" s="4"/>
      <c r="E205" s="4"/>
      <c r="F205" s="2" t="s">
        <v>442</v>
      </c>
      <c r="G205" s="4">
        <v>235079.9</v>
      </c>
    </row>
    <row r="206" spans="1:7" x14ac:dyDescent="0.2">
      <c r="A206">
        <v>201</v>
      </c>
      <c r="D206" s="4"/>
      <c r="E206" s="4"/>
      <c r="F206" s="2" t="s">
        <v>368</v>
      </c>
      <c r="G206" s="4">
        <v>233728.70000000013</v>
      </c>
    </row>
    <row r="207" spans="1:7" x14ac:dyDescent="0.2">
      <c r="A207">
        <v>202</v>
      </c>
      <c r="D207" s="4"/>
      <c r="E207" s="4"/>
      <c r="F207" s="2" t="s">
        <v>165</v>
      </c>
      <c r="G207" s="4">
        <v>231426.9</v>
      </c>
    </row>
    <row r="208" spans="1:7" x14ac:dyDescent="0.2">
      <c r="A208">
        <v>203</v>
      </c>
      <c r="D208" s="4"/>
      <c r="E208" s="4"/>
      <c r="F208" s="2" t="s">
        <v>322</v>
      </c>
      <c r="G208" s="4">
        <v>230250.49999999991</v>
      </c>
    </row>
    <row r="209" spans="1:7" x14ac:dyDescent="0.2">
      <c r="A209">
        <v>204</v>
      </c>
      <c r="D209" s="4"/>
      <c r="E209" s="4"/>
      <c r="F209" s="2" t="s">
        <v>505</v>
      </c>
      <c r="G209" s="4">
        <v>228885.09999999995</v>
      </c>
    </row>
    <row r="210" spans="1:7" x14ac:dyDescent="0.2">
      <c r="A210">
        <v>205</v>
      </c>
      <c r="D210" s="4"/>
      <c r="E210" s="4"/>
      <c r="F210" s="2" t="s">
        <v>215</v>
      </c>
      <c r="G210" s="4">
        <v>226994.19999999984</v>
      </c>
    </row>
    <row r="211" spans="1:7" x14ac:dyDescent="0.2">
      <c r="A211">
        <v>206</v>
      </c>
      <c r="D211" s="4"/>
      <c r="E211" s="4"/>
      <c r="F211" s="2" t="s">
        <v>147</v>
      </c>
      <c r="G211" s="4">
        <v>225945.4</v>
      </c>
    </row>
    <row r="212" spans="1:7" x14ac:dyDescent="0.2">
      <c r="A212">
        <v>207</v>
      </c>
      <c r="D212" s="4"/>
      <c r="E212" s="4"/>
      <c r="F212" s="2" t="s">
        <v>193</v>
      </c>
      <c r="G212" s="4">
        <v>225002.5</v>
      </c>
    </row>
    <row r="213" spans="1:7" x14ac:dyDescent="0.2">
      <c r="A213">
        <v>208</v>
      </c>
      <c r="D213" s="4"/>
      <c r="E213" s="4"/>
      <c r="F213" s="2" t="s">
        <v>155</v>
      </c>
      <c r="G213" s="4">
        <v>224142.49999999997</v>
      </c>
    </row>
    <row r="214" spans="1:7" x14ac:dyDescent="0.2">
      <c r="A214">
        <v>209</v>
      </c>
      <c r="D214" s="4"/>
      <c r="E214" s="4"/>
      <c r="F214" s="2" t="s">
        <v>115</v>
      </c>
      <c r="G214" s="4">
        <v>221336.59999999995</v>
      </c>
    </row>
    <row r="215" spans="1:7" x14ac:dyDescent="0.2">
      <c r="A215">
        <v>210</v>
      </c>
      <c r="D215" s="4"/>
      <c r="E215" s="4"/>
      <c r="F215" s="2" t="s">
        <v>339</v>
      </c>
      <c r="G215" s="4">
        <v>219853.20000000016</v>
      </c>
    </row>
    <row r="216" spans="1:7" x14ac:dyDescent="0.2">
      <c r="A216">
        <v>211</v>
      </c>
      <c r="D216" s="4"/>
      <c r="E216" s="4"/>
      <c r="F216" s="2" t="s">
        <v>168</v>
      </c>
      <c r="G216" s="4">
        <v>216054.29999999996</v>
      </c>
    </row>
    <row r="217" spans="1:7" x14ac:dyDescent="0.2">
      <c r="A217">
        <v>212</v>
      </c>
      <c r="D217" s="4"/>
      <c r="E217" s="4"/>
      <c r="F217" s="2" t="s">
        <v>262</v>
      </c>
      <c r="G217" s="4">
        <v>209296.40000000002</v>
      </c>
    </row>
    <row r="218" spans="1:7" x14ac:dyDescent="0.2">
      <c r="A218">
        <v>213</v>
      </c>
      <c r="D218" s="4"/>
      <c r="E218" s="4"/>
      <c r="F218" s="2" t="s">
        <v>152</v>
      </c>
      <c r="G218" s="4">
        <v>208087.90000000002</v>
      </c>
    </row>
    <row r="219" spans="1:7" x14ac:dyDescent="0.2">
      <c r="A219">
        <v>214</v>
      </c>
      <c r="D219" s="4"/>
      <c r="E219" s="4"/>
      <c r="F219" s="2" t="s">
        <v>277</v>
      </c>
      <c r="G219" s="4">
        <v>205031.4999999998</v>
      </c>
    </row>
    <row r="220" spans="1:7" x14ac:dyDescent="0.2">
      <c r="A220">
        <v>215</v>
      </c>
      <c r="D220" s="4"/>
      <c r="E220" s="4"/>
      <c r="F220" s="2" t="s">
        <v>206</v>
      </c>
      <c r="G220" s="4">
        <v>203598.89999999994</v>
      </c>
    </row>
    <row r="221" spans="1:7" x14ac:dyDescent="0.2">
      <c r="A221">
        <v>216</v>
      </c>
      <c r="D221" s="4"/>
      <c r="E221" s="4"/>
      <c r="F221" s="2" t="s">
        <v>375</v>
      </c>
      <c r="G221" s="4">
        <v>199772.30000000008</v>
      </c>
    </row>
    <row r="222" spans="1:7" x14ac:dyDescent="0.2">
      <c r="A222">
        <v>217</v>
      </c>
      <c r="D222" s="4"/>
      <c r="E222" s="4"/>
      <c r="F222" s="2" t="s">
        <v>271</v>
      </c>
      <c r="G222" s="4">
        <v>194600.10000000003</v>
      </c>
    </row>
    <row r="223" spans="1:7" x14ac:dyDescent="0.2">
      <c r="A223">
        <v>218</v>
      </c>
      <c r="D223" s="4"/>
      <c r="E223" s="4"/>
      <c r="F223" s="2" t="s">
        <v>372</v>
      </c>
      <c r="G223" s="4">
        <v>189238.69999999995</v>
      </c>
    </row>
    <row r="224" spans="1:7" x14ac:dyDescent="0.2">
      <c r="A224">
        <v>219</v>
      </c>
      <c r="D224" s="4"/>
      <c r="E224" s="4"/>
      <c r="F224" s="2" t="s">
        <v>153</v>
      </c>
      <c r="G224" s="4">
        <v>188974.40000000005</v>
      </c>
    </row>
    <row r="225" spans="1:7" x14ac:dyDescent="0.2">
      <c r="A225">
        <v>220</v>
      </c>
      <c r="D225" s="4"/>
      <c r="E225" s="4"/>
      <c r="F225" s="2" t="s">
        <v>217</v>
      </c>
      <c r="G225" s="4">
        <v>185888.50000000003</v>
      </c>
    </row>
    <row r="226" spans="1:7" x14ac:dyDescent="0.2">
      <c r="A226">
        <v>221</v>
      </c>
      <c r="D226" s="4"/>
      <c r="E226" s="4"/>
      <c r="F226" s="2" t="s">
        <v>289</v>
      </c>
      <c r="G226" s="4">
        <v>185214.19999999998</v>
      </c>
    </row>
    <row r="227" spans="1:7" x14ac:dyDescent="0.2">
      <c r="A227">
        <v>222</v>
      </c>
      <c r="D227" s="4"/>
      <c r="E227" s="4"/>
      <c r="F227" s="2" t="s">
        <v>318</v>
      </c>
      <c r="G227" s="4">
        <v>183173.69999999995</v>
      </c>
    </row>
    <row r="228" spans="1:7" x14ac:dyDescent="0.2">
      <c r="A228">
        <v>223</v>
      </c>
      <c r="D228" s="4"/>
      <c r="E228" s="4"/>
      <c r="F228" s="2" t="s">
        <v>468</v>
      </c>
      <c r="G228" s="4">
        <v>179401.79999999996</v>
      </c>
    </row>
    <row r="229" spans="1:7" x14ac:dyDescent="0.2">
      <c r="A229">
        <v>224</v>
      </c>
      <c r="D229" s="4"/>
      <c r="E229" s="4"/>
      <c r="F229" s="2" t="s">
        <v>486</v>
      </c>
      <c r="G229" s="4">
        <v>177268.50000000003</v>
      </c>
    </row>
    <row r="230" spans="1:7" x14ac:dyDescent="0.2">
      <c r="A230">
        <v>225</v>
      </c>
      <c r="D230" s="4"/>
      <c r="E230" s="4"/>
      <c r="F230" s="2" t="s">
        <v>427</v>
      </c>
      <c r="G230" s="4">
        <v>175347.40000000008</v>
      </c>
    </row>
    <row r="231" spans="1:7" x14ac:dyDescent="0.2">
      <c r="A231">
        <v>226</v>
      </c>
      <c r="D231" s="4"/>
      <c r="E231" s="4"/>
      <c r="F231" s="2" t="s">
        <v>448</v>
      </c>
      <c r="G231" s="4">
        <v>170752.40000000002</v>
      </c>
    </row>
    <row r="232" spans="1:7" x14ac:dyDescent="0.2">
      <c r="A232">
        <v>227</v>
      </c>
      <c r="D232" s="4"/>
      <c r="E232" s="4"/>
      <c r="F232" s="2" t="s">
        <v>475</v>
      </c>
      <c r="G232" s="4">
        <v>167503.80000000005</v>
      </c>
    </row>
    <row r="233" spans="1:7" x14ac:dyDescent="0.2">
      <c r="A233">
        <v>228</v>
      </c>
      <c r="D233" s="4"/>
      <c r="E233" s="4"/>
      <c r="F233" s="2" t="s">
        <v>413</v>
      </c>
      <c r="G233" s="4">
        <v>162775.1</v>
      </c>
    </row>
    <row r="234" spans="1:7" x14ac:dyDescent="0.2">
      <c r="A234">
        <v>229</v>
      </c>
      <c r="D234" s="4"/>
      <c r="E234" s="4"/>
      <c r="F234" s="2" t="s">
        <v>238</v>
      </c>
      <c r="G234" s="4">
        <v>161821.99999999994</v>
      </c>
    </row>
    <row r="235" spans="1:7" x14ac:dyDescent="0.2">
      <c r="A235">
        <v>230</v>
      </c>
      <c r="D235" s="4"/>
      <c r="E235" s="4"/>
      <c r="F235" s="2" t="s">
        <v>158</v>
      </c>
      <c r="G235" s="4">
        <v>157434.6999999999</v>
      </c>
    </row>
    <row r="236" spans="1:7" x14ac:dyDescent="0.2">
      <c r="A236">
        <v>231</v>
      </c>
      <c r="D236" s="4"/>
      <c r="E236" s="4"/>
      <c r="F236" s="2" t="s">
        <v>204</v>
      </c>
      <c r="G236" s="4">
        <v>156612.7999999999</v>
      </c>
    </row>
    <row r="237" spans="1:7" x14ac:dyDescent="0.2">
      <c r="A237">
        <v>232</v>
      </c>
      <c r="D237" s="4"/>
      <c r="E237" s="4"/>
      <c r="F237" s="2" t="s">
        <v>113</v>
      </c>
      <c r="G237" s="4">
        <v>149010.1</v>
      </c>
    </row>
    <row r="238" spans="1:7" x14ac:dyDescent="0.2">
      <c r="A238">
        <v>233</v>
      </c>
      <c r="D238" s="4"/>
      <c r="E238" s="4"/>
      <c r="F238" s="2" t="s">
        <v>210</v>
      </c>
      <c r="G238" s="4">
        <v>148200.10000000003</v>
      </c>
    </row>
    <row r="239" spans="1:7" x14ac:dyDescent="0.2">
      <c r="A239">
        <v>234</v>
      </c>
      <c r="D239" s="4"/>
      <c r="E239" s="4"/>
      <c r="F239" s="2" t="s">
        <v>211</v>
      </c>
      <c r="G239" s="4">
        <v>147793.80000000002</v>
      </c>
    </row>
    <row r="240" spans="1:7" x14ac:dyDescent="0.2">
      <c r="A240">
        <v>235</v>
      </c>
      <c r="D240" s="4"/>
      <c r="E240" s="4"/>
      <c r="F240" s="2" t="s">
        <v>200</v>
      </c>
      <c r="G240" s="4">
        <v>137319.09999999995</v>
      </c>
    </row>
    <row r="241" spans="1:7" x14ac:dyDescent="0.2">
      <c r="A241">
        <v>236</v>
      </c>
      <c r="D241" s="4"/>
      <c r="E241" s="4"/>
      <c r="F241" s="2" t="s">
        <v>195</v>
      </c>
      <c r="G241" s="4">
        <v>135656.4</v>
      </c>
    </row>
    <row r="242" spans="1:7" x14ac:dyDescent="0.2">
      <c r="A242">
        <v>237</v>
      </c>
      <c r="D242" s="4"/>
      <c r="E242" s="4"/>
      <c r="F242" s="2" t="s">
        <v>351</v>
      </c>
      <c r="G242" s="4">
        <v>135501.50000000003</v>
      </c>
    </row>
    <row r="243" spans="1:7" x14ac:dyDescent="0.2">
      <c r="A243">
        <v>238</v>
      </c>
      <c r="D243" s="4"/>
      <c r="E243" s="4"/>
      <c r="F243" s="2" t="s">
        <v>311</v>
      </c>
      <c r="G243" s="4">
        <v>135342.90000000005</v>
      </c>
    </row>
    <row r="244" spans="1:7" x14ac:dyDescent="0.2">
      <c r="A244">
        <v>239</v>
      </c>
      <c r="D244" s="4"/>
      <c r="E244" s="4"/>
      <c r="F244" s="2" t="s">
        <v>380</v>
      </c>
      <c r="G244" s="4">
        <v>134202.29999999999</v>
      </c>
    </row>
    <row r="245" spans="1:7" x14ac:dyDescent="0.2">
      <c r="A245">
        <v>240</v>
      </c>
      <c r="D245" s="4"/>
      <c r="E245" s="4"/>
      <c r="F245" s="2" t="s">
        <v>424</v>
      </c>
      <c r="G245" s="4">
        <v>131310.69999999995</v>
      </c>
    </row>
    <row r="246" spans="1:7" x14ac:dyDescent="0.2">
      <c r="A246">
        <v>241</v>
      </c>
      <c r="D246" s="4"/>
      <c r="E246" s="4"/>
      <c r="F246" s="2" t="s">
        <v>205</v>
      </c>
      <c r="G246" s="4">
        <v>130839.50000000001</v>
      </c>
    </row>
    <row r="247" spans="1:7" x14ac:dyDescent="0.2">
      <c r="A247">
        <v>242</v>
      </c>
      <c r="D247" s="4"/>
      <c r="E247" s="4"/>
      <c r="F247" s="2" t="s">
        <v>481</v>
      </c>
      <c r="G247" s="4">
        <v>128715.10000000002</v>
      </c>
    </row>
    <row r="248" spans="1:7" x14ac:dyDescent="0.2">
      <c r="A248">
        <v>243</v>
      </c>
      <c r="D248" s="4"/>
      <c r="E248" s="4"/>
      <c r="F248" s="2" t="s">
        <v>225</v>
      </c>
      <c r="G248" s="4">
        <v>128010.39999999998</v>
      </c>
    </row>
    <row r="249" spans="1:7" x14ac:dyDescent="0.2">
      <c r="A249">
        <v>244</v>
      </c>
      <c r="D249" s="4"/>
      <c r="E249" s="4"/>
      <c r="F249" s="2" t="s">
        <v>388</v>
      </c>
      <c r="G249" s="4">
        <v>126793.90000000001</v>
      </c>
    </row>
    <row r="250" spans="1:7" x14ac:dyDescent="0.2">
      <c r="A250">
        <v>245</v>
      </c>
      <c r="D250" s="4"/>
      <c r="E250" s="4"/>
      <c r="F250" s="2" t="s">
        <v>490</v>
      </c>
      <c r="G250" s="4">
        <v>119851.80000000008</v>
      </c>
    </row>
    <row r="251" spans="1:7" x14ac:dyDescent="0.2">
      <c r="A251">
        <v>246</v>
      </c>
      <c r="D251" s="4"/>
      <c r="E251" s="4"/>
      <c r="F251" s="2" t="s">
        <v>420</v>
      </c>
      <c r="G251" s="4">
        <v>117025.19999999994</v>
      </c>
    </row>
    <row r="252" spans="1:7" x14ac:dyDescent="0.2">
      <c r="A252">
        <v>247</v>
      </c>
      <c r="D252" s="4"/>
      <c r="E252" s="4"/>
      <c r="F252" s="2" t="s">
        <v>297</v>
      </c>
      <c r="G252" s="4">
        <v>115646.80000000008</v>
      </c>
    </row>
    <row r="253" spans="1:7" x14ac:dyDescent="0.2">
      <c r="A253">
        <v>248</v>
      </c>
      <c r="D253" s="4"/>
      <c r="E253" s="4"/>
      <c r="F253" s="2" t="s">
        <v>404</v>
      </c>
      <c r="G253" s="4">
        <v>115188.29999999997</v>
      </c>
    </row>
    <row r="254" spans="1:7" x14ac:dyDescent="0.2">
      <c r="A254">
        <v>249</v>
      </c>
      <c r="D254" s="4"/>
      <c r="E254" s="4"/>
      <c r="F254" s="2" t="s">
        <v>446</v>
      </c>
      <c r="G254" s="4">
        <v>114526.40000000001</v>
      </c>
    </row>
    <row r="255" spans="1:7" x14ac:dyDescent="0.2">
      <c r="A255">
        <v>250</v>
      </c>
      <c r="D255" s="4"/>
      <c r="E255" s="4"/>
      <c r="F255" s="2" t="s">
        <v>449</v>
      </c>
      <c r="G255" s="4">
        <v>110067.8</v>
      </c>
    </row>
    <row r="256" spans="1:7" x14ac:dyDescent="0.2">
      <c r="A256">
        <v>251</v>
      </c>
      <c r="D256" s="4"/>
      <c r="E256" s="4"/>
      <c r="F256" s="2" t="s">
        <v>447</v>
      </c>
      <c r="G256" s="4">
        <v>109068.3</v>
      </c>
    </row>
    <row r="257" spans="1:7" x14ac:dyDescent="0.2">
      <c r="A257">
        <v>252</v>
      </c>
      <c r="D257" s="4"/>
      <c r="E257" s="4"/>
      <c r="F257" s="2" t="s">
        <v>222</v>
      </c>
      <c r="G257" s="4">
        <v>107583.99999999996</v>
      </c>
    </row>
    <row r="258" spans="1:7" x14ac:dyDescent="0.2">
      <c r="A258">
        <v>253</v>
      </c>
      <c r="D258" s="4"/>
      <c r="E258" s="4"/>
      <c r="F258" s="2" t="s">
        <v>221</v>
      </c>
      <c r="G258" s="4">
        <v>107369.00000000006</v>
      </c>
    </row>
    <row r="259" spans="1:7" x14ac:dyDescent="0.2">
      <c r="A259">
        <v>254</v>
      </c>
      <c r="D259" s="4"/>
      <c r="E259" s="4"/>
      <c r="F259" s="2" t="s">
        <v>415</v>
      </c>
      <c r="G259" s="4">
        <v>104943.59999999998</v>
      </c>
    </row>
    <row r="260" spans="1:7" x14ac:dyDescent="0.2">
      <c r="A260">
        <v>255</v>
      </c>
      <c r="D260" s="4"/>
      <c r="E260" s="4"/>
      <c r="F260" s="2" t="s">
        <v>312</v>
      </c>
      <c r="G260" s="4">
        <v>100385.30000000003</v>
      </c>
    </row>
    <row r="261" spans="1:7" x14ac:dyDescent="0.2">
      <c r="A261">
        <v>256</v>
      </c>
      <c r="D261" s="4"/>
      <c r="E261" s="4"/>
      <c r="F261" s="2" t="s">
        <v>317</v>
      </c>
      <c r="G261" s="4">
        <v>98653.9</v>
      </c>
    </row>
    <row r="262" spans="1:7" x14ac:dyDescent="0.2">
      <c r="A262">
        <v>257</v>
      </c>
      <c r="D262" s="4"/>
      <c r="E262" s="4"/>
      <c r="F262" s="2" t="s">
        <v>488</v>
      </c>
      <c r="G262" s="4">
        <v>96848.099999999991</v>
      </c>
    </row>
    <row r="263" spans="1:7" x14ac:dyDescent="0.2">
      <c r="A263">
        <v>258</v>
      </c>
      <c r="D263" s="4"/>
      <c r="E263" s="4"/>
      <c r="F263" s="2" t="s">
        <v>444</v>
      </c>
      <c r="G263" s="4">
        <v>96695.299999999974</v>
      </c>
    </row>
    <row r="264" spans="1:7" x14ac:dyDescent="0.2">
      <c r="A264">
        <v>259</v>
      </c>
      <c r="D264" s="4"/>
      <c r="E264" s="4"/>
      <c r="F264" s="2" t="s">
        <v>220</v>
      </c>
      <c r="G264" s="4">
        <v>94566.099999999991</v>
      </c>
    </row>
    <row r="265" spans="1:7" x14ac:dyDescent="0.2">
      <c r="A265">
        <v>260</v>
      </c>
      <c r="D265" s="4"/>
      <c r="E265" s="4"/>
      <c r="F265" s="2" t="s">
        <v>207</v>
      </c>
      <c r="G265" s="4">
        <v>93724.200000000026</v>
      </c>
    </row>
    <row r="266" spans="1:7" x14ac:dyDescent="0.2">
      <c r="A266">
        <v>261</v>
      </c>
      <c r="D266" s="4"/>
      <c r="E266" s="4"/>
      <c r="F266" s="2" t="s">
        <v>452</v>
      </c>
      <c r="G266" s="4">
        <v>93713</v>
      </c>
    </row>
    <row r="267" spans="1:7" x14ac:dyDescent="0.2">
      <c r="A267">
        <v>262</v>
      </c>
      <c r="D267" s="4"/>
      <c r="E267" s="4"/>
      <c r="F267" s="2" t="s">
        <v>306</v>
      </c>
      <c r="G267" s="4">
        <v>93339.000000000015</v>
      </c>
    </row>
    <row r="268" spans="1:7" x14ac:dyDescent="0.2">
      <c r="A268">
        <v>263</v>
      </c>
      <c r="D268" s="4"/>
      <c r="E268" s="4"/>
      <c r="F268" s="2" t="s">
        <v>67</v>
      </c>
      <c r="G268" s="4">
        <v>92572.300000000047</v>
      </c>
    </row>
    <row r="269" spans="1:7" x14ac:dyDescent="0.2">
      <c r="A269">
        <v>264</v>
      </c>
      <c r="D269" s="4"/>
      <c r="E269" s="4"/>
      <c r="F269" s="2" t="s">
        <v>278</v>
      </c>
      <c r="G269" s="4">
        <v>92254.000000000058</v>
      </c>
    </row>
    <row r="270" spans="1:7" x14ac:dyDescent="0.2">
      <c r="A270">
        <v>265</v>
      </c>
      <c r="D270" s="4"/>
      <c r="E270" s="4"/>
      <c r="F270" s="2" t="s">
        <v>463</v>
      </c>
      <c r="G270" s="4">
        <v>91458.10000000002</v>
      </c>
    </row>
    <row r="271" spans="1:7" x14ac:dyDescent="0.2">
      <c r="A271">
        <v>266</v>
      </c>
      <c r="D271" s="4"/>
      <c r="E271" s="4"/>
      <c r="F271" s="2" t="s">
        <v>276</v>
      </c>
      <c r="G271" s="4">
        <v>90921.100000000064</v>
      </c>
    </row>
    <row r="272" spans="1:7" x14ac:dyDescent="0.2">
      <c r="A272">
        <v>267</v>
      </c>
      <c r="D272" s="4"/>
      <c r="E272" s="4"/>
      <c r="F272" s="2" t="s">
        <v>122</v>
      </c>
      <c r="G272" s="4">
        <v>90284.500000000044</v>
      </c>
    </row>
    <row r="273" spans="1:7" x14ac:dyDescent="0.2">
      <c r="A273">
        <v>268</v>
      </c>
      <c r="D273" s="4"/>
      <c r="E273" s="4"/>
      <c r="F273" s="2" t="s">
        <v>226</v>
      </c>
      <c r="G273" s="4">
        <v>89785.399999999951</v>
      </c>
    </row>
    <row r="274" spans="1:7" x14ac:dyDescent="0.2">
      <c r="A274">
        <v>269</v>
      </c>
      <c r="D274" s="4"/>
      <c r="E274" s="4"/>
      <c r="F274" s="2" t="s">
        <v>401</v>
      </c>
      <c r="G274" s="4">
        <v>85840.000000000015</v>
      </c>
    </row>
    <row r="275" spans="1:7" x14ac:dyDescent="0.2">
      <c r="A275">
        <v>270</v>
      </c>
      <c r="D275" s="4"/>
      <c r="E275" s="4"/>
      <c r="F275" s="2" t="s">
        <v>598</v>
      </c>
      <c r="G275" s="4">
        <v>84737.7</v>
      </c>
    </row>
    <row r="276" spans="1:7" x14ac:dyDescent="0.2">
      <c r="A276">
        <v>271</v>
      </c>
      <c r="D276" s="4"/>
      <c r="E276" s="4"/>
      <c r="F276" s="2" t="s">
        <v>294</v>
      </c>
      <c r="G276" s="4">
        <v>83412.200000000026</v>
      </c>
    </row>
    <row r="277" spans="1:7" x14ac:dyDescent="0.2">
      <c r="A277">
        <v>272</v>
      </c>
      <c r="D277" s="4"/>
      <c r="E277" s="4"/>
      <c r="F277" s="2" t="s">
        <v>248</v>
      </c>
      <c r="G277" s="4">
        <v>82646.299999999988</v>
      </c>
    </row>
    <row r="278" spans="1:7" x14ac:dyDescent="0.2">
      <c r="A278">
        <v>273</v>
      </c>
      <c r="D278" s="4"/>
      <c r="E278" s="4"/>
      <c r="F278" s="2" t="s">
        <v>178</v>
      </c>
      <c r="G278" s="4">
        <v>78840.100000000006</v>
      </c>
    </row>
    <row r="279" spans="1:7" x14ac:dyDescent="0.2">
      <c r="A279">
        <v>274</v>
      </c>
      <c r="D279" s="4"/>
      <c r="E279" s="4"/>
      <c r="F279" s="2" t="s">
        <v>227</v>
      </c>
      <c r="G279" s="4">
        <v>77890.500000000015</v>
      </c>
    </row>
    <row r="280" spans="1:7" x14ac:dyDescent="0.2">
      <c r="A280">
        <v>275</v>
      </c>
      <c r="D280" s="4"/>
      <c r="E280" s="4"/>
      <c r="F280" s="2" t="s">
        <v>500</v>
      </c>
      <c r="G280" s="4">
        <v>76795.400000000009</v>
      </c>
    </row>
    <row r="281" spans="1:7" x14ac:dyDescent="0.2">
      <c r="A281">
        <v>276</v>
      </c>
      <c r="D281" s="4"/>
      <c r="E281" s="4"/>
      <c r="F281" s="2" t="s">
        <v>265</v>
      </c>
      <c r="G281" s="4">
        <v>76294.999999999971</v>
      </c>
    </row>
    <row r="282" spans="1:7" x14ac:dyDescent="0.2">
      <c r="A282">
        <v>277</v>
      </c>
      <c r="D282" s="4"/>
      <c r="E282" s="4"/>
      <c r="F282" s="2" t="s">
        <v>83</v>
      </c>
      <c r="G282" s="4">
        <v>76142.899999999994</v>
      </c>
    </row>
    <row r="283" spans="1:7" x14ac:dyDescent="0.2">
      <c r="A283">
        <v>278</v>
      </c>
      <c r="D283" s="4"/>
      <c r="E283" s="4"/>
      <c r="F283" s="2" t="s">
        <v>461</v>
      </c>
      <c r="G283" s="4">
        <v>75859.5</v>
      </c>
    </row>
    <row r="284" spans="1:7" x14ac:dyDescent="0.2">
      <c r="A284">
        <v>279</v>
      </c>
      <c r="D284" s="4"/>
      <c r="E284" s="4"/>
      <c r="F284" s="2" t="s">
        <v>209</v>
      </c>
      <c r="G284" s="4">
        <v>75130.3</v>
      </c>
    </row>
    <row r="285" spans="1:7" x14ac:dyDescent="0.2">
      <c r="A285">
        <v>280</v>
      </c>
      <c r="D285" s="4"/>
      <c r="E285" s="4"/>
      <c r="F285" s="2" t="s">
        <v>476</v>
      </c>
      <c r="G285" s="4">
        <v>73956.599999999977</v>
      </c>
    </row>
    <row r="286" spans="1:7" x14ac:dyDescent="0.2">
      <c r="A286">
        <v>281</v>
      </c>
      <c r="D286" s="4"/>
      <c r="E286" s="4"/>
      <c r="F286" s="2" t="s">
        <v>507</v>
      </c>
      <c r="G286" s="4">
        <v>72371.899999999994</v>
      </c>
    </row>
    <row r="287" spans="1:7" x14ac:dyDescent="0.2">
      <c r="A287">
        <v>282</v>
      </c>
      <c r="D287" s="4"/>
      <c r="E287" s="4"/>
      <c r="F287" s="2" t="s">
        <v>304</v>
      </c>
      <c r="G287" s="4">
        <v>71336.900000000023</v>
      </c>
    </row>
    <row r="288" spans="1:7" x14ac:dyDescent="0.2">
      <c r="A288">
        <v>283</v>
      </c>
      <c r="D288" s="4"/>
      <c r="E288" s="4"/>
      <c r="F288" s="2" t="s">
        <v>284</v>
      </c>
      <c r="G288" s="4">
        <v>70694.5</v>
      </c>
    </row>
    <row r="289" spans="1:7" x14ac:dyDescent="0.2">
      <c r="A289">
        <v>284</v>
      </c>
      <c r="D289" s="4"/>
      <c r="E289" s="4"/>
      <c r="F289" s="2" t="s">
        <v>125</v>
      </c>
      <c r="G289" s="4">
        <v>70555.299999999945</v>
      </c>
    </row>
    <row r="290" spans="1:7" x14ac:dyDescent="0.2">
      <c r="A290">
        <v>285</v>
      </c>
      <c r="D290" s="4"/>
      <c r="E290" s="4"/>
      <c r="F290" s="2" t="s">
        <v>328</v>
      </c>
      <c r="G290" s="4">
        <v>69204.799999999988</v>
      </c>
    </row>
    <row r="291" spans="1:7" x14ac:dyDescent="0.2">
      <c r="A291">
        <v>286</v>
      </c>
      <c r="D291" s="4"/>
      <c r="E291" s="4"/>
      <c r="F291" s="2" t="s">
        <v>455</v>
      </c>
      <c r="G291" s="4">
        <v>68162.299999999974</v>
      </c>
    </row>
    <row r="292" spans="1:7" x14ac:dyDescent="0.2">
      <c r="A292">
        <v>287</v>
      </c>
      <c r="D292" s="4"/>
      <c r="E292" s="4"/>
      <c r="F292" s="2" t="s">
        <v>343</v>
      </c>
      <c r="G292" s="4">
        <v>56132.799999999996</v>
      </c>
    </row>
    <row r="293" spans="1:7" x14ac:dyDescent="0.2">
      <c r="A293">
        <v>288</v>
      </c>
      <c r="D293" s="4"/>
      <c r="E293" s="4"/>
      <c r="F293" s="2" t="s">
        <v>197</v>
      </c>
      <c r="G293" s="4">
        <v>53403</v>
      </c>
    </row>
    <row r="294" spans="1:7" x14ac:dyDescent="0.2">
      <c r="A294">
        <v>289</v>
      </c>
      <c r="D294" s="4"/>
      <c r="E294" s="4"/>
      <c r="F294" s="2" t="s">
        <v>471</v>
      </c>
      <c r="G294" s="4">
        <v>51967.9</v>
      </c>
    </row>
    <row r="295" spans="1:7" x14ac:dyDescent="0.2">
      <c r="A295">
        <v>290</v>
      </c>
      <c r="D295" s="4"/>
      <c r="E295" s="4"/>
      <c r="F295" s="2" t="s">
        <v>472</v>
      </c>
      <c r="G295" s="4">
        <v>51833.899999999994</v>
      </c>
    </row>
    <row r="296" spans="1:7" x14ac:dyDescent="0.2">
      <c r="A296">
        <v>291</v>
      </c>
      <c r="D296" s="4"/>
      <c r="E296" s="4"/>
      <c r="F296" s="2" t="s">
        <v>187</v>
      </c>
      <c r="G296" s="4">
        <v>51606.400000000031</v>
      </c>
    </row>
    <row r="297" spans="1:7" x14ac:dyDescent="0.2">
      <c r="A297">
        <v>292</v>
      </c>
      <c r="D297" s="4"/>
      <c r="E297" s="4"/>
      <c r="F297" s="2" t="s">
        <v>501</v>
      </c>
      <c r="G297" s="4">
        <v>51225.500000000007</v>
      </c>
    </row>
    <row r="298" spans="1:7" x14ac:dyDescent="0.2">
      <c r="A298">
        <v>293</v>
      </c>
      <c r="D298" s="4"/>
      <c r="E298" s="4"/>
      <c r="F298" s="2" t="s">
        <v>95</v>
      </c>
      <c r="G298" s="4">
        <v>50578.5</v>
      </c>
    </row>
    <row r="299" spans="1:7" x14ac:dyDescent="0.2">
      <c r="A299">
        <v>294</v>
      </c>
      <c r="D299" s="4"/>
      <c r="E299" s="4"/>
      <c r="F299" s="2" t="s">
        <v>456</v>
      </c>
      <c r="G299" s="4">
        <v>50461.700000000004</v>
      </c>
    </row>
    <row r="300" spans="1:7" x14ac:dyDescent="0.2">
      <c r="A300">
        <v>295</v>
      </c>
      <c r="D300" s="4"/>
      <c r="E300" s="4"/>
      <c r="F300" s="2" t="s">
        <v>381</v>
      </c>
      <c r="G300" s="4">
        <v>49621.999999999985</v>
      </c>
    </row>
    <row r="301" spans="1:7" x14ac:dyDescent="0.2">
      <c r="A301">
        <v>296</v>
      </c>
      <c r="D301" s="4"/>
      <c r="E301" s="4"/>
      <c r="F301" s="2" t="s">
        <v>170</v>
      </c>
      <c r="G301" s="4">
        <v>47757.8</v>
      </c>
    </row>
    <row r="302" spans="1:7" x14ac:dyDescent="0.2">
      <c r="A302">
        <v>297</v>
      </c>
      <c r="D302" s="4"/>
      <c r="E302" s="4"/>
      <c r="F302" s="2" t="s">
        <v>479</v>
      </c>
      <c r="G302" s="4">
        <v>46552.799999999988</v>
      </c>
    </row>
    <row r="303" spans="1:7" x14ac:dyDescent="0.2">
      <c r="A303">
        <v>298</v>
      </c>
      <c r="D303" s="4"/>
      <c r="E303" s="4"/>
      <c r="F303" s="2" t="s">
        <v>506</v>
      </c>
      <c r="G303" s="4">
        <v>45253.700000000004</v>
      </c>
    </row>
    <row r="304" spans="1:7" x14ac:dyDescent="0.2">
      <c r="A304">
        <v>299</v>
      </c>
      <c r="D304" s="4"/>
      <c r="E304" s="4"/>
      <c r="F304" s="2" t="s">
        <v>493</v>
      </c>
      <c r="G304" s="4">
        <v>45162.1</v>
      </c>
    </row>
    <row r="305" spans="1:7" x14ac:dyDescent="0.2">
      <c r="A305">
        <v>300</v>
      </c>
      <c r="D305" s="4"/>
      <c r="E305" s="4"/>
      <c r="F305" s="2" t="s">
        <v>597</v>
      </c>
      <c r="G305" s="4">
        <v>44612.2</v>
      </c>
    </row>
    <row r="306" spans="1:7" x14ac:dyDescent="0.2">
      <c r="A306">
        <v>301</v>
      </c>
      <c r="D306" s="4"/>
      <c r="E306" s="4"/>
      <c r="F306" s="2" t="s">
        <v>459</v>
      </c>
      <c r="G306" s="4">
        <v>43257.599999999999</v>
      </c>
    </row>
    <row r="307" spans="1:7" x14ac:dyDescent="0.2">
      <c r="A307">
        <v>302</v>
      </c>
      <c r="D307" s="4"/>
      <c r="E307" s="4"/>
      <c r="F307" s="2" t="s">
        <v>454</v>
      </c>
      <c r="G307" s="4">
        <v>42874.200000000012</v>
      </c>
    </row>
    <row r="308" spans="1:7" x14ac:dyDescent="0.2">
      <c r="A308">
        <v>303</v>
      </c>
      <c r="D308" s="4"/>
      <c r="E308" s="4"/>
      <c r="F308" s="2" t="s">
        <v>296</v>
      </c>
      <c r="G308" s="4">
        <v>42477.700000000012</v>
      </c>
    </row>
    <row r="309" spans="1:7" x14ac:dyDescent="0.2">
      <c r="A309">
        <v>304</v>
      </c>
      <c r="D309" s="4"/>
      <c r="E309" s="4"/>
      <c r="F309" s="2" t="s">
        <v>105</v>
      </c>
      <c r="G309" s="4">
        <v>42443.500000000007</v>
      </c>
    </row>
    <row r="310" spans="1:7" x14ac:dyDescent="0.2">
      <c r="A310">
        <v>305</v>
      </c>
      <c r="D310" s="4"/>
      <c r="E310" s="4"/>
      <c r="F310" s="2" t="s">
        <v>485</v>
      </c>
      <c r="G310" s="4">
        <v>40024.399999999994</v>
      </c>
    </row>
    <row r="311" spans="1:7" x14ac:dyDescent="0.2">
      <c r="A311">
        <v>306</v>
      </c>
      <c r="D311" s="4"/>
      <c r="E311" s="4"/>
      <c r="F311" s="2" t="s">
        <v>219</v>
      </c>
      <c r="G311" s="4">
        <v>39347.400000000023</v>
      </c>
    </row>
    <row r="312" spans="1:7" x14ac:dyDescent="0.2">
      <c r="A312">
        <v>307</v>
      </c>
      <c r="D312" s="4"/>
      <c r="E312" s="4"/>
      <c r="F312" s="2" t="s">
        <v>478</v>
      </c>
      <c r="G312" s="4">
        <v>38382.300000000003</v>
      </c>
    </row>
    <row r="313" spans="1:7" x14ac:dyDescent="0.2">
      <c r="A313">
        <v>308</v>
      </c>
      <c r="D313" s="4"/>
      <c r="E313" s="4"/>
      <c r="F313" s="2" t="s">
        <v>292</v>
      </c>
      <c r="G313" s="4">
        <v>37862.500000000007</v>
      </c>
    </row>
    <row r="314" spans="1:7" x14ac:dyDescent="0.2">
      <c r="A314">
        <v>309</v>
      </c>
      <c r="D314" s="4"/>
      <c r="E314" s="4"/>
      <c r="F314" s="2" t="s">
        <v>94</v>
      </c>
      <c r="G314" s="4">
        <v>36558.299999999988</v>
      </c>
    </row>
    <row r="315" spans="1:7" x14ac:dyDescent="0.2">
      <c r="A315">
        <v>310</v>
      </c>
      <c r="D315" s="4"/>
      <c r="E315" s="4"/>
      <c r="F315" s="2" t="s">
        <v>216</v>
      </c>
      <c r="G315" s="4">
        <v>35170.699999999997</v>
      </c>
    </row>
    <row r="316" spans="1:7" x14ac:dyDescent="0.2">
      <c r="A316">
        <v>311</v>
      </c>
      <c r="D316" s="4"/>
      <c r="E316" s="4"/>
      <c r="F316" s="2" t="s">
        <v>344</v>
      </c>
      <c r="G316" s="4">
        <v>33620.699999999997</v>
      </c>
    </row>
    <row r="317" spans="1:7" x14ac:dyDescent="0.2">
      <c r="A317">
        <v>312</v>
      </c>
      <c r="D317" s="4"/>
      <c r="E317" s="4"/>
      <c r="F317" s="2" t="s">
        <v>283</v>
      </c>
      <c r="G317" s="4">
        <v>33382.400000000001</v>
      </c>
    </row>
    <row r="318" spans="1:7" x14ac:dyDescent="0.2">
      <c r="A318">
        <v>313</v>
      </c>
      <c r="D318" s="4"/>
      <c r="E318" s="4"/>
      <c r="F318" s="2" t="s">
        <v>198</v>
      </c>
      <c r="G318" s="4">
        <v>32709.1</v>
      </c>
    </row>
    <row r="319" spans="1:7" x14ac:dyDescent="0.2">
      <c r="A319">
        <v>314</v>
      </c>
      <c r="D319" s="4"/>
      <c r="E319" s="4"/>
      <c r="F319" s="2" t="s">
        <v>310</v>
      </c>
      <c r="G319" s="4">
        <v>28147.899999999987</v>
      </c>
    </row>
    <row r="320" spans="1:7" x14ac:dyDescent="0.2">
      <c r="A320">
        <v>315</v>
      </c>
      <c r="D320" s="4"/>
      <c r="E320" s="4"/>
      <c r="F320" s="2" t="s">
        <v>223</v>
      </c>
      <c r="G320" s="4">
        <v>27589.299999999996</v>
      </c>
    </row>
    <row r="321" spans="1:7" x14ac:dyDescent="0.2">
      <c r="A321">
        <v>316</v>
      </c>
      <c r="D321" s="4"/>
      <c r="E321" s="4"/>
      <c r="F321" s="2" t="s">
        <v>450</v>
      </c>
      <c r="G321" s="4">
        <v>26734.5</v>
      </c>
    </row>
    <row r="322" spans="1:7" x14ac:dyDescent="0.2">
      <c r="A322">
        <v>317</v>
      </c>
      <c r="D322" s="4"/>
      <c r="E322" s="4"/>
      <c r="F322" s="2" t="s">
        <v>464</v>
      </c>
      <c r="G322" s="4">
        <v>24795.100000000006</v>
      </c>
    </row>
    <row r="323" spans="1:7" x14ac:dyDescent="0.2">
      <c r="A323">
        <v>318</v>
      </c>
      <c r="D323" s="4"/>
      <c r="E323" s="4"/>
      <c r="F323" s="2" t="s">
        <v>290</v>
      </c>
      <c r="G323" s="4">
        <v>24624.499999999989</v>
      </c>
    </row>
    <row r="324" spans="1:7" x14ac:dyDescent="0.2">
      <c r="A324">
        <v>319</v>
      </c>
      <c r="D324" s="4"/>
      <c r="E324" s="4"/>
      <c r="F324" s="2" t="s">
        <v>106</v>
      </c>
      <c r="G324" s="4">
        <v>23663.800000000003</v>
      </c>
    </row>
    <row r="325" spans="1:7" x14ac:dyDescent="0.2">
      <c r="A325">
        <v>320</v>
      </c>
      <c r="D325" s="4"/>
      <c r="E325" s="4"/>
      <c r="F325" s="2" t="s">
        <v>228</v>
      </c>
      <c r="G325" s="4">
        <v>23542.6</v>
      </c>
    </row>
    <row r="326" spans="1:7" x14ac:dyDescent="0.2">
      <c r="A326">
        <v>321</v>
      </c>
      <c r="D326" s="4"/>
      <c r="E326" s="4"/>
      <c r="F326" s="2" t="s">
        <v>66</v>
      </c>
      <c r="G326" s="4">
        <v>23423.000000000004</v>
      </c>
    </row>
    <row r="327" spans="1:7" x14ac:dyDescent="0.2">
      <c r="A327">
        <v>322</v>
      </c>
      <c r="D327" s="4"/>
      <c r="E327" s="4"/>
      <c r="F327" s="2" t="s">
        <v>208</v>
      </c>
      <c r="G327" s="4">
        <v>23258.7</v>
      </c>
    </row>
    <row r="328" spans="1:7" x14ac:dyDescent="0.2">
      <c r="A328">
        <v>323</v>
      </c>
      <c r="D328" s="4"/>
      <c r="E328" s="4"/>
      <c r="F328" s="2" t="s">
        <v>474</v>
      </c>
      <c r="G328" s="4">
        <v>23104.299999999996</v>
      </c>
    </row>
    <row r="329" spans="1:7" x14ac:dyDescent="0.2">
      <c r="A329">
        <v>324</v>
      </c>
      <c r="D329" s="4"/>
      <c r="E329" s="4"/>
      <c r="F329" s="2" t="s">
        <v>161</v>
      </c>
      <c r="G329" s="4">
        <v>22712.3</v>
      </c>
    </row>
    <row r="330" spans="1:7" x14ac:dyDescent="0.2">
      <c r="A330">
        <v>325</v>
      </c>
      <c r="D330" s="4"/>
      <c r="E330" s="4"/>
      <c r="F330" s="2" t="s">
        <v>81</v>
      </c>
      <c r="G330" s="4">
        <v>18931.5</v>
      </c>
    </row>
    <row r="331" spans="1:7" x14ac:dyDescent="0.2">
      <c r="A331">
        <v>326</v>
      </c>
      <c r="D331" s="4"/>
      <c r="E331" s="4"/>
      <c r="F331" s="2" t="s">
        <v>340</v>
      </c>
      <c r="G331" s="4">
        <v>18684.400000000001</v>
      </c>
    </row>
    <row r="332" spans="1:7" x14ac:dyDescent="0.2">
      <c r="A332">
        <v>327</v>
      </c>
      <c r="D332" s="4"/>
      <c r="E332" s="4"/>
      <c r="F332" s="2" t="s">
        <v>319</v>
      </c>
      <c r="G332" s="4">
        <v>18003.799999999996</v>
      </c>
    </row>
    <row r="333" spans="1:7" x14ac:dyDescent="0.2">
      <c r="A333">
        <v>328</v>
      </c>
      <c r="D333" s="4"/>
      <c r="E333" s="4"/>
      <c r="F333" s="2" t="s">
        <v>502</v>
      </c>
      <c r="G333" s="4">
        <v>17304</v>
      </c>
    </row>
    <row r="334" spans="1:7" x14ac:dyDescent="0.2">
      <c r="A334">
        <v>329</v>
      </c>
      <c r="D334" s="4"/>
      <c r="E334" s="4"/>
      <c r="F334" s="2" t="s">
        <v>191</v>
      </c>
      <c r="G334" s="4">
        <v>16654</v>
      </c>
    </row>
    <row r="335" spans="1:7" x14ac:dyDescent="0.2">
      <c r="A335">
        <v>330</v>
      </c>
      <c r="D335" s="4"/>
      <c r="E335" s="4"/>
      <c r="F335" s="2" t="s">
        <v>487</v>
      </c>
      <c r="G335" s="4">
        <v>15326.099999999999</v>
      </c>
    </row>
    <row r="336" spans="1:7" x14ac:dyDescent="0.2">
      <c r="A336">
        <v>331</v>
      </c>
      <c r="D336" s="4"/>
      <c r="E336" s="4"/>
      <c r="F336" s="2" t="s">
        <v>494</v>
      </c>
      <c r="G336" s="4">
        <v>15164.3</v>
      </c>
    </row>
    <row r="337" spans="1:7" x14ac:dyDescent="0.2">
      <c r="A337">
        <v>332</v>
      </c>
      <c r="D337" s="4"/>
      <c r="E337" s="4"/>
      <c r="F337" s="2" t="s">
        <v>414</v>
      </c>
      <c r="G337" s="4">
        <v>14368.899999999998</v>
      </c>
    </row>
    <row r="338" spans="1:7" x14ac:dyDescent="0.2">
      <c r="A338">
        <v>333</v>
      </c>
      <c r="D338" s="4"/>
      <c r="E338" s="4"/>
      <c r="F338" s="2" t="s">
        <v>212</v>
      </c>
      <c r="G338" s="4">
        <v>13909.099999999999</v>
      </c>
    </row>
    <row r="339" spans="1:7" x14ac:dyDescent="0.2">
      <c r="A339">
        <v>334</v>
      </c>
      <c r="D339" s="4"/>
      <c r="E339" s="4"/>
      <c r="F339" s="2" t="s">
        <v>495</v>
      </c>
      <c r="G339" s="4">
        <v>13471.4</v>
      </c>
    </row>
    <row r="340" spans="1:7" x14ac:dyDescent="0.2">
      <c r="A340">
        <v>335</v>
      </c>
      <c r="D340" s="4"/>
      <c r="E340" s="4"/>
      <c r="F340" s="2" t="s">
        <v>162</v>
      </c>
      <c r="G340" s="4">
        <v>13408.199999999999</v>
      </c>
    </row>
    <row r="341" spans="1:7" x14ac:dyDescent="0.2">
      <c r="A341">
        <v>336</v>
      </c>
      <c r="D341" s="4"/>
      <c r="E341" s="4"/>
      <c r="F341" s="2" t="s">
        <v>492</v>
      </c>
      <c r="G341" s="4">
        <v>13314.6</v>
      </c>
    </row>
    <row r="342" spans="1:7" x14ac:dyDescent="0.2">
      <c r="A342">
        <v>337</v>
      </c>
      <c r="D342" s="4"/>
      <c r="E342" s="4"/>
      <c r="F342" s="2" t="s">
        <v>298</v>
      </c>
      <c r="G342" s="4">
        <v>11895.5</v>
      </c>
    </row>
    <row r="343" spans="1:7" x14ac:dyDescent="0.2">
      <c r="A343">
        <v>338</v>
      </c>
      <c r="D343" s="4"/>
      <c r="E343" s="4"/>
      <c r="F343" s="2" t="s">
        <v>491</v>
      </c>
      <c r="G343" s="4">
        <v>11414.6</v>
      </c>
    </row>
    <row r="344" spans="1:7" x14ac:dyDescent="0.2">
      <c r="A344">
        <v>339</v>
      </c>
      <c r="D344" s="4"/>
      <c r="E344" s="4"/>
      <c r="F344" s="2" t="s">
        <v>88</v>
      </c>
      <c r="G344" s="4">
        <v>11262.3</v>
      </c>
    </row>
    <row r="345" spans="1:7" x14ac:dyDescent="0.2">
      <c r="A345">
        <v>340</v>
      </c>
      <c r="D345" s="4"/>
      <c r="E345" s="4"/>
      <c r="F345" s="2" t="s">
        <v>269</v>
      </c>
      <c r="G345" s="4">
        <v>11149.800000000001</v>
      </c>
    </row>
    <row r="346" spans="1:7" x14ac:dyDescent="0.2">
      <c r="A346">
        <v>341</v>
      </c>
      <c r="D346" s="4"/>
      <c r="E346" s="4"/>
      <c r="F346" s="2" t="s">
        <v>86</v>
      </c>
      <c r="G346" s="4">
        <v>10535</v>
      </c>
    </row>
    <row r="347" spans="1:7" x14ac:dyDescent="0.2">
      <c r="A347">
        <v>342</v>
      </c>
      <c r="D347" s="4"/>
      <c r="E347" s="4"/>
      <c r="F347" s="2" t="s">
        <v>177</v>
      </c>
      <c r="G347" s="4">
        <v>8876.5</v>
      </c>
    </row>
    <row r="348" spans="1:7" x14ac:dyDescent="0.2">
      <c r="A348">
        <v>343</v>
      </c>
      <c r="D348" s="4"/>
      <c r="E348" s="4"/>
      <c r="F348" s="2" t="s">
        <v>458</v>
      </c>
      <c r="G348" s="4">
        <v>5965.9000000000005</v>
      </c>
    </row>
    <row r="349" spans="1:7" x14ac:dyDescent="0.2">
      <c r="A349">
        <v>344</v>
      </c>
      <c r="D349" s="4"/>
      <c r="E349" s="4"/>
      <c r="F349" s="2" t="s">
        <v>85</v>
      </c>
      <c r="G349" s="4">
        <v>4590.4999999999991</v>
      </c>
    </row>
    <row r="350" spans="1:7" x14ac:dyDescent="0.2">
      <c r="A350">
        <v>345</v>
      </c>
      <c r="D350" s="4"/>
      <c r="E350" s="4"/>
      <c r="F350" s="2" t="s">
        <v>305</v>
      </c>
      <c r="G350" s="4">
        <v>3776.5</v>
      </c>
    </row>
    <row r="351" spans="1:7" x14ac:dyDescent="0.2">
      <c r="A351">
        <v>346</v>
      </c>
      <c r="D351" s="4"/>
      <c r="E351" s="4"/>
      <c r="F351" s="2" t="s">
        <v>353</v>
      </c>
      <c r="G351" s="4">
        <v>3167.1999999999994</v>
      </c>
    </row>
    <row r="352" spans="1:7" x14ac:dyDescent="0.2">
      <c r="A352">
        <v>347</v>
      </c>
      <c r="D352" s="4"/>
      <c r="E352" s="4"/>
      <c r="F352" s="2" t="s">
        <v>443</v>
      </c>
      <c r="G352" s="4">
        <v>1912</v>
      </c>
    </row>
    <row r="353" spans="1:7" x14ac:dyDescent="0.2">
      <c r="A353">
        <v>348</v>
      </c>
      <c r="D353" s="4"/>
      <c r="E353" s="4"/>
      <c r="F353" s="2" t="s">
        <v>504</v>
      </c>
      <c r="G353" s="4">
        <v>1358.1000000000001</v>
      </c>
    </row>
    <row r="354" spans="1:7" x14ac:dyDescent="0.2">
      <c r="A354">
        <v>349</v>
      </c>
      <c r="D354" s="4"/>
      <c r="E354" s="4"/>
      <c r="F354" s="2" t="s">
        <v>503</v>
      </c>
      <c r="G354" s="4">
        <v>1187.3</v>
      </c>
    </row>
    <row r="355" spans="1:7" x14ac:dyDescent="0.2">
      <c r="A355">
        <v>350</v>
      </c>
      <c r="D355" s="4"/>
      <c r="E355" s="4"/>
      <c r="F355" s="2" t="s">
        <v>499</v>
      </c>
      <c r="G355" s="4">
        <v>1013.5</v>
      </c>
    </row>
    <row r="356" spans="1:7" x14ac:dyDescent="0.2">
      <c r="A356">
        <v>351</v>
      </c>
      <c r="D356" s="4"/>
      <c r="E356" s="4"/>
      <c r="F356" s="2" t="s">
        <v>497</v>
      </c>
      <c r="G356" s="4">
        <v>516.20000000000005</v>
      </c>
    </row>
    <row r="357" spans="1:7" x14ac:dyDescent="0.2">
      <c r="A357">
        <v>352</v>
      </c>
      <c r="D357" s="4"/>
      <c r="E357" s="4"/>
      <c r="F357" s="2" t="s">
        <v>489</v>
      </c>
      <c r="G357" s="4">
        <v>265.10000000000002</v>
      </c>
    </row>
    <row r="358" spans="1:7" x14ac:dyDescent="0.2">
      <c r="A358">
        <v>353</v>
      </c>
      <c r="D358" s="4"/>
      <c r="E358" s="4"/>
      <c r="F358" s="2" t="s">
        <v>657</v>
      </c>
      <c r="G358" s="4"/>
    </row>
    <row r="359" spans="1:7" x14ac:dyDescent="0.2">
      <c r="F359" s="2" t="s">
        <v>1</v>
      </c>
      <c r="G359" s="4">
        <v>356144690.23999834</v>
      </c>
    </row>
  </sheetData>
  <mergeCells count="1">
    <mergeCell ref="I18:U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4CAF3-43C2-4E48-870E-64D60CD50DFD}">
  <sheetPr>
    <tabColor theme="8" tint="0.79998168889431442"/>
  </sheetPr>
  <dimension ref="B2:L60"/>
  <sheetViews>
    <sheetView showGridLines="0" showRowColHeaders="0" zoomScaleNormal="100" workbookViewId="0">
      <selection activeCell="W47" sqref="W47"/>
    </sheetView>
  </sheetViews>
  <sheetFormatPr baseColWidth="10" defaultColWidth="11.42578125" defaultRowHeight="12.75" x14ac:dyDescent="0.2"/>
  <cols>
    <col min="1" max="1" width="3" style="14" customWidth="1"/>
    <col min="2" max="2" width="7.140625" style="24" customWidth="1"/>
    <col min="3" max="3" width="14.7109375" style="24" customWidth="1"/>
    <col min="4" max="4" width="13.5703125" style="24" customWidth="1"/>
    <col min="5" max="6" width="11" style="24" customWidth="1"/>
    <col min="7" max="7" width="13.85546875" style="24" customWidth="1"/>
    <col min="8" max="12" width="8.42578125" style="24" customWidth="1"/>
    <col min="13" max="16384" width="11.42578125" style="14"/>
  </cols>
  <sheetData>
    <row r="2" spans="2:12" ht="27" customHeight="1" x14ac:dyDescent="0.2">
      <c r="B2" s="121" t="str">
        <f>'P alle år'!M15</f>
        <v>Slakteleveranser av alle dyreslag i Trøndelag perioden 2015 - 2024 i kg og prosent</v>
      </c>
      <c r="C2" s="121"/>
      <c r="D2" s="121"/>
      <c r="E2" s="121"/>
      <c r="F2" s="121"/>
      <c r="G2" s="121"/>
      <c r="H2" s="121"/>
      <c r="I2" s="121"/>
      <c r="J2" s="121"/>
      <c r="K2" s="121"/>
      <c r="L2" s="121"/>
    </row>
    <row r="3" spans="2:12" x14ac:dyDescent="0.2">
      <c r="B3" s="69" t="s">
        <v>523</v>
      </c>
      <c r="C3" s="69"/>
      <c r="D3" s="69"/>
      <c r="E3" s="69"/>
      <c r="F3" s="69"/>
      <c r="G3" s="126"/>
      <c r="H3" s="69"/>
      <c r="I3" s="69"/>
      <c r="J3" s="69"/>
      <c r="K3" s="69"/>
      <c r="L3" s="69"/>
    </row>
    <row r="4" spans="2:12" ht="20.25" customHeight="1" x14ac:dyDescent="0.2">
      <c r="B4" s="125"/>
      <c r="C4" s="202" t="s">
        <v>666</v>
      </c>
      <c r="D4" s="202"/>
      <c r="E4" s="202"/>
      <c r="F4" s="202"/>
      <c r="G4" s="203"/>
      <c r="H4" s="202" t="s">
        <v>667</v>
      </c>
      <c r="I4" s="202"/>
      <c r="J4" s="202"/>
      <c r="K4" s="202"/>
      <c r="L4" s="202"/>
    </row>
    <row r="5" spans="2:12" ht="25.5" customHeight="1" x14ac:dyDescent="0.2">
      <c r="B5" s="109" t="str">
        <f>IF('P alle år'!B34=0," ",'P alle år'!B34)</f>
        <v>år</v>
      </c>
      <c r="C5" s="109" t="str">
        <f>IF('P alle år'!C34=0," ",'P alle år'!C34)</f>
        <v>fjørfe</v>
      </c>
      <c r="D5" s="109" t="str">
        <f>IF('P alle år'!D34=0," ",'P alle år'!D34)</f>
        <v>gris</v>
      </c>
      <c r="E5" s="109" t="str">
        <f>IF('P alle år'!E34=0," ",'P alle år'!E34)</f>
        <v>småfe</v>
      </c>
      <c r="F5" s="109" t="str">
        <f>IF('P alle år'!F34=0," ",'P alle år'!F34)</f>
        <v>storfe</v>
      </c>
      <c r="G5" s="124" t="str">
        <f>IF('P alle år'!G34=0," ",'P alle år'!G34)</f>
        <v>Totalsum</v>
      </c>
      <c r="H5" s="109" t="str">
        <f>IF('P alle år'!C6=0," ",'P alle år'!C6)</f>
        <v>fjørfe</v>
      </c>
      <c r="I5" s="109" t="str">
        <f>IF('P alle år'!D6=0," ",'P alle år'!D6)</f>
        <v>gris</v>
      </c>
      <c r="J5" s="109" t="str">
        <f>IF('P alle år'!E6=0," ",'P alle år'!E6)</f>
        <v>småfe</v>
      </c>
      <c r="K5" s="109" t="str">
        <f>IF('P alle år'!F6=0," ",'P alle år'!F6)</f>
        <v>storfe</v>
      </c>
      <c r="L5" s="109" t="str">
        <f>IF('P alle år'!G6=0," ",'P alle år'!G6)</f>
        <v>Totalsum</v>
      </c>
    </row>
    <row r="6" spans="2:12" x14ac:dyDescent="0.2">
      <c r="B6" s="21">
        <f>IF('P alle år'!B35=0," ",'P alle år'!B35)</f>
        <v>2015</v>
      </c>
      <c r="C6" s="43">
        <f>IF('P alle år'!C35=0," ",'P alle år'!C35)</f>
        <v>27012769.500000004</v>
      </c>
      <c r="D6" s="43">
        <f>IF('P alle år'!D35=0," ",'P alle år'!D35)</f>
        <v>20744697.699999996</v>
      </c>
      <c r="E6" s="43">
        <f>IF('P alle år'!E35=0," ",'P alle år'!E35)</f>
        <v>2556436.6</v>
      </c>
      <c r="F6" s="43">
        <f>IF('P alle år'!F35=0," ",'P alle år'!F35)</f>
        <v>16374593.099999998</v>
      </c>
      <c r="G6" s="122">
        <f>IF('P alle år'!G35=0," ",'P alle år'!G35)</f>
        <v>66688496.899999946</v>
      </c>
      <c r="H6" s="70">
        <f>IF('P alle år'!C7=0," ",'P alle år'!C7)</f>
        <v>0.40505890454400129</v>
      </c>
      <c r="I6" s="70">
        <f>IF('P alle år'!D7=0," ",'P alle år'!D7)</f>
        <v>0.31106860499655392</v>
      </c>
      <c r="J6" s="70">
        <f>IF('P alle år'!E7=0," ",'P alle år'!E7)</f>
        <v>3.8333996398710289E-2</v>
      </c>
      <c r="K6" s="70">
        <f>IF('P alle år'!F7=0," ",'P alle år'!F7)</f>
        <v>0.24553849406073525</v>
      </c>
      <c r="L6" s="71">
        <f>IF('P alle år'!G7=0," ",'P alle år'!G7)</f>
        <v>1</v>
      </c>
    </row>
    <row r="7" spans="2:12" x14ac:dyDescent="0.2">
      <c r="B7" s="21">
        <f>IF('P alle år'!B36=0," ",'P alle år'!B36)</f>
        <v>2016</v>
      </c>
      <c r="C7" s="43">
        <f>IF('P alle år'!C36=0," ",'P alle år'!C36)</f>
        <v>28396134.800000001</v>
      </c>
      <c r="D7" s="43">
        <f>IF('P alle år'!D36=0," ",'P alle år'!D36)</f>
        <v>21952425.799999997</v>
      </c>
      <c r="E7" s="43">
        <f>IF('P alle år'!E36=0," ",'P alle år'!E36)</f>
        <v>2684770.4000000004</v>
      </c>
      <c r="F7" s="43">
        <f>IF('P alle år'!F36=0," ",'P alle år'!F36)</f>
        <v>16961552.399999999</v>
      </c>
      <c r="G7" s="123">
        <f>IF('P alle år'!G36=0," ",'P alle år'!G36)</f>
        <v>69994883.400000006</v>
      </c>
      <c r="H7" s="70">
        <f>IF('P alle år'!C8=0," ",'P alle år'!C8)</f>
        <v>0.4056887220987927</v>
      </c>
      <c r="I7" s="70">
        <f>IF('P alle år'!D8=0," ",'P alle år'!D8)</f>
        <v>0.31362900734541399</v>
      </c>
      <c r="J7" s="70">
        <f>IF('P alle år'!E8=0," ",'P alle år'!E8)</f>
        <v>3.8356666510283813E-2</v>
      </c>
      <c r="K7" s="70">
        <f>IF('P alle år'!F8=0," ",'P alle år'!F8)</f>
        <v>0.24232560404550937</v>
      </c>
      <c r="L7" s="71">
        <f>IF('P alle år'!G8=0," ",'P alle år'!G8)</f>
        <v>1</v>
      </c>
    </row>
    <row r="8" spans="2:12" x14ac:dyDescent="0.2">
      <c r="B8" s="21">
        <f>IF('P alle år'!B37=0," ",'P alle år'!B37)</f>
        <v>2017</v>
      </c>
      <c r="C8" s="43">
        <f>IF('P alle år'!C37=0," ",'P alle år'!C37)</f>
        <v>27858589.699999999</v>
      </c>
      <c r="D8" s="43">
        <f>IF('P alle år'!D37=0," ",'P alle år'!D37)</f>
        <v>22350171.899999995</v>
      </c>
      <c r="E8" s="43">
        <f>IF('P alle år'!E37=0," ",'P alle år'!E37)</f>
        <v>2883307</v>
      </c>
      <c r="F8" s="43">
        <f>IF('P alle år'!F37=0," ",'P alle år'!F37)</f>
        <v>17510315.200000003</v>
      </c>
      <c r="G8" s="123">
        <f>IF('P alle år'!G37=0," ",'P alle år'!G37)</f>
        <v>70602383.800000012</v>
      </c>
      <c r="H8" s="70">
        <f>IF('P alle år'!C9=0," ",'P alle år'!C9)</f>
        <v>0.39458426473129926</v>
      </c>
      <c r="I8" s="70">
        <f>IF('P alle år'!D9=0," ",'P alle år'!D9)</f>
        <v>0.31656398406196579</v>
      </c>
      <c r="J8" s="70">
        <f>IF('P alle år'!E9=0," ",'P alle år'!E9)</f>
        <v>4.0838663580648103E-2</v>
      </c>
      <c r="K8" s="70">
        <f>IF('P alle år'!F9=0," ",'P alle år'!F9)</f>
        <v>0.24801308762608665</v>
      </c>
      <c r="L8" s="71">
        <f>IF('P alle år'!G9=0," ",'P alle år'!G9)</f>
        <v>1</v>
      </c>
    </row>
    <row r="9" spans="2:12" x14ac:dyDescent="0.2">
      <c r="B9" s="21">
        <f>IF('P alle år'!B38=0," ",'P alle år'!B38)</f>
        <v>2018</v>
      </c>
      <c r="C9" s="43">
        <f>IF('P alle år'!C38=0," ",'P alle år'!C38)</f>
        <v>28192512.500000004</v>
      </c>
      <c r="D9" s="43">
        <f>IF('P alle år'!D38=0," ",'P alle år'!D38)</f>
        <v>23106386.900000006</v>
      </c>
      <c r="E9" s="43">
        <f>IF('P alle år'!E38=0," ",'P alle år'!E38)</f>
        <v>2853476.4000000013</v>
      </c>
      <c r="F9" s="43">
        <f>IF('P alle år'!F38=0," ",'P alle år'!F38)</f>
        <v>17376318.600000001</v>
      </c>
      <c r="G9" s="123">
        <f>IF('P alle år'!G38=0," ",'P alle år'!G38)</f>
        <v>71528694.399999976</v>
      </c>
      <c r="H9" s="70">
        <f>IF('P alle år'!C10=0," ",'P alle år'!C10)</f>
        <v>0.39414269666859758</v>
      </c>
      <c r="I9" s="70">
        <f>IF('P alle år'!D10=0," ",'P alle år'!D10)</f>
        <v>0.32303660920728361</v>
      </c>
      <c r="J9" s="70">
        <f>IF('P alle år'!E10=0," ",'P alle år'!E10)</f>
        <v>3.9892751069142994E-2</v>
      </c>
      <c r="K9" s="70">
        <f>IF('P alle år'!F10=0," ",'P alle år'!F10)</f>
        <v>0.24292794305497636</v>
      </c>
      <c r="L9" s="71">
        <f>IF('P alle år'!G10=0," ",'P alle år'!G10)</f>
        <v>1</v>
      </c>
    </row>
    <row r="10" spans="2:12" x14ac:dyDescent="0.2">
      <c r="B10" s="21">
        <f>IF('P alle år'!B39=0," ",'P alle år'!B39)</f>
        <v>2019</v>
      </c>
      <c r="C10" s="43">
        <f>IF('P alle år'!C39=0," ",'P alle år'!C39)</f>
        <v>29010976.599999998</v>
      </c>
      <c r="D10" s="43">
        <f>IF('P alle år'!D39=0," ",'P alle år'!D39)</f>
        <v>22282452.099999998</v>
      </c>
      <c r="E10" s="43">
        <f>IF('P alle år'!E39=0," ",'P alle år'!E39)</f>
        <v>2660691.2000000007</v>
      </c>
      <c r="F10" s="43">
        <f>IF('P alle år'!F39=0," ",'P alle år'!F39)</f>
        <v>18358402.199999999</v>
      </c>
      <c r="G10" s="123">
        <f>IF('P alle år'!G39=0," ",'P alle år'!G39)</f>
        <v>72312522.100000024</v>
      </c>
      <c r="H10" s="70">
        <f>IF('P alle år'!C11=0," ",'P alle år'!C11)</f>
        <v>0.40118883642145831</v>
      </c>
      <c r="I10" s="70">
        <f>IF('P alle år'!D11=0," ",'P alle år'!D11)</f>
        <v>0.30814098931836303</v>
      </c>
      <c r="J10" s="70">
        <f>IF('P alle år'!E11=0," ",'P alle år'!E11)</f>
        <v>3.6794335513848711E-2</v>
      </c>
      <c r="K10" s="70">
        <f>IF('P alle år'!F11=0," ",'P alle år'!F11)</f>
        <v>0.25387583874632957</v>
      </c>
      <c r="L10" s="71">
        <f>IF('P alle år'!G11=0," ",'P alle år'!G11)</f>
        <v>1</v>
      </c>
    </row>
    <row r="11" spans="2:12" x14ac:dyDescent="0.2">
      <c r="B11" s="21">
        <f>IF('P alle år'!B40=0," ",'P alle år'!B40)</f>
        <v>2020</v>
      </c>
      <c r="C11" s="43">
        <f>IF('P alle år'!C40=0," ",'P alle år'!C40)</f>
        <v>29260327.699999996</v>
      </c>
      <c r="D11" s="43">
        <f>IF('P alle år'!D40=0," ",'P alle år'!D40)</f>
        <v>22742687.299999997</v>
      </c>
      <c r="E11" s="43">
        <f>IF('P alle år'!E40=0," ",'P alle år'!E40)</f>
        <v>2659764.9</v>
      </c>
      <c r="F11" s="43">
        <f>IF('P alle år'!F40=0," ",'P alle år'!F40)</f>
        <v>17653761.899999999</v>
      </c>
      <c r="G11" s="123">
        <f>IF('P alle år'!G40=0," ",'P alle år'!G40)</f>
        <v>72316541.799999997</v>
      </c>
      <c r="H11" s="70">
        <f>IF('P alle år'!C12=0," ",'P alle år'!C12)</f>
        <v>0.4046145870874594</v>
      </c>
      <c r="I11" s="70">
        <f>IF('P alle år'!D12=0," ",'P alle år'!D12)</f>
        <v>0.31448803736906566</v>
      </c>
      <c r="J11" s="70">
        <f>IF('P alle år'!E12=0," ",'P alle år'!E12)</f>
        <v>3.6779481344059513E-2</v>
      </c>
      <c r="K11" s="70">
        <f>IF('P alle år'!F12=0," ",'P alle år'!F12)</f>
        <v>0.24411789419941538</v>
      </c>
      <c r="L11" s="71">
        <f>IF('P alle år'!G12=0," ",'P alle år'!G12)</f>
        <v>1</v>
      </c>
    </row>
    <row r="12" spans="2:12" x14ac:dyDescent="0.2">
      <c r="B12" s="21">
        <f>IF('P alle år'!B41=0," ",'P alle år'!B41)</f>
        <v>2021</v>
      </c>
      <c r="C12" s="43">
        <f>IF('P alle år'!C41=0," ",'P alle år'!C41)</f>
        <v>31816564.5</v>
      </c>
      <c r="D12" s="43">
        <f>IF('P alle år'!D41=0," ",'P alle år'!D41)</f>
        <v>23427142.099999998</v>
      </c>
      <c r="E12" s="43">
        <f>IF('P alle år'!E41=0," ",'P alle år'!E41)</f>
        <v>2526772.8000000003</v>
      </c>
      <c r="F12" s="43">
        <f>IF('P alle år'!F41=0," ",'P alle år'!F41)</f>
        <v>17162745.800000001</v>
      </c>
      <c r="G12" s="123">
        <f>IF('P alle år'!G41=0," ",'P alle år'!G41)</f>
        <v>74933225.200000092</v>
      </c>
      <c r="H12" s="70">
        <f>IF('P alle år'!C13=0," ",'P alle år'!C13)</f>
        <v>0.42459889341584034</v>
      </c>
      <c r="I12" s="70">
        <f>IF('P alle år'!D13=0," ",'P alle år'!D13)</f>
        <v>0.31264024786697647</v>
      </c>
      <c r="J12" s="70">
        <f>IF('P alle år'!E13=0," ",'P alle år'!E13)</f>
        <v>3.3720326240541922E-2</v>
      </c>
      <c r="K12" s="70">
        <f>IF('P alle år'!F13=0," ",'P alle år'!F13)</f>
        <v>0.22904053247664</v>
      </c>
      <c r="L12" s="71">
        <f>IF('P alle år'!G13=0," ",'P alle år'!G13)</f>
        <v>1</v>
      </c>
    </row>
    <row r="13" spans="2:12" x14ac:dyDescent="0.2">
      <c r="B13" s="24" t="str">
        <f>IF('P alle år'!B24=0," ",'P alle år'!B24)</f>
        <v xml:space="preserve"> </v>
      </c>
      <c r="C13" s="24" t="str">
        <f>IF('P alle år'!C24=0," ",'P alle år'!C24)</f>
        <v xml:space="preserve"> </v>
      </c>
      <c r="D13" s="24" t="str">
        <f>IF('P alle år'!D24=0," ",'P alle år'!D24)</f>
        <v xml:space="preserve"> </v>
      </c>
      <c r="E13" s="24" t="str">
        <f>IF('P alle år'!E24=0," ",'P alle år'!E24)</f>
        <v xml:space="preserve"> </v>
      </c>
      <c r="F13" s="24" t="str">
        <f>IF('P alle år'!F24=0," ",'P alle år'!F24)</f>
        <v xml:space="preserve"> </v>
      </c>
      <c r="G13" s="24" t="str">
        <f>IF('P alle år'!G24=0," ",'P alle år'!G24)</f>
        <v xml:space="preserve"> </v>
      </c>
    </row>
    <row r="38" spans="2:2" x14ac:dyDescent="0.2">
      <c r="B38" s="72"/>
    </row>
    <row r="60" spans="3:3" x14ac:dyDescent="0.2">
      <c r="C60" s="95"/>
    </row>
  </sheetData>
  <mergeCells count="2">
    <mergeCell ref="C4:G4"/>
    <mergeCell ref="H4:L4"/>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AFAE3-26E7-40A0-A9D3-E2AE0C7E36C1}">
  <sheetPr>
    <tabColor theme="7" tint="0.79998168889431442"/>
  </sheetPr>
  <dimension ref="B2:O86"/>
  <sheetViews>
    <sheetView workbookViewId="0">
      <selection activeCell="I4" sqref="I4"/>
    </sheetView>
  </sheetViews>
  <sheetFormatPr baseColWidth="10" defaultRowHeight="12.75" x14ac:dyDescent="0.2"/>
  <cols>
    <col min="2" max="2" width="13.28515625" bestFit="1" customWidth="1"/>
    <col min="3" max="6" width="9.85546875" customWidth="1"/>
    <col min="7" max="7" width="11.85546875" customWidth="1"/>
    <col min="8" max="9" width="9.85546875" customWidth="1"/>
    <col min="11" max="11" width="19" customWidth="1"/>
    <col min="12" max="12" width="9.85546875" customWidth="1"/>
    <col min="13" max="13" width="15.7109375" customWidth="1"/>
  </cols>
  <sheetData>
    <row r="2" spans="2:14" x14ac:dyDescent="0.2">
      <c r="B2" s="1" t="s">
        <v>61</v>
      </c>
      <c r="C2" t="s" vm="2">
        <v>371</v>
      </c>
      <c r="D2" t="s">
        <v>671</v>
      </c>
    </row>
    <row r="3" spans="2:14" x14ac:dyDescent="0.2">
      <c r="B3" s="1" t="s">
        <v>59</v>
      </c>
      <c r="C3" t="s" vm="4">
        <v>509</v>
      </c>
      <c r="J3" s="1" t="s">
        <v>61</v>
      </c>
      <c r="K3" t="s" vm="2">
        <v>371</v>
      </c>
      <c r="M3" t="s">
        <v>518</v>
      </c>
      <c r="N3" s="14" t="str" vm="2">
        <f>IF(K3=K8,M3,IF(K3=K9,M4,K3))</f>
        <v>Trøndelag</v>
      </c>
    </row>
    <row r="4" spans="2:14" x14ac:dyDescent="0.2">
      <c r="J4" s="1" t="s">
        <v>59</v>
      </c>
      <c r="K4" t="s" vm="4">
        <v>509</v>
      </c>
      <c r="M4" t="s">
        <v>519</v>
      </c>
    </row>
    <row r="5" spans="2:14" x14ac:dyDescent="0.2">
      <c r="B5" s="1" t="s">
        <v>513</v>
      </c>
      <c r="C5" s="1" t="s">
        <v>0</v>
      </c>
      <c r="J5" s="1" t="s">
        <v>29</v>
      </c>
      <c r="K5" t="s" vm="1">
        <v>509</v>
      </c>
    </row>
    <row r="6" spans="2:14" x14ac:dyDescent="0.2">
      <c r="B6" s="1" t="s">
        <v>2</v>
      </c>
      <c r="C6" t="s">
        <v>31</v>
      </c>
      <c r="D6" t="s">
        <v>35</v>
      </c>
      <c r="E6" t="s">
        <v>34</v>
      </c>
      <c r="F6" t="s">
        <v>40</v>
      </c>
      <c r="G6" t="s">
        <v>1</v>
      </c>
      <c r="J6" s="1" t="s">
        <v>511</v>
      </c>
      <c r="K6" t="s" vm="9">
        <v>509</v>
      </c>
      <c r="M6" t="s">
        <v>524</v>
      </c>
      <c r="N6" s="31" t="str" vm="2">
        <f>IF(K4=K8,M6,IF(K4=K9,N3,K4))</f>
        <v>Trøndelag</v>
      </c>
    </row>
    <row r="7" spans="2:14" x14ac:dyDescent="0.2">
      <c r="B7" s="2">
        <v>2015</v>
      </c>
      <c r="C7" s="5">
        <v>0.40505890454400129</v>
      </c>
      <c r="D7" s="5">
        <v>0.31106860499655392</v>
      </c>
      <c r="E7" s="5">
        <v>3.8333996398710289E-2</v>
      </c>
      <c r="F7" s="5">
        <v>0.24553849406073525</v>
      </c>
      <c r="G7" s="5">
        <v>1</v>
      </c>
    </row>
    <row r="8" spans="2:14" x14ac:dyDescent="0.2">
      <c r="B8" s="2">
        <v>2016</v>
      </c>
      <c r="C8" s="5">
        <v>0.4056887220987927</v>
      </c>
      <c r="D8" s="5">
        <v>0.31362900734541399</v>
      </c>
      <c r="E8" s="5">
        <v>3.8356666510283813E-2</v>
      </c>
      <c r="F8" s="5">
        <v>0.24232560404550937</v>
      </c>
      <c r="G8" s="5">
        <v>1</v>
      </c>
      <c r="K8" t="s">
        <v>516</v>
      </c>
      <c r="M8" t="s">
        <v>520</v>
      </c>
      <c r="N8" s="31" t="str">
        <f>IF(K5=K8,M8,IF(K5=K9,M9,K5))</f>
        <v>alle dyreslag</v>
      </c>
    </row>
    <row r="9" spans="2:14" x14ac:dyDescent="0.2">
      <c r="B9" s="2">
        <v>2017</v>
      </c>
      <c r="C9" s="5">
        <v>0.39458426473129926</v>
      </c>
      <c r="D9" s="5">
        <v>0.31656398406196579</v>
      </c>
      <c r="E9" s="5">
        <v>4.0838663580648103E-2</v>
      </c>
      <c r="F9" s="5">
        <v>0.24801308762608665</v>
      </c>
      <c r="G9" s="5">
        <v>1</v>
      </c>
      <c r="K9" t="s">
        <v>509</v>
      </c>
      <c r="M9" t="s">
        <v>521</v>
      </c>
    </row>
    <row r="10" spans="2:14" x14ac:dyDescent="0.2">
      <c r="B10" s="2">
        <v>2018</v>
      </c>
      <c r="C10" s="5">
        <v>0.39414269666859758</v>
      </c>
      <c r="D10" s="5">
        <v>0.32303660920728361</v>
      </c>
      <c r="E10" s="5">
        <v>3.9892751069142994E-2</v>
      </c>
      <c r="F10" s="5">
        <v>0.24292794305497636</v>
      </c>
      <c r="G10" s="5">
        <v>1</v>
      </c>
    </row>
    <row r="11" spans="2:14" x14ac:dyDescent="0.2">
      <c r="B11" s="2">
        <v>2019</v>
      </c>
      <c r="C11" s="5">
        <v>0.40118883642145831</v>
      </c>
      <c r="D11" s="5">
        <v>0.30814098931836303</v>
      </c>
      <c r="E11" s="5">
        <v>3.6794335513848711E-2</v>
      </c>
      <c r="F11" s="5">
        <v>0.25387583874632957</v>
      </c>
      <c r="G11" s="5">
        <v>1</v>
      </c>
      <c r="M11" t="str">
        <f>_xlfn.CONCAT("Slakteleveranser av ",N8," med undergrupper i ",N6," perioden 2015 - 2024 i kg")</f>
        <v>Slakteleveranser av alle dyreslag med undergrupper i Trøndelag perioden 2015 - 2024 i kg</v>
      </c>
    </row>
    <row r="12" spans="2:14" x14ac:dyDescent="0.2">
      <c r="B12" s="2">
        <v>2020</v>
      </c>
      <c r="C12" s="5">
        <v>0.4046145870874594</v>
      </c>
      <c r="D12" s="5">
        <v>0.31448803736906566</v>
      </c>
      <c r="E12" s="5">
        <v>3.6779481344059513E-2</v>
      </c>
      <c r="F12" s="5">
        <v>0.24411789419941538</v>
      </c>
      <c r="G12" s="5">
        <v>1</v>
      </c>
      <c r="M12" t="str">
        <f>_xlfn.CONCAT("Slakteleveranser av ",N8," i ",N6," perioden 2015 - 2024 i kg")</f>
        <v>Slakteleveranser av alle dyreslag i Trøndelag perioden 2015 - 2024 i kg</v>
      </c>
    </row>
    <row r="13" spans="2:14" x14ac:dyDescent="0.2">
      <c r="B13" s="2">
        <v>2021</v>
      </c>
      <c r="C13" s="5">
        <v>0.42459889341584034</v>
      </c>
      <c r="D13" s="5">
        <v>0.31264024786697647</v>
      </c>
      <c r="E13" s="5">
        <v>3.3720326240541922E-2</v>
      </c>
      <c r="F13" s="5">
        <v>0.22904053247664</v>
      </c>
      <c r="G13" s="5">
        <v>1</v>
      </c>
    </row>
    <row r="14" spans="2:14" x14ac:dyDescent="0.2">
      <c r="B14" s="2">
        <v>2022</v>
      </c>
      <c r="C14" s="5">
        <v>0.42506424955345978</v>
      </c>
      <c r="D14" s="5">
        <v>0.30242674466897179</v>
      </c>
      <c r="E14" s="5">
        <v>3.1717969216452917E-2</v>
      </c>
      <c r="F14" s="5">
        <v>0.24079103656111578</v>
      </c>
      <c r="G14" s="5">
        <v>1</v>
      </c>
      <c r="M14" t="str">
        <f>_xlfn.CONCAT("Fordeling slakteleveranser av ",N8," med undergrupper i ",N6," perioden 2015 - 2024 i %")</f>
        <v>Fordeling slakteleveranser av alle dyreslag med undergrupper i Trøndelag perioden 2015 - 2024 i %</v>
      </c>
    </row>
    <row r="15" spans="2:14" x14ac:dyDescent="0.2">
      <c r="B15" s="2">
        <v>2023</v>
      </c>
      <c r="C15" s="5">
        <v>0.44978967651357582</v>
      </c>
      <c r="D15" s="5">
        <v>0.29479585501658173</v>
      </c>
      <c r="E15" s="5">
        <v>2.8112163135375689E-2</v>
      </c>
      <c r="F15" s="5">
        <v>0.22730230533446644</v>
      </c>
      <c r="G15" s="5">
        <v>1</v>
      </c>
      <c r="M15" t="str">
        <f>_xlfn.CONCAT("Slakteleveranser av ",N8," i ",N6," perioden 2015 - 2024 i kg og prosent")</f>
        <v>Slakteleveranser av alle dyreslag i Trøndelag perioden 2015 - 2024 i kg og prosent</v>
      </c>
    </row>
    <row r="16" spans="2:14" x14ac:dyDescent="0.2">
      <c r="B16" s="2">
        <v>2024</v>
      </c>
      <c r="C16" s="5">
        <v>0.46096736880791733</v>
      </c>
      <c r="D16" s="5">
        <v>0.28897033433572034</v>
      </c>
      <c r="E16" s="5">
        <v>2.7603684242151177E-2</v>
      </c>
      <c r="F16" s="5">
        <v>0.22245861261421043</v>
      </c>
      <c r="G16" s="5">
        <v>1</v>
      </c>
    </row>
    <row r="17" spans="2:13" x14ac:dyDescent="0.2">
      <c r="M17" t="str">
        <f>_xlfn.CONCAT("Fordeling slakteleveranser av ",N8," i ",N6," perioden 2015 - 2024 i %")</f>
        <v>Fordeling slakteleveranser av alle dyreslag i Trøndelag perioden 2015 - 2024 i %</v>
      </c>
    </row>
    <row r="25" spans="2:13" x14ac:dyDescent="0.2">
      <c r="B25" s="9"/>
      <c r="C25" s="9"/>
      <c r="D25" s="9"/>
      <c r="E25" s="9"/>
      <c r="F25" s="9"/>
      <c r="G25" s="9"/>
      <c r="H25" s="9"/>
      <c r="I25" s="9"/>
    </row>
    <row r="26" spans="2:13" x14ac:dyDescent="0.2">
      <c r="B26" s="9"/>
      <c r="C26" s="9"/>
      <c r="D26" s="9"/>
      <c r="E26" s="9"/>
      <c r="F26" s="9"/>
      <c r="G26" s="9"/>
      <c r="H26" s="9"/>
      <c r="I26" s="9"/>
    </row>
    <row r="28" spans="2:13" x14ac:dyDescent="0.2">
      <c r="B28" t="s">
        <v>670</v>
      </c>
    </row>
    <row r="30" spans="2:13" x14ac:dyDescent="0.2">
      <c r="B30" s="1" t="s">
        <v>61</v>
      </c>
      <c r="C30" t="s" vm="2">
        <v>371</v>
      </c>
      <c r="J30" s="1" t="s">
        <v>61</v>
      </c>
      <c r="K30" t="s" vm="2">
        <v>371</v>
      </c>
    </row>
    <row r="31" spans="2:13" x14ac:dyDescent="0.2">
      <c r="B31" s="1" t="s">
        <v>59</v>
      </c>
      <c r="C31" t="s" vm="4">
        <v>509</v>
      </c>
      <c r="J31" s="1" t="s">
        <v>59</v>
      </c>
      <c r="K31" t="s" vm="4">
        <v>509</v>
      </c>
    </row>
    <row r="33" spans="2:15" x14ac:dyDescent="0.2">
      <c r="B33" s="1" t="s">
        <v>513</v>
      </c>
      <c r="C33" s="1" t="s">
        <v>0</v>
      </c>
      <c r="J33" s="1" t="s">
        <v>513</v>
      </c>
      <c r="K33" s="1" t="s">
        <v>0</v>
      </c>
    </row>
    <row r="34" spans="2:15" x14ac:dyDescent="0.2">
      <c r="B34" s="1" t="s">
        <v>527</v>
      </c>
      <c r="C34" t="s">
        <v>31</v>
      </c>
      <c r="D34" t="s">
        <v>35</v>
      </c>
      <c r="E34" t="s">
        <v>34</v>
      </c>
      <c r="F34" t="s">
        <v>40</v>
      </c>
      <c r="G34" t="s">
        <v>1</v>
      </c>
      <c r="J34" s="1" t="s">
        <v>527</v>
      </c>
      <c r="K34" t="s">
        <v>31</v>
      </c>
      <c r="L34" t="s">
        <v>35</v>
      </c>
      <c r="M34" t="s">
        <v>34</v>
      </c>
      <c r="N34" t="s">
        <v>40</v>
      </c>
      <c r="O34" t="s">
        <v>1</v>
      </c>
    </row>
    <row r="35" spans="2:15" x14ac:dyDescent="0.2">
      <c r="B35" s="2">
        <v>2015</v>
      </c>
      <c r="C35" s="6">
        <v>27012769.500000004</v>
      </c>
      <c r="D35" s="6">
        <v>20744697.699999996</v>
      </c>
      <c r="E35" s="6">
        <v>2556436.6</v>
      </c>
      <c r="F35" s="6">
        <v>16374593.099999998</v>
      </c>
      <c r="G35" s="6">
        <v>66688496.899999946</v>
      </c>
      <c r="J35" s="2">
        <v>2015</v>
      </c>
      <c r="K35" s="6">
        <v>27012769.500000004</v>
      </c>
      <c r="L35" s="6">
        <v>20744697.699999996</v>
      </c>
      <c r="M35" s="6">
        <v>2556436.6</v>
      </c>
      <c r="N35" s="6">
        <v>16374593.099999998</v>
      </c>
      <c r="O35" s="6">
        <v>66688496.899999946</v>
      </c>
    </row>
    <row r="36" spans="2:15" x14ac:dyDescent="0.2">
      <c r="B36" s="2">
        <v>2016</v>
      </c>
      <c r="C36" s="6">
        <v>28396134.800000001</v>
      </c>
      <c r="D36" s="6">
        <v>21952425.799999997</v>
      </c>
      <c r="E36" s="6">
        <v>2684770.4000000004</v>
      </c>
      <c r="F36" s="6">
        <v>16961552.399999999</v>
      </c>
      <c r="G36" s="6">
        <v>69994883.400000006</v>
      </c>
      <c r="J36" s="2">
        <v>2016</v>
      </c>
      <c r="K36" s="6">
        <v>28396134.800000001</v>
      </c>
      <c r="L36" s="6">
        <v>21952425.799999997</v>
      </c>
      <c r="M36" s="6">
        <v>2684770.4000000004</v>
      </c>
      <c r="N36" s="6">
        <v>16961552.399999999</v>
      </c>
      <c r="O36" s="6">
        <v>69994883.400000006</v>
      </c>
    </row>
    <row r="37" spans="2:15" x14ac:dyDescent="0.2">
      <c r="B37" s="2">
        <v>2017</v>
      </c>
      <c r="C37" s="6">
        <v>27858589.699999999</v>
      </c>
      <c r="D37" s="6">
        <v>22350171.899999995</v>
      </c>
      <c r="E37" s="6">
        <v>2883307</v>
      </c>
      <c r="F37" s="6">
        <v>17510315.200000003</v>
      </c>
      <c r="G37" s="6">
        <v>70602383.800000012</v>
      </c>
      <c r="J37" s="2">
        <v>2017</v>
      </c>
      <c r="K37" s="6">
        <v>27858589.699999999</v>
      </c>
      <c r="L37" s="6">
        <v>22350171.899999995</v>
      </c>
      <c r="M37" s="6">
        <v>2883307</v>
      </c>
      <c r="N37" s="6">
        <v>17510315.200000003</v>
      </c>
      <c r="O37" s="6">
        <v>70602383.800000012</v>
      </c>
    </row>
    <row r="38" spans="2:15" x14ac:dyDescent="0.2">
      <c r="B38" s="2">
        <v>2018</v>
      </c>
      <c r="C38" s="6">
        <v>28192512.500000004</v>
      </c>
      <c r="D38" s="6">
        <v>23106386.900000006</v>
      </c>
      <c r="E38" s="6">
        <v>2853476.4000000013</v>
      </c>
      <c r="F38" s="6">
        <v>17376318.600000001</v>
      </c>
      <c r="G38" s="6">
        <v>71528694.399999976</v>
      </c>
      <c r="J38" s="2">
        <v>2018</v>
      </c>
      <c r="K38" s="6">
        <v>28192512.500000004</v>
      </c>
      <c r="L38" s="6">
        <v>23106386.900000006</v>
      </c>
      <c r="M38" s="6">
        <v>2853476.4000000013</v>
      </c>
      <c r="N38" s="6">
        <v>17376318.600000001</v>
      </c>
      <c r="O38" s="6">
        <v>71528694.399999976</v>
      </c>
    </row>
    <row r="39" spans="2:15" x14ac:dyDescent="0.2">
      <c r="B39" s="2">
        <v>2019</v>
      </c>
      <c r="C39" s="6">
        <v>29010976.599999998</v>
      </c>
      <c r="D39" s="6">
        <v>22282452.099999998</v>
      </c>
      <c r="E39" s="6">
        <v>2660691.2000000007</v>
      </c>
      <c r="F39" s="6">
        <v>18358402.199999999</v>
      </c>
      <c r="G39" s="6">
        <v>72312522.100000024</v>
      </c>
      <c r="J39" s="2">
        <v>2019</v>
      </c>
      <c r="K39" s="6">
        <v>29010976.599999998</v>
      </c>
      <c r="L39" s="6">
        <v>22282452.099999998</v>
      </c>
      <c r="M39" s="6">
        <v>2660691.2000000007</v>
      </c>
      <c r="N39" s="6">
        <v>18358402.199999999</v>
      </c>
      <c r="O39" s="6">
        <v>72312522.100000024</v>
      </c>
    </row>
    <row r="40" spans="2:15" x14ac:dyDescent="0.2">
      <c r="B40" s="2">
        <v>2020</v>
      </c>
      <c r="C40" s="6">
        <v>29260327.699999996</v>
      </c>
      <c r="D40" s="6">
        <v>22742687.299999997</v>
      </c>
      <c r="E40" s="6">
        <v>2659764.9</v>
      </c>
      <c r="F40" s="6">
        <v>17653761.899999999</v>
      </c>
      <c r="G40" s="6">
        <v>72316541.799999997</v>
      </c>
      <c r="J40" s="2">
        <v>2020</v>
      </c>
      <c r="K40" s="6">
        <v>29260327.699999996</v>
      </c>
      <c r="L40" s="6">
        <v>22742687.299999997</v>
      </c>
      <c r="M40" s="6">
        <v>2659764.9</v>
      </c>
      <c r="N40" s="6">
        <v>17653761.899999999</v>
      </c>
      <c r="O40" s="6">
        <v>72316541.799999997</v>
      </c>
    </row>
    <row r="41" spans="2:15" x14ac:dyDescent="0.2">
      <c r="B41" s="2">
        <v>2021</v>
      </c>
      <c r="C41" s="6">
        <v>31816564.5</v>
      </c>
      <c r="D41" s="6">
        <v>23427142.099999998</v>
      </c>
      <c r="E41" s="6">
        <v>2526772.8000000003</v>
      </c>
      <c r="F41" s="6">
        <v>17162745.800000001</v>
      </c>
      <c r="G41" s="6">
        <v>74933225.200000092</v>
      </c>
      <c r="J41" s="2">
        <v>2021</v>
      </c>
      <c r="K41" s="6">
        <v>31816564.5</v>
      </c>
      <c r="L41" s="6">
        <v>23427142.099999998</v>
      </c>
      <c r="M41" s="6">
        <v>2526772.8000000003</v>
      </c>
      <c r="N41" s="6">
        <v>17162745.800000001</v>
      </c>
      <c r="O41" s="6">
        <v>74933225.200000092</v>
      </c>
    </row>
    <row r="42" spans="2:15" x14ac:dyDescent="0.2">
      <c r="B42" s="2">
        <v>2022</v>
      </c>
      <c r="C42" s="6">
        <v>32052496.829999994</v>
      </c>
      <c r="D42" s="6">
        <v>22804863.699999999</v>
      </c>
      <c r="E42" s="6">
        <v>2391732.7999999989</v>
      </c>
      <c r="F42" s="6">
        <v>18157146.699999996</v>
      </c>
      <c r="G42" s="6">
        <v>75406240.029999971</v>
      </c>
      <c r="J42" s="2">
        <v>2022</v>
      </c>
      <c r="K42" s="6">
        <v>32052496.829999994</v>
      </c>
      <c r="L42" s="6">
        <v>22804863.699999999</v>
      </c>
      <c r="M42" s="6">
        <v>2391732.7999999989</v>
      </c>
      <c r="N42" s="6">
        <v>18157146.699999996</v>
      </c>
      <c r="O42" s="6">
        <v>75406240.029999971</v>
      </c>
    </row>
    <row r="43" spans="2:15" x14ac:dyDescent="0.2">
      <c r="B43" s="2">
        <v>2023</v>
      </c>
      <c r="C43" s="6">
        <v>34825144.409999996</v>
      </c>
      <c r="D43" s="6">
        <v>22824686.200000007</v>
      </c>
      <c r="E43" s="6">
        <v>2176595.399999999</v>
      </c>
      <c r="F43" s="6">
        <v>17598971.300000004</v>
      </c>
      <c r="G43" s="6">
        <v>77425397.310000032</v>
      </c>
      <c r="J43" s="2">
        <v>2023</v>
      </c>
      <c r="K43" s="6">
        <v>34825144.409999996</v>
      </c>
      <c r="L43" s="6">
        <v>22824686.200000007</v>
      </c>
      <c r="M43" s="6">
        <v>2176595.399999999</v>
      </c>
      <c r="N43" s="6">
        <v>17598971.300000004</v>
      </c>
      <c r="O43" s="6">
        <v>77425397.310000032</v>
      </c>
    </row>
    <row r="44" spans="2:15" x14ac:dyDescent="0.2">
      <c r="B44" s="2">
        <v>2024</v>
      </c>
      <c r="C44" s="6">
        <v>35389688.320000008</v>
      </c>
      <c r="D44" s="6">
        <v>22185019.500000004</v>
      </c>
      <c r="E44" s="6">
        <v>2119208.1</v>
      </c>
      <c r="F44" s="6">
        <v>17078738.100000001</v>
      </c>
      <c r="G44" s="6">
        <v>76772654.02000007</v>
      </c>
      <c r="J44" s="2">
        <v>2024</v>
      </c>
      <c r="K44" s="6">
        <v>35389688.320000008</v>
      </c>
      <c r="L44" s="6">
        <v>22185019.500000004</v>
      </c>
      <c r="M44" s="6">
        <v>2119208.1</v>
      </c>
      <c r="N44" s="6">
        <v>17078738.100000001</v>
      </c>
      <c r="O44" s="6">
        <v>76772654.02000007</v>
      </c>
    </row>
    <row r="58" spans="2:13" x14ac:dyDescent="0.2">
      <c r="B58" s="1" t="s">
        <v>29</v>
      </c>
      <c r="C58" t="s" vm="1">
        <v>509</v>
      </c>
    </row>
    <row r="59" spans="2:13" x14ac:dyDescent="0.2">
      <c r="B59" s="1" t="s">
        <v>61</v>
      </c>
      <c r="C59" t="s" vm="2">
        <v>371</v>
      </c>
    </row>
    <row r="60" spans="2:13" x14ac:dyDescent="0.2">
      <c r="B60" s="1" t="s">
        <v>59</v>
      </c>
      <c r="C60" t="s" vm="4">
        <v>509</v>
      </c>
    </row>
    <row r="62" spans="2:13" x14ac:dyDescent="0.2">
      <c r="B62" s="1" t="s">
        <v>513</v>
      </c>
      <c r="C62" s="1" t="s">
        <v>0</v>
      </c>
    </row>
    <row r="63" spans="2:13" x14ac:dyDescent="0.2">
      <c r="B63" s="1" t="s">
        <v>2</v>
      </c>
      <c r="C63">
        <v>2015</v>
      </c>
      <c r="D63">
        <v>2016</v>
      </c>
      <c r="E63">
        <v>2017</v>
      </c>
      <c r="F63">
        <v>2018</v>
      </c>
      <c r="G63">
        <v>2019</v>
      </c>
      <c r="H63">
        <v>2020</v>
      </c>
      <c r="I63">
        <v>2021</v>
      </c>
      <c r="J63">
        <v>2022</v>
      </c>
      <c r="K63">
        <v>2023</v>
      </c>
      <c r="L63">
        <v>2024</v>
      </c>
      <c r="M63" t="s">
        <v>1</v>
      </c>
    </row>
    <row r="64" spans="2:13" x14ac:dyDescent="0.2">
      <c r="B64" s="2" t="s">
        <v>30</v>
      </c>
      <c r="C64" s="6"/>
      <c r="D64" s="6"/>
      <c r="E64" s="6"/>
      <c r="F64" s="6"/>
      <c r="G64" s="6"/>
      <c r="H64" s="6"/>
      <c r="I64" s="6"/>
      <c r="J64" s="6">
        <v>0</v>
      </c>
      <c r="K64" s="6">
        <v>0</v>
      </c>
      <c r="L64" s="6">
        <v>0</v>
      </c>
      <c r="M64" s="6">
        <v>0</v>
      </c>
    </row>
    <row r="65" spans="2:13" x14ac:dyDescent="0.2">
      <c r="B65" s="2" t="s">
        <v>33</v>
      </c>
      <c r="C65" s="6">
        <v>3388.5</v>
      </c>
      <c r="D65" s="6">
        <v>2533.3999999999996</v>
      </c>
      <c r="E65" s="6">
        <v>4225.9000000000005</v>
      </c>
      <c r="F65" s="6">
        <v>3697.1999999999994</v>
      </c>
      <c r="G65" s="6">
        <v>4178.2</v>
      </c>
      <c r="H65" s="6">
        <v>7401.7000000000016</v>
      </c>
      <c r="I65" s="6">
        <v>4785</v>
      </c>
      <c r="J65" s="6">
        <v>4713.8000000000011</v>
      </c>
      <c r="K65" s="6">
        <v>5542.8999999999987</v>
      </c>
      <c r="L65" s="6">
        <v>7016.6999999999989</v>
      </c>
      <c r="M65" s="6">
        <v>47483.3</v>
      </c>
    </row>
    <row r="66" spans="2:13" x14ac:dyDescent="0.2">
      <c r="B66" s="2" t="s">
        <v>35</v>
      </c>
      <c r="C66" s="6">
        <v>19116765.599999998</v>
      </c>
      <c r="D66" s="6">
        <v>20349199.199999999</v>
      </c>
      <c r="E66" s="6">
        <v>20784078.899999995</v>
      </c>
      <c r="F66" s="6">
        <v>21435358.800000004</v>
      </c>
      <c r="G66" s="6">
        <v>20734761.999999996</v>
      </c>
      <c r="H66" s="6">
        <v>21253487.299999997</v>
      </c>
      <c r="I66" s="6">
        <v>21977321.299999997</v>
      </c>
      <c r="J66" s="6">
        <v>21355653</v>
      </c>
      <c r="K66" s="6">
        <v>21420296.200000007</v>
      </c>
      <c r="L66" s="6">
        <v>20814956.000000004</v>
      </c>
      <c r="M66" s="6">
        <v>209241878.30000001</v>
      </c>
    </row>
    <row r="67" spans="2:13" x14ac:dyDescent="0.2">
      <c r="B67" s="2" t="s">
        <v>32</v>
      </c>
      <c r="C67" s="6"/>
      <c r="D67" s="6"/>
      <c r="E67" s="6"/>
      <c r="F67" s="6"/>
      <c r="G67" s="6"/>
      <c r="H67" s="6"/>
      <c r="I67" s="6"/>
      <c r="J67" s="6">
        <v>0</v>
      </c>
      <c r="K67" s="6">
        <v>0</v>
      </c>
      <c r="L67" s="6">
        <v>0</v>
      </c>
      <c r="M67" s="6">
        <v>0</v>
      </c>
    </row>
    <row r="68" spans="2:13" x14ac:dyDescent="0.2">
      <c r="B68" s="2" t="s">
        <v>36</v>
      </c>
      <c r="C68" s="6"/>
      <c r="D68" s="6"/>
      <c r="E68" s="6"/>
      <c r="F68" s="6"/>
      <c r="G68" s="6"/>
      <c r="H68" s="6"/>
      <c r="I68" s="6"/>
      <c r="J68" s="6">
        <v>0</v>
      </c>
      <c r="K68" s="6">
        <v>0</v>
      </c>
      <c r="L68" s="6">
        <v>0</v>
      </c>
      <c r="M68" s="6">
        <v>0</v>
      </c>
    </row>
    <row r="69" spans="2:13" x14ac:dyDescent="0.2">
      <c r="B69" s="2" t="s">
        <v>37</v>
      </c>
      <c r="C69" s="6">
        <v>154754</v>
      </c>
      <c r="D69" s="6">
        <v>463881</v>
      </c>
      <c r="E69" s="6">
        <v>608676</v>
      </c>
      <c r="F69" s="6">
        <v>401833</v>
      </c>
      <c r="G69" s="6">
        <v>399626</v>
      </c>
      <c r="H69" s="6">
        <v>378401</v>
      </c>
      <c r="I69" s="6">
        <v>52121</v>
      </c>
      <c r="J69" s="6">
        <v>35701</v>
      </c>
      <c r="K69" s="6">
        <v>34259</v>
      </c>
      <c r="L69" s="6">
        <v>0</v>
      </c>
      <c r="M69" s="6">
        <v>2529252</v>
      </c>
    </row>
    <row r="70" spans="2:13" x14ac:dyDescent="0.2">
      <c r="B70" s="2" t="s">
        <v>38</v>
      </c>
      <c r="C70" s="6">
        <v>3002379</v>
      </c>
      <c r="D70" s="6">
        <v>2973082</v>
      </c>
      <c r="E70" s="6">
        <v>2590301</v>
      </c>
      <c r="F70" s="6">
        <v>433663</v>
      </c>
      <c r="G70" s="6"/>
      <c r="H70" s="6"/>
      <c r="I70" s="6"/>
      <c r="J70" s="6">
        <v>0</v>
      </c>
      <c r="K70" s="6">
        <v>0</v>
      </c>
      <c r="L70" s="6">
        <v>0</v>
      </c>
      <c r="M70" s="6">
        <v>8999425</v>
      </c>
    </row>
    <row r="71" spans="2:13" x14ac:dyDescent="0.2">
      <c r="B71" s="2" t="s">
        <v>39</v>
      </c>
      <c r="C71" s="6">
        <v>162011.89999999997</v>
      </c>
      <c r="D71" s="6">
        <v>158455</v>
      </c>
      <c r="E71" s="6">
        <v>161396.80000000002</v>
      </c>
      <c r="F71" s="6">
        <v>167914.59999999998</v>
      </c>
      <c r="G71" s="6">
        <v>209749.90000000002</v>
      </c>
      <c r="H71" s="6">
        <v>194709.9</v>
      </c>
      <c r="I71" s="6">
        <v>179624.3</v>
      </c>
      <c r="J71" s="6">
        <v>199784.70000000013</v>
      </c>
      <c r="K71" s="6">
        <v>256221.40000000002</v>
      </c>
      <c r="L71" s="6">
        <v>314719.89999999985</v>
      </c>
      <c r="M71" s="6">
        <v>2004588.3999999997</v>
      </c>
    </row>
    <row r="72" spans="2:13" x14ac:dyDescent="0.2">
      <c r="B72" s="2" t="s">
        <v>41</v>
      </c>
      <c r="C72" s="6">
        <v>2516.4</v>
      </c>
      <c r="D72" s="6">
        <v>2332</v>
      </c>
      <c r="E72" s="6">
        <v>3477.3</v>
      </c>
      <c r="F72" s="6">
        <v>3153.6</v>
      </c>
      <c r="G72" s="6">
        <v>3693.2000000000007</v>
      </c>
      <c r="H72" s="6">
        <v>4054.8</v>
      </c>
      <c r="I72" s="6">
        <v>5320.3</v>
      </c>
      <c r="J72" s="6">
        <v>5736.7000000000007</v>
      </c>
      <c r="K72" s="6">
        <v>5080.4000000000015</v>
      </c>
      <c r="L72" s="6">
        <v>6798.1999999999989</v>
      </c>
      <c r="M72" s="6">
        <v>42162.900000000009</v>
      </c>
    </row>
    <row r="73" spans="2:13" x14ac:dyDescent="0.2">
      <c r="B73" s="2" t="s">
        <v>42</v>
      </c>
      <c r="C73" s="6">
        <v>3759195.0999999996</v>
      </c>
      <c r="D73" s="6">
        <v>3723059.6999999993</v>
      </c>
      <c r="E73" s="6">
        <v>3855523.4999999995</v>
      </c>
      <c r="F73" s="6">
        <v>3486332.6</v>
      </c>
      <c r="G73" s="6">
        <v>4059628.0999999987</v>
      </c>
      <c r="H73" s="6">
        <v>3640699.9000000004</v>
      </c>
      <c r="I73" s="6">
        <v>3678150.4999999991</v>
      </c>
      <c r="J73" s="6">
        <v>3961988.2000000007</v>
      </c>
      <c r="K73" s="6">
        <v>3557448.9999999991</v>
      </c>
      <c r="L73" s="6">
        <v>3596071.399999998</v>
      </c>
      <c r="M73" s="6">
        <v>37318098</v>
      </c>
    </row>
    <row r="74" spans="2:13" x14ac:dyDescent="0.2">
      <c r="B74" s="2" t="s">
        <v>43</v>
      </c>
      <c r="C74" s="6">
        <v>744674.49999999965</v>
      </c>
      <c r="D74" s="6">
        <v>729235.69999999984</v>
      </c>
      <c r="E74" s="6">
        <v>862273.79999999993</v>
      </c>
      <c r="F74" s="6">
        <v>942009.5</v>
      </c>
      <c r="G74" s="6">
        <v>1044529.1999999997</v>
      </c>
      <c r="H74" s="6">
        <v>1130104.7999999998</v>
      </c>
      <c r="I74" s="6">
        <v>1103224.1999999997</v>
      </c>
      <c r="J74" s="6">
        <v>1381595.3000000012</v>
      </c>
      <c r="K74" s="6">
        <v>1539088</v>
      </c>
      <c r="L74" s="6">
        <v>1523745.7000000004</v>
      </c>
      <c r="M74" s="6">
        <v>11000480.699999999</v>
      </c>
    </row>
    <row r="75" spans="2:13" x14ac:dyDescent="0.2">
      <c r="B75" s="2" t="s">
        <v>44</v>
      </c>
      <c r="C75" s="6">
        <v>23855636.500000004</v>
      </c>
      <c r="D75" s="6">
        <v>24959171.800000001</v>
      </c>
      <c r="E75" s="6">
        <v>24659612.699999999</v>
      </c>
      <c r="F75" s="6">
        <v>27357016.500000004</v>
      </c>
      <c r="G75" s="6">
        <v>28611350.599999998</v>
      </c>
      <c r="H75" s="6">
        <v>28881926.699999996</v>
      </c>
      <c r="I75" s="6">
        <v>31764443.5</v>
      </c>
      <c r="J75" s="6">
        <v>32016795.829999994</v>
      </c>
      <c r="K75" s="6">
        <v>34790885.409999996</v>
      </c>
      <c r="L75" s="6">
        <v>35389688.320000008</v>
      </c>
      <c r="M75" s="6">
        <v>292286527.86000001</v>
      </c>
    </row>
    <row r="76" spans="2:13" x14ac:dyDescent="0.2">
      <c r="B76" s="2" t="s">
        <v>45</v>
      </c>
      <c r="C76" s="6">
        <v>1974030.2</v>
      </c>
      <c r="D76" s="6">
        <v>2042136.3000000007</v>
      </c>
      <c r="E76" s="6">
        <v>2114445.3000000003</v>
      </c>
      <c r="F76" s="6">
        <v>2214782.8000000007</v>
      </c>
      <c r="G76" s="6">
        <v>2064538.7</v>
      </c>
      <c r="H76" s="6">
        <v>2061966.9000000001</v>
      </c>
      <c r="I76" s="6">
        <v>1950650.4000000001</v>
      </c>
      <c r="J76" s="6">
        <v>1840258.9999999995</v>
      </c>
      <c r="K76" s="6">
        <v>1678793.9999999995</v>
      </c>
      <c r="L76" s="6">
        <v>1640851.6</v>
      </c>
      <c r="M76" s="6">
        <v>19582455.199999999</v>
      </c>
    </row>
    <row r="77" spans="2:13" x14ac:dyDescent="0.2">
      <c r="B77" s="2" t="s">
        <v>48</v>
      </c>
      <c r="C77" s="6">
        <v>543426.00000000012</v>
      </c>
      <c r="D77" s="6">
        <v>548993.60000000009</v>
      </c>
      <c r="E77" s="6">
        <v>487646.10000000009</v>
      </c>
      <c r="F77" s="6">
        <v>513905.1</v>
      </c>
      <c r="G77" s="6">
        <v>496078.10000000003</v>
      </c>
      <c r="H77" s="6">
        <v>455904.10000000003</v>
      </c>
      <c r="I77" s="6">
        <v>459571.1</v>
      </c>
      <c r="J77" s="6">
        <v>521924.50000000006</v>
      </c>
      <c r="K77" s="6">
        <v>578072.59999999963</v>
      </c>
      <c r="L77" s="6">
        <v>609661.4</v>
      </c>
      <c r="M77" s="6">
        <v>5215182.5999999987</v>
      </c>
    </row>
    <row r="78" spans="2:13" x14ac:dyDescent="0.2">
      <c r="B78" s="2" t="s">
        <v>49</v>
      </c>
      <c r="C78" s="6">
        <v>1530399.0999999994</v>
      </c>
      <c r="D78" s="6">
        <v>1491300.2000000002</v>
      </c>
      <c r="E78" s="6">
        <v>1476037.2999999998</v>
      </c>
      <c r="F78" s="6">
        <v>1596727.6</v>
      </c>
      <c r="G78" s="6">
        <v>1477097.7999999998</v>
      </c>
      <c r="H78" s="6">
        <v>1427777.5999999999</v>
      </c>
      <c r="I78" s="6">
        <v>1397601</v>
      </c>
      <c r="J78" s="6">
        <v>1399575.2</v>
      </c>
      <c r="K78" s="6">
        <v>1350749.9000000001</v>
      </c>
      <c r="L78" s="6">
        <v>1306234.0999999996</v>
      </c>
      <c r="M78" s="6">
        <v>14453499.799999999</v>
      </c>
    </row>
    <row r="79" spans="2:13" x14ac:dyDescent="0.2">
      <c r="B79" s="2" t="s">
        <v>50</v>
      </c>
      <c r="C79" s="6">
        <v>97532.999999999971</v>
      </c>
      <c r="D79" s="6">
        <v>111926.40000000002</v>
      </c>
      <c r="E79" s="6">
        <v>90055.700000000026</v>
      </c>
      <c r="F79" s="6">
        <v>74300.5</v>
      </c>
      <c r="G79" s="6">
        <v>70592.300000000017</v>
      </c>
      <c r="H79" s="6">
        <v>61422.399999999994</v>
      </c>
      <c r="I79" s="6">
        <v>52219.80000000001</v>
      </c>
      <c r="J79" s="6">
        <v>49635.500000000007</v>
      </c>
      <c r="K79" s="6">
        <v>53640.099999999991</v>
      </c>
      <c r="L79" s="6">
        <v>63829.399999999987</v>
      </c>
      <c r="M79" s="6">
        <v>725155.10000000009</v>
      </c>
    </row>
    <row r="80" spans="2:13" x14ac:dyDescent="0.2">
      <c r="B80" s="2" t="s">
        <v>51</v>
      </c>
      <c r="C80" s="6">
        <v>409831.10000000009</v>
      </c>
      <c r="D80" s="6">
        <v>421596.5</v>
      </c>
      <c r="E80" s="6">
        <v>556731.49999999988</v>
      </c>
      <c r="F80" s="6">
        <v>422352.80000000005</v>
      </c>
      <c r="G80" s="6">
        <v>399527.6999999999</v>
      </c>
      <c r="H80" s="6">
        <v>416652.60000000003</v>
      </c>
      <c r="I80" s="6">
        <v>358957.90000000008</v>
      </c>
      <c r="J80" s="6">
        <v>342869.39999999991</v>
      </c>
      <c r="K80" s="6">
        <v>320421.00000000006</v>
      </c>
      <c r="L80" s="6">
        <v>298017.49999999994</v>
      </c>
      <c r="M80" s="6">
        <v>3946958</v>
      </c>
    </row>
    <row r="81" spans="2:13" x14ac:dyDescent="0.2">
      <c r="B81" s="2" t="s">
        <v>52</v>
      </c>
      <c r="C81" s="6">
        <v>2906479.5999999996</v>
      </c>
      <c r="D81" s="6">
        <v>3024400.3000000003</v>
      </c>
      <c r="E81" s="6">
        <v>3130639.8000000003</v>
      </c>
      <c r="F81" s="6">
        <v>2905629.7999999993</v>
      </c>
      <c r="G81" s="6">
        <v>3359178.4999999995</v>
      </c>
      <c r="H81" s="6">
        <v>2925301.3000000003</v>
      </c>
      <c r="I81" s="6">
        <v>2888257.6</v>
      </c>
      <c r="J81" s="6">
        <v>3097961.200000002</v>
      </c>
      <c r="K81" s="6">
        <v>2802067.2</v>
      </c>
      <c r="L81" s="6">
        <v>2575667.6999999983</v>
      </c>
      <c r="M81" s="6">
        <v>29615583</v>
      </c>
    </row>
    <row r="82" spans="2:13" x14ac:dyDescent="0.2">
      <c r="B82" s="2" t="s">
        <v>53</v>
      </c>
      <c r="C82" s="6">
        <v>8258805.9999999981</v>
      </c>
      <c r="D82" s="6">
        <v>8777408.0999999978</v>
      </c>
      <c r="E82" s="6">
        <v>9012835.200000003</v>
      </c>
      <c r="F82" s="6">
        <v>9360527.0000000019</v>
      </c>
      <c r="G82" s="6">
        <v>9189238.4000000004</v>
      </c>
      <c r="H82" s="6">
        <v>9307041.8999999985</v>
      </c>
      <c r="I82" s="6">
        <v>8853918.1000000015</v>
      </c>
      <c r="J82" s="6">
        <v>8993892.799999997</v>
      </c>
      <c r="K82" s="6">
        <v>8866073.1000000052</v>
      </c>
      <c r="L82" s="6">
        <v>8458872.0000000037</v>
      </c>
      <c r="M82" s="6">
        <v>89078612.600000024</v>
      </c>
    </row>
    <row r="83" spans="2:13" x14ac:dyDescent="0.2">
      <c r="B83" s="2" t="s">
        <v>54</v>
      </c>
      <c r="C83" s="6">
        <v>70495.3</v>
      </c>
      <c r="D83" s="6">
        <v>113022.99999999999</v>
      </c>
      <c r="E83" s="6">
        <v>117441.49999999997</v>
      </c>
      <c r="F83" s="6">
        <v>105092.09999999998</v>
      </c>
      <c r="G83" s="6">
        <v>101882.59999999999</v>
      </c>
      <c r="H83" s="6">
        <v>97274</v>
      </c>
      <c r="I83" s="6">
        <v>129045.4</v>
      </c>
      <c r="J83" s="6">
        <v>130342.19999999997</v>
      </c>
      <c r="K83" s="6">
        <v>112263.70000000001</v>
      </c>
      <c r="L83" s="6">
        <v>98015.800000000061</v>
      </c>
      <c r="M83" s="6">
        <v>1074875.6000000001</v>
      </c>
    </row>
    <row r="84" spans="2:13" x14ac:dyDescent="0.2">
      <c r="B84" s="2" t="s">
        <v>47</v>
      </c>
      <c r="C84" s="6">
        <v>70159</v>
      </c>
      <c r="D84" s="6">
        <v>78221.400000000009</v>
      </c>
      <c r="E84" s="6">
        <v>59999.399999999994</v>
      </c>
      <c r="F84" s="6">
        <v>78777.7</v>
      </c>
      <c r="G84" s="6">
        <v>63995.100000000006</v>
      </c>
      <c r="H84" s="6">
        <v>49641.5</v>
      </c>
      <c r="I84" s="6">
        <v>56389.4</v>
      </c>
      <c r="J84" s="6">
        <v>49350.600000000013</v>
      </c>
      <c r="K84" s="6">
        <v>36049.599999999991</v>
      </c>
      <c r="L84" s="6">
        <v>54389.4</v>
      </c>
      <c r="M84" s="6">
        <v>596973.1</v>
      </c>
    </row>
    <row r="85" spans="2:13" x14ac:dyDescent="0.2">
      <c r="B85" s="2" t="s">
        <v>55</v>
      </c>
      <c r="C85" s="6">
        <v>26016.100000000009</v>
      </c>
      <c r="D85" s="6">
        <v>24927.800000000007</v>
      </c>
      <c r="E85" s="6">
        <v>26986.1</v>
      </c>
      <c r="F85" s="6">
        <v>25620.200000000008</v>
      </c>
      <c r="G85" s="6">
        <v>22875.699999999997</v>
      </c>
      <c r="H85" s="6">
        <v>22773.399999999998</v>
      </c>
      <c r="I85" s="6">
        <v>21624.400000000001</v>
      </c>
      <c r="J85" s="6">
        <v>18461.099999999991</v>
      </c>
      <c r="K85" s="6">
        <v>18443.799999999996</v>
      </c>
      <c r="L85" s="6">
        <v>14118.9</v>
      </c>
      <c r="M85" s="6">
        <v>221847.5</v>
      </c>
    </row>
    <row r="86" spans="2:13" x14ac:dyDescent="0.2">
      <c r="B86" s="2" t="s">
        <v>1</v>
      </c>
      <c r="C86" s="6">
        <v>66688496.899999946</v>
      </c>
      <c r="D86" s="6">
        <v>69994883.400000006</v>
      </c>
      <c r="E86" s="6">
        <v>70602383.800000012</v>
      </c>
      <c r="F86" s="6">
        <v>71528694.399999976</v>
      </c>
      <c r="G86" s="6">
        <v>72312522.100000024</v>
      </c>
      <c r="H86" s="6">
        <v>72316541.799999997</v>
      </c>
      <c r="I86" s="6">
        <v>74933225.200000092</v>
      </c>
      <c r="J86" s="6">
        <v>75406240.029999971</v>
      </c>
      <c r="K86" s="6">
        <v>77425397.310000032</v>
      </c>
      <c r="L86" s="6">
        <v>76772654.02000007</v>
      </c>
      <c r="M86" s="6">
        <v>727981038.96000004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1B0FF-683A-4E26-A8BE-9775635026A9}">
  <sheetPr>
    <tabColor theme="8" tint="0.79998168889431442"/>
  </sheetPr>
  <dimension ref="B1:T361"/>
  <sheetViews>
    <sheetView showGridLines="0" showRowColHeaders="0" zoomScaleNormal="100" workbookViewId="0">
      <selection activeCell="I5" sqref="I5"/>
    </sheetView>
  </sheetViews>
  <sheetFormatPr baseColWidth="10" defaultColWidth="11.42578125" defaultRowHeight="14.1" customHeight="1" x14ac:dyDescent="0.2"/>
  <cols>
    <col min="1" max="1" width="4.42578125" style="14" customWidth="1"/>
    <col min="2" max="2" width="15.140625" style="24" customWidth="1"/>
    <col min="3" max="3" width="5.7109375" style="24" hidden="1" customWidth="1"/>
    <col min="4" max="7" width="12.5703125" style="166" customWidth="1"/>
    <col min="8" max="13" width="12.5703125" style="24" customWidth="1"/>
    <col min="14" max="14" width="11.42578125" style="14"/>
    <col min="15" max="15" width="14.7109375" style="14" customWidth="1"/>
    <col min="16" max="16384" width="11.42578125" style="14"/>
  </cols>
  <sheetData>
    <row r="1" spans="2:20" ht="28.5" customHeight="1" x14ac:dyDescent="0.2"/>
    <row r="2" spans="2:20" ht="25.5" customHeight="1" x14ac:dyDescent="0.2">
      <c r="J2" s="205" t="s">
        <v>697</v>
      </c>
      <c r="K2" s="205"/>
      <c r="L2" s="205"/>
      <c r="M2" s="205"/>
      <c r="N2" s="205"/>
      <c r="O2" s="205"/>
      <c r="P2" s="205"/>
      <c r="Q2" s="205"/>
    </row>
    <row r="3" spans="2:20" ht="27.75" customHeight="1" x14ac:dyDescent="0.25">
      <c r="J3" s="206" t="s">
        <v>698</v>
      </c>
      <c r="K3" s="206"/>
      <c r="L3" s="206"/>
      <c r="M3" s="206"/>
      <c r="N3" s="206"/>
      <c r="O3" s="206"/>
      <c r="P3" s="206"/>
      <c r="Q3" s="206"/>
      <c r="R3" s="127"/>
      <c r="S3" s="127"/>
      <c r="T3" s="127"/>
    </row>
    <row r="4" spans="2:20" ht="27.75" customHeight="1" x14ac:dyDescent="0.25">
      <c r="O4" s="127"/>
      <c r="P4" s="127"/>
      <c r="Q4" s="127"/>
      <c r="R4" s="127"/>
      <c r="S4" s="127"/>
      <c r="T4" s="127"/>
    </row>
    <row r="5" spans="2:20" ht="66" customHeight="1" x14ac:dyDescent="0.25">
      <c r="B5" s="204" t="str">
        <f>'PT_endr-kom'!AX6</f>
        <v>Endring i slakteleveranser kommunevis etter kjøttslag i Østfold fra 2015 til 2024 i kg</v>
      </c>
      <c r="C5" s="204"/>
      <c r="D5" s="204"/>
      <c r="E5" s="204"/>
      <c r="F5" s="204"/>
      <c r="G5" s="204"/>
      <c r="H5" s="204"/>
      <c r="O5" s="127"/>
      <c r="P5" s="127"/>
      <c r="Q5" s="127"/>
      <c r="R5" s="127"/>
      <c r="S5" s="127"/>
      <c r="T5" s="127"/>
    </row>
    <row r="6" spans="2:20" ht="12" customHeight="1" x14ac:dyDescent="0.25">
      <c r="B6" s="168" t="s">
        <v>523</v>
      </c>
      <c r="C6" s="169"/>
      <c r="D6" s="170"/>
      <c r="E6" s="170"/>
      <c r="F6" s="170"/>
      <c r="G6" s="170"/>
      <c r="H6" s="169"/>
      <c r="O6" s="127"/>
      <c r="P6" s="127"/>
      <c r="Q6" s="127"/>
      <c r="R6" s="127"/>
      <c r="S6" s="127"/>
      <c r="T6" s="127"/>
    </row>
    <row r="7" spans="2:20" ht="30" customHeight="1" x14ac:dyDescent="0.25">
      <c r="B7" s="20" t="s">
        <v>59</v>
      </c>
      <c r="C7" s="20" t="str">
        <f>IF('PT_endr-kom'!BD25=0," ",'PT_endr-kom'!BD25)</f>
        <v>fjørfe.</v>
      </c>
      <c r="D7" s="38" t="str">
        <f>IF('PT_endr-kom'!BD25=0," ",'PT_endr-kom'!BD25)</f>
        <v>fjørfe.</v>
      </c>
      <c r="E7" s="38" t="str">
        <f>IF('PT_endr-kom'!BE25=0," ",'PT_endr-kom'!BE25)</f>
        <v>gris.</v>
      </c>
      <c r="F7" s="38" t="str">
        <f>IF('PT_endr-kom'!BF25=0," ",'PT_endr-kom'!BF25)</f>
        <v>småfe.</v>
      </c>
      <c r="G7" s="38" t="str">
        <f>IF('PT_endr-kom'!BG25=0," ",'PT_endr-kom'!BG25)</f>
        <v>storfe.</v>
      </c>
      <c r="H7" s="38" t="str">
        <f>IF('PT_endr-kom'!BH25=0," ",'PT_endr-kom'!BH25)</f>
        <v>sum.</v>
      </c>
      <c r="I7" s="22"/>
      <c r="J7" s="22"/>
      <c r="K7" s="22"/>
      <c r="L7" s="22"/>
      <c r="O7" s="127"/>
      <c r="P7" s="127"/>
      <c r="Q7" s="127"/>
      <c r="R7" s="127"/>
      <c r="S7" s="127"/>
      <c r="T7" s="127"/>
    </row>
    <row r="8" spans="2:20" ht="14.1" customHeight="1" x14ac:dyDescent="0.25">
      <c r="B8" s="21" t="str">
        <f>IF('PT_endr-kom'!BC26=0," ",'PT_endr-kom'!BC26)</f>
        <v>Indre Østfold</v>
      </c>
      <c r="C8" s="21">
        <f>IF('PT_endr-kom'!BD26=0," ",'PT_endr-kom'!BD26)</f>
        <v>1360708.5</v>
      </c>
      <c r="D8" s="167">
        <f>IF('PT_endr-kom'!BD26=0," ",'PT_endr-kom'!BD26)</f>
        <v>1360708.5</v>
      </c>
      <c r="E8" s="167">
        <f>IF('PT_endr-kom'!BE26=0," ",'PT_endr-kom'!BE26)</f>
        <v>263353.9999999993</v>
      </c>
      <c r="F8" s="167">
        <f>IF('PT_endr-kom'!BF26=0," ",'PT_endr-kom'!BF26)</f>
        <v>-6227.0999999999985</v>
      </c>
      <c r="G8" s="167">
        <f>IF('PT_endr-kom'!BG26=0," ",'PT_endr-kom'!BG26)</f>
        <v>44901.300000000105</v>
      </c>
      <c r="H8" s="167">
        <f>IF('PT_endr-kom'!BH26=0," ",'PT_endr-kom'!BH26)</f>
        <v>1662736.6999999993</v>
      </c>
      <c r="I8" s="22"/>
      <c r="J8" s="22"/>
      <c r="K8" s="22"/>
      <c r="L8" s="22"/>
      <c r="M8" s="22"/>
      <c r="O8" s="127"/>
      <c r="P8" s="127"/>
      <c r="Q8" s="127"/>
      <c r="R8" s="127"/>
      <c r="S8" s="127"/>
      <c r="T8" s="127"/>
    </row>
    <row r="9" spans="2:20" ht="14.1" customHeight="1" x14ac:dyDescent="0.25">
      <c r="B9" s="21" t="str">
        <f>IF('PT_endr-kom'!BC27=0," ",'PT_endr-kom'!BC27)</f>
        <v>Rakkestad</v>
      </c>
      <c r="C9" s="21">
        <f>IF('PT_endr-kom'!BD27=0," ",'PT_endr-kom'!BD27)</f>
        <v>1659515.1000000015</v>
      </c>
      <c r="D9" s="167">
        <f>IF('PT_endr-kom'!BD27=0," ",'PT_endr-kom'!BD27)</f>
        <v>1659515.1000000015</v>
      </c>
      <c r="E9" s="167">
        <f>IF('PT_endr-kom'!BE27=0," ",'PT_endr-kom'!BE27)</f>
        <v>-470108.29999999935</v>
      </c>
      <c r="F9" s="167">
        <f>IF('PT_endr-kom'!BF27=0," ",'PT_endr-kom'!BF27)</f>
        <v>589.39999999999782</v>
      </c>
      <c r="G9" s="167">
        <f>IF('PT_endr-kom'!BG27=0," ",'PT_endr-kom'!BG27)</f>
        <v>39802.899999999849</v>
      </c>
      <c r="H9" s="167">
        <f>IF('PT_endr-kom'!BH27=0," ",'PT_endr-kom'!BH27)</f>
        <v>1229799.100000002</v>
      </c>
      <c r="I9" s="22"/>
      <c r="J9" s="22"/>
      <c r="K9" s="22"/>
      <c r="L9" s="22"/>
      <c r="M9" s="22"/>
      <c r="O9" s="127"/>
      <c r="P9" s="127"/>
      <c r="Q9" s="127"/>
      <c r="R9" s="127"/>
      <c r="S9" s="127"/>
      <c r="T9" s="127"/>
    </row>
    <row r="10" spans="2:20" ht="14.1" customHeight="1" x14ac:dyDescent="0.25">
      <c r="B10" s="21" t="str">
        <f>IF('PT_endr-kom'!BC28=0," ",'PT_endr-kom'!BC28)</f>
        <v>Marker</v>
      </c>
      <c r="C10" s="21">
        <f>IF('PT_endr-kom'!BD28=0," ",'PT_endr-kom'!BD28)</f>
        <v>863952.80000000028</v>
      </c>
      <c r="D10" s="167">
        <f>IF('PT_endr-kom'!BD28=0," ",'PT_endr-kom'!BD28)</f>
        <v>863952.80000000028</v>
      </c>
      <c r="E10" s="167">
        <f>IF('PT_endr-kom'!BE28=0," ",'PT_endr-kom'!BE28)</f>
        <v>26595.000000000233</v>
      </c>
      <c r="F10" s="167">
        <f>IF('PT_endr-kom'!BF28=0," ",'PT_endr-kom'!BF28)</f>
        <v>-2093.6999999999998</v>
      </c>
      <c r="G10" s="167">
        <f>IF('PT_endr-kom'!BG28=0," ",'PT_endr-kom'!BG28)</f>
        <v>-10011.39999999998</v>
      </c>
      <c r="H10" s="167">
        <f>IF('PT_endr-kom'!BH28=0," ",'PT_endr-kom'!BH28)</f>
        <v>878442.70000000054</v>
      </c>
      <c r="I10" s="22"/>
      <c r="J10" s="22"/>
      <c r="K10" s="22"/>
      <c r="L10" s="22"/>
      <c r="M10" s="22"/>
      <c r="O10" s="127"/>
      <c r="P10" s="127"/>
      <c r="Q10" s="127"/>
      <c r="R10" s="127"/>
      <c r="S10" s="127"/>
      <c r="T10" s="127"/>
    </row>
    <row r="11" spans="2:20" ht="14.1" customHeight="1" x14ac:dyDescent="0.25">
      <c r="B11" s="21" t="str">
        <f>IF('PT_endr-kom'!BC29=0," ",'PT_endr-kom'!BC29)</f>
        <v>Moss</v>
      </c>
      <c r="C11" s="21">
        <f>IF('PT_endr-kom'!BD29=0," ",'PT_endr-kom'!BD29)</f>
        <v>172028.09999999998</v>
      </c>
      <c r="D11" s="167">
        <f>IF('PT_endr-kom'!BD29=0," ",'PT_endr-kom'!BD29)</f>
        <v>172028.09999999998</v>
      </c>
      <c r="E11" s="167">
        <f>IF('PT_endr-kom'!BE29=0," ",'PT_endr-kom'!BE29)</f>
        <v>-96158.1</v>
      </c>
      <c r="F11" s="167">
        <f>IF('PT_endr-kom'!BF29=0," ",'PT_endr-kom'!BF29)</f>
        <v>-2815.7</v>
      </c>
      <c r="G11" s="167">
        <f>IF('PT_endr-kom'!BG29=0," ",'PT_endr-kom'!BG29)</f>
        <v>3113.6999999999989</v>
      </c>
      <c r="H11" s="167">
        <f>IF('PT_endr-kom'!BH29=0," ",'PT_endr-kom'!BH29)</f>
        <v>76167.999999999971</v>
      </c>
      <c r="I11" s="22"/>
      <c r="J11" s="22"/>
      <c r="K11" s="22"/>
      <c r="L11" s="22"/>
      <c r="M11" s="22"/>
      <c r="O11" s="127"/>
      <c r="P11" s="127"/>
      <c r="Q11" s="127"/>
      <c r="R11" s="127"/>
      <c r="S11" s="127"/>
      <c r="T11" s="127"/>
    </row>
    <row r="12" spans="2:20" ht="14.1" customHeight="1" x14ac:dyDescent="0.25">
      <c r="B12" s="21" t="str">
        <f>IF('PT_endr-kom'!BC30=0," ",'PT_endr-kom'!BC30)</f>
        <v>Aremark</v>
      </c>
      <c r="C12" s="21">
        <f>IF('PT_endr-kom'!BD30=0," ",'PT_endr-kom'!BD30)</f>
        <v>6196.5</v>
      </c>
      <c r="D12" s="167">
        <f>IF('PT_endr-kom'!BD30=0," ",'PT_endr-kom'!BD30)</f>
        <v>6196.5</v>
      </c>
      <c r="E12" s="167">
        <f>IF('PT_endr-kom'!BE30=0," ",'PT_endr-kom'!BE30)</f>
        <v>5415.8</v>
      </c>
      <c r="F12" s="167">
        <f>IF('PT_endr-kom'!BF30=0," ",'PT_endr-kom'!BF30)</f>
        <v>-1079.8000000000002</v>
      </c>
      <c r="G12" s="167">
        <f>IF('PT_endr-kom'!BG30=0," ",'PT_endr-kom'!BG30)</f>
        <v>24456.200000000026</v>
      </c>
      <c r="H12" s="167">
        <f>IF('PT_endr-kom'!BH30=0," ",'PT_endr-kom'!BH30)</f>
        <v>34988.700000000026</v>
      </c>
      <c r="I12" s="22"/>
      <c r="J12" s="22"/>
      <c r="K12" s="22"/>
      <c r="L12" s="22"/>
      <c r="M12" s="22"/>
      <c r="O12" s="127"/>
      <c r="P12" s="127"/>
      <c r="Q12" s="127"/>
      <c r="R12" s="127"/>
      <c r="S12" s="127"/>
      <c r="T12" s="127"/>
    </row>
    <row r="13" spans="2:20" ht="14.1" customHeight="1" x14ac:dyDescent="0.25">
      <c r="B13" s="21" t="str">
        <f>IF('PT_endr-kom'!BC31=0," ",'PT_endr-kom'!BC31)</f>
        <v>Hvaler</v>
      </c>
      <c r="C13" s="21" t="str">
        <f>IF('PT_endr-kom'!BD31=0," ",'PT_endr-kom'!BD31)</f>
        <v xml:space="preserve"> </v>
      </c>
      <c r="D13" s="167" t="str">
        <f>IF('PT_endr-kom'!BD31=0," ",'PT_endr-kom'!BD31)</f>
        <v xml:space="preserve"> </v>
      </c>
      <c r="E13" s="167" t="str">
        <f>IF('PT_endr-kom'!BE31=0," ",'PT_endr-kom'!BE31)</f>
        <v xml:space="preserve"> </v>
      </c>
      <c r="F13" s="167">
        <f>IF('PT_endr-kom'!BF31=0," ",'PT_endr-kom'!BF31)</f>
        <v>-1758.3999999999996</v>
      </c>
      <c r="G13" s="167">
        <f>IF('PT_endr-kom'!BG31=0," ",'PT_endr-kom'!BG31)</f>
        <v>-494.30000000000291</v>
      </c>
      <c r="H13" s="167">
        <f>IF('PT_endr-kom'!BH31=0," ",'PT_endr-kom'!BH31)</f>
        <v>-2252.7000000000025</v>
      </c>
      <c r="I13" s="22"/>
      <c r="J13" s="22"/>
      <c r="K13" s="22"/>
      <c r="L13" s="22"/>
      <c r="M13" s="22"/>
      <c r="O13" s="127"/>
      <c r="P13" s="127"/>
      <c r="Q13" s="127"/>
      <c r="R13" s="127"/>
      <c r="S13" s="127"/>
      <c r="T13" s="127"/>
    </row>
    <row r="14" spans="2:20" ht="14.1" customHeight="1" x14ac:dyDescent="0.25">
      <c r="B14" s="21" t="str">
        <f>IF('PT_endr-kom'!BC32=0," ",'PT_endr-kom'!BC32)</f>
        <v>Halden</v>
      </c>
      <c r="C14" s="21">
        <f>IF('PT_endr-kom'!BD32=0," ",'PT_endr-kom'!BD32)</f>
        <v>107187.29999999981</v>
      </c>
      <c r="D14" s="167">
        <f>IF('PT_endr-kom'!BD32=0," ",'PT_endr-kom'!BD32)</f>
        <v>107187.29999999981</v>
      </c>
      <c r="E14" s="167">
        <f>IF('PT_endr-kom'!BE32=0," ",'PT_endr-kom'!BE32)</f>
        <v>-167392.89999999991</v>
      </c>
      <c r="F14" s="167">
        <f>IF('PT_endr-kom'!BF32=0," ",'PT_endr-kom'!BF32)</f>
        <v>-5532.4</v>
      </c>
      <c r="G14" s="167">
        <f>IF('PT_endr-kom'!BG32=0," ",'PT_endr-kom'!BG32)</f>
        <v>29316.200000000099</v>
      </c>
      <c r="H14" s="167">
        <f>IF('PT_endr-kom'!BH32=0," ",'PT_endr-kom'!BH32)</f>
        <v>-36421.799999999988</v>
      </c>
      <c r="I14" s="22"/>
      <c r="J14" s="22"/>
      <c r="K14" s="22"/>
      <c r="L14" s="22"/>
      <c r="M14" s="22"/>
      <c r="O14" s="127"/>
      <c r="P14" s="127"/>
      <c r="Q14" s="127"/>
      <c r="R14" s="127"/>
      <c r="S14" s="127"/>
      <c r="T14" s="127"/>
    </row>
    <row r="15" spans="2:20" ht="14.1" customHeight="1" x14ac:dyDescent="0.25">
      <c r="B15" s="21" t="str">
        <f>IF('PT_endr-kom'!BC33=0," ",'PT_endr-kom'!BC33)</f>
        <v>Fredrikstad</v>
      </c>
      <c r="C15" s="21">
        <f>IF('PT_endr-kom'!BD33=0," ",'PT_endr-kom'!BD33)</f>
        <v>-1271</v>
      </c>
      <c r="D15" s="167">
        <f>IF('PT_endr-kom'!BD33=0," ",'PT_endr-kom'!BD33)</f>
        <v>-1271</v>
      </c>
      <c r="E15" s="167">
        <f>IF('PT_endr-kom'!BE33=0," ",'PT_endr-kom'!BE33)</f>
        <v>-62628.800000000003</v>
      </c>
      <c r="F15" s="167">
        <f>IF('PT_endr-kom'!BF33=0," ",'PT_endr-kom'!BF33)</f>
        <v>-339.60000000000127</v>
      </c>
      <c r="G15" s="167">
        <f>IF('PT_endr-kom'!BG33=0," ",'PT_endr-kom'!BG33)</f>
        <v>20325.699999999997</v>
      </c>
      <c r="H15" s="167">
        <f>IF('PT_endr-kom'!BH33=0," ",'PT_endr-kom'!BH33)</f>
        <v>-43913.700000000004</v>
      </c>
      <c r="I15" s="22"/>
      <c r="J15" s="22"/>
      <c r="K15" s="22"/>
      <c r="L15" s="22"/>
      <c r="M15" s="22"/>
      <c r="O15" s="127"/>
      <c r="P15" s="127"/>
      <c r="Q15" s="127"/>
      <c r="R15" s="127"/>
      <c r="S15" s="127"/>
      <c r="T15" s="127"/>
    </row>
    <row r="16" spans="2:20" ht="14.1" customHeight="1" x14ac:dyDescent="0.25">
      <c r="B16" s="21" t="str">
        <f>IF('PT_endr-kom'!BC34=0," ",'PT_endr-kom'!BC34)</f>
        <v>Råde</v>
      </c>
      <c r="C16" s="21">
        <f>IF('PT_endr-kom'!BD34=0," ",'PT_endr-kom'!BD34)</f>
        <v>-124094.69999999995</v>
      </c>
      <c r="D16" s="167">
        <f>IF('PT_endr-kom'!BD34=0," ",'PT_endr-kom'!BD34)</f>
        <v>-124094.69999999995</v>
      </c>
      <c r="E16" s="167">
        <f>IF('PT_endr-kom'!BE34=0," ",'PT_endr-kom'!BE34)</f>
        <v>69854</v>
      </c>
      <c r="F16" s="167">
        <f>IF('PT_endr-kom'!BF34=0," ",'PT_endr-kom'!BF34)</f>
        <v>-1618.1999999999998</v>
      </c>
      <c r="G16" s="167">
        <f>IF('PT_endr-kom'!BG34=0," ",'PT_endr-kom'!BG34)</f>
        <v>426.99999999999272</v>
      </c>
      <c r="H16" s="167">
        <f>IF('PT_endr-kom'!BH34=0," ",'PT_endr-kom'!BH34)</f>
        <v>-55431.899999999958</v>
      </c>
      <c r="I16" s="22"/>
      <c r="J16" s="22"/>
      <c r="K16" s="22"/>
      <c r="L16" s="22"/>
      <c r="M16" s="22"/>
      <c r="O16" s="127"/>
      <c r="P16" s="127"/>
      <c r="Q16" s="127"/>
      <c r="R16" s="127"/>
      <c r="S16" s="127"/>
      <c r="T16" s="127"/>
    </row>
    <row r="17" spans="2:20" ht="14.1" customHeight="1" x14ac:dyDescent="0.25">
      <c r="B17" s="21" t="str">
        <f>IF('PT_endr-kom'!BC35=0," ",'PT_endr-kom'!BC35)</f>
        <v>Sarpsborg</v>
      </c>
      <c r="C17" s="21">
        <f>IF('PT_endr-kom'!BD35=0," ",'PT_endr-kom'!BD35)</f>
        <v>-233681.30000000005</v>
      </c>
      <c r="D17" s="167">
        <f>IF('PT_endr-kom'!BD35=0," ",'PT_endr-kom'!BD35)</f>
        <v>-233681.30000000005</v>
      </c>
      <c r="E17" s="167">
        <f>IF('PT_endr-kom'!BE35=0," ",'PT_endr-kom'!BE35)</f>
        <v>207123.60000000009</v>
      </c>
      <c r="F17" s="167">
        <f>IF('PT_endr-kom'!BF35=0," ",'PT_endr-kom'!BF35)</f>
        <v>-2729.8999999999978</v>
      </c>
      <c r="G17" s="167">
        <f>IF('PT_endr-kom'!BG35=0," ",'PT_endr-kom'!BG35)</f>
        <v>-62357.199999999924</v>
      </c>
      <c r="H17" s="167">
        <f>IF('PT_endr-kom'!BH35=0," ",'PT_endr-kom'!BH35)</f>
        <v>-91644.799999999872</v>
      </c>
      <c r="I17" s="22"/>
      <c r="J17" s="22"/>
      <c r="K17" s="22"/>
      <c r="L17" s="22"/>
      <c r="M17" s="22"/>
      <c r="O17" s="127"/>
      <c r="P17" s="127"/>
      <c r="Q17" s="127"/>
      <c r="R17" s="127"/>
      <c r="S17" s="127"/>
      <c r="T17" s="127"/>
    </row>
    <row r="18" spans="2:20" ht="14.1" customHeight="1" x14ac:dyDescent="0.25">
      <c r="B18" s="21" t="str">
        <f>IF('PT_endr-kom'!BC36=0," ",'PT_endr-kom'!BC36)</f>
        <v>Våler</v>
      </c>
      <c r="C18" s="21">
        <f>IF('PT_endr-kom'!BD36=0," ",'PT_endr-kom'!BD36)</f>
        <v>68987.099999999977</v>
      </c>
      <c r="D18" s="167">
        <f>IF('PT_endr-kom'!BD36=0," ",'PT_endr-kom'!BD36)</f>
        <v>68987.099999999977</v>
      </c>
      <c r="E18" s="167">
        <f>IF('PT_endr-kom'!BE36=0," ",'PT_endr-kom'!BE36)</f>
        <v>-167195.70000000007</v>
      </c>
      <c r="F18" s="167">
        <f>IF('PT_endr-kom'!BF36=0," ",'PT_endr-kom'!BF36)</f>
        <v>-2479.5999999999995</v>
      </c>
      <c r="G18" s="167">
        <f>IF('PT_endr-kom'!BG36=0," ",'PT_endr-kom'!BG36)</f>
        <v>458.29999999998836</v>
      </c>
      <c r="H18" s="167">
        <f>IF('PT_endr-kom'!BH36=0," ",'PT_endr-kom'!BH36)</f>
        <v>-100229.90000000011</v>
      </c>
      <c r="I18" s="22"/>
      <c r="J18" s="22"/>
      <c r="K18" s="22"/>
      <c r="L18" s="22"/>
      <c r="M18" s="22"/>
      <c r="O18" s="127"/>
      <c r="P18" s="127"/>
      <c r="Q18" s="127"/>
      <c r="R18" s="127"/>
      <c r="S18" s="127"/>
      <c r="T18" s="127"/>
    </row>
    <row r="19" spans="2:20" ht="14.1" customHeight="1" x14ac:dyDescent="0.25">
      <c r="B19" s="21" t="str">
        <f>IF('PT_endr-kom'!BC37=0," ",'PT_endr-kom'!BC37)</f>
        <v>Skiptvet</v>
      </c>
      <c r="C19" s="21">
        <f>IF('PT_endr-kom'!BD37=0," ",'PT_endr-kom'!BD37)</f>
        <v>-271337.7</v>
      </c>
      <c r="D19" s="167">
        <f>IF('PT_endr-kom'!BD37=0," ",'PT_endr-kom'!BD37)</f>
        <v>-271337.7</v>
      </c>
      <c r="E19" s="167">
        <f>IF('PT_endr-kom'!BE37=0," ",'PT_endr-kom'!BE37)</f>
        <v>-49746.600000000093</v>
      </c>
      <c r="F19" s="167">
        <f>IF('PT_endr-kom'!BF37=0," ",'PT_endr-kom'!BF37)</f>
        <v>-910.09999999999991</v>
      </c>
      <c r="G19" s="167">
        <f>IF('PT_endr-kom'!BG37=0," ",'PT_endr-kom'!BG37)</f>
        <v>15842.60000000002</v>
      </c>
      <c r="H19" s="167">
        <f>IF('PT_endr-kom'!BH37=0," ",'PT_endr-kom'!BH37)</f>
        <v>-306151.80000000005</v>
      </c>
      <c r="I19" s="22"/>
      <c r="J19" s="22"/>
      <c r="K19" s="22"/>
      <c r="L19" s="22"/>
      <c r="M19" s="22"/>
      <c r="O19" s="127"/>
      <c r="P19" s="127"/>
      <c r="Q19" s="127"/>
      <c r="R19" s="127"/>
      <c r="S19" s="127"/>
      <c r="T19" s="127"/>
    </row>
    <row r="20" spans="2:20" ht="14.1" customHeight="1" x14ac:dyDescent="0.25">
      <c r="B20" s="21" t="str">
        <f>IF('PT_endr-kom'!BC38=0," ",'PT_endr-kom'!BC38)</f>
        <v>Totalsum</v>
      </c>
      <c r="C20" s="21">
        <f>IF('PT_endr-kom'!BD38=0," ",'PT_endr-kom'!BD38)</f>
        <v>3608190.7000000016</v>
      </c>
      <c r="D20" s="167">
        <f>IF('PT_endr-kom'!BD38=0," ",'PT_endr-kom'!BD38)</f>
        <v>3608190.7000000016</v>
      </c>
      <c r="E20" s="167">
        <f>IF('PT_endr-kom'!BE38=0," ",'PT_endr-kom'!BE38)</f>
        <v>-440887.99999999977</v>
      </c>
      <c r="F20" s="167">
        <f>IF('PT_endr-kom'!BF38=0," ",'PT_endr-kom'!BF38)</f>
        <v>-26995.1</v>
      </c>
      <c r="G20" s="167">
        <f>IF('PT_endr-kom'!BG38=0," ",'PT_endr-kom'!BG38)</f>
        <v>105781.00000000019</v>
      </c>
      <c r="H20" s="167">
        <f>IF('PT_endr-kom'!BH38=0," ",'PT_endr-kom'!BH38)</f>
        <v>3246088.600000002</v>
      </c>
      <c r="I20" s="22"/>
      <c r="J20" s="22"/>
      <c r="K20" s="22"/>
      <c r="L20" s="22"/>
      <c r="M20" s="22"/>
      <c r="O20" s="127"/>
      <c r="P20" s="127"/>
      <c r="Q20" s="127"/>
      <c r="R20" s="127"/>
      <c r="S20" s="127"/>
      <c r="T20" s="127"/>
    </row>
    <row r="21" spans="2:20" ht="14.1" customHeight="1" x14ac:dyDescent="0.25">
      <c r="B21" s="21" t="str">
        <f>IF('PT_endr-kom'!BC39=0," ",'PT_endr-kom'!BC39)</f>
        <v xml:space="preserve"> </v>
      </c>
      <c r="C21" s="21" t="str">
        <f>IF('PT_endr-kom'!BD39=0," ",'PT_endr-kom'!BD39)</f>
        <v xml:space="preserve"> </v>
      </c>
      <c r="D21" s="167" t="str">
        <f>IF('PT_endr-kom'!BD39=0," ",'PT_endr-kom'!BD39)</f>
        <v xml:space="preserve"> </v>
      </c>
      <c r="E21" s="167" t="str">
        <f>IF('PT_endr-kom'!BE39=0," ",'PT_endr-kom'!BE39)</f>
        <v xml:space="preserve"> </v>
      </c>
      <c r="F21" s="167" t="str">
        <f>IF('PT_endr-kom'!BF39=0," ",'PT_endr-kom'!BF39)</f>
        <v xml:space="preserve"> </v>
      </c>
      <c r="G21" s="167" t="str">
        <f>IF('PT_endr-kom'!BG39=0," ",'PT_endr-kom'!BG39)</f>
        <v xml:space="preserve"> </v>
      </c>
      <c r="H21" s="167" t="str">
        <f>IF('PT_endr-kom'!BH39=0," ",'PT_endr-kom'!BH39)</f>
        <v xml:space="preserve"> </v>
      </c>
      <c r="I21" s="22"/>
      <c r="J21" s="22"/>
      <c r="K21" s="22"/>
      <c r="L21" s="22"/>
      <c r="M21" s="22"/>
      <c r="O21" s="127"/>
      <c r="P21" s="127"/>
      <c r="Q21" s="127"/>
      <c r="R21" s="127"/>
      <c r="S21" s="127"/>
      <c r="T21" s="127"/>
    </row>
    <row r="22" spans="2:20" ht="14.1" customHeight="1" x14ac:dyDescent="0.25">
      <c r="B22" s="21" t="str">
        <f>IF('PT_endr-kom'!BC40=0," ",'PT_endr-kom'!BC40)</f>
        <v xml:space="preserve"> </v>
      </c>
      <c r="C22" s="21" t="str">
        <f>IF('PT_endr-kom'!BD40=0," ",'PT_endr-kom'!BD40)</f>
        <v xml:space="preserve"> </v>
      </c>
      <c r="D22" s="167" t="str">
        <f>IF('PT_endr-kom'!BD40=0," ",'PT_endr-kom'!BD40)</f>
        <v xml:space="preserve"> </v>
      </c>
      <c r="E22" s="167" t="str">
        <f>IF('PT_endr-kom'!BE40=0," ",'PT_endr-kom'!BE40)</f>
        <v xml:space="preserve"> </v>
      </c>
      <c r="F22" s="167" t="str">
        <f>IF('PT_endr-kom'!BF40=0," ",'PT_endr-kom'!BF40)</f>
        <v xml:space="preserve"> </v>
      </c>
      <c r="G22" s="167" t="str">
        <f>IF('PT_endr-kom'!BG40=0," ",'PT_endr-kom'!BG40)</f>
        <v xml:space="preserve"> </v>
      </c>
      <c r="H22" s="167" t="str">
        <f>IF('PT_endr-kom'!BH40=0," ",'PT_endr-kom'!BH40)</f>
        <v xml:space="preserve"> </v>
      </c>
      <c r="I22" s="22"/>
      <c r="J22" s="22"/>
      <c r="K22" s="22"/>
      <c r="L22" s="22"/>
      <c r="M22" s="22"/>
      <c r="O22" s="127"/>
      <c r="P22" s="127"/>
      <c r="Q22" s="127"/>
      <c r="R22" s="127"/>
      <c r="S22" s="127"/>
      <c r="T22" s="127"/>
    </row>
    <row r="23" spans="2:20" ht="14.1" customHeight="1" x14ac:dyDescent="0.25">
      <c r="B23" s="21" t="str">
        <f>IF('PT_endr-kom'!BC41=0," ",'PT_endr-kom'!BC41)</f>
        <v xml:space="preserve"> </v>
      </c>
      <c r="C23" s="21" t="str">
        <f>IF('PT_endr-kom'!BD41=0," ",'PT_endr-kom'!BD41)</f>
        <v xml:space="preserve"> </v>
      </c>
      <c r="D23" s="167" t="str">
        <f>IF('PT_endr-kom'!BD41=0," ",'PT_endr-kom'!BD41)</f>
        <v xml:space="preserve"> </v>
      </c>
      <c r="E23" s="167" t="str">
        <f>IF('PT_endr-kom'!BE41=0," ",'PT_endr-kom'!BE41)</f>
        <v xml:space="preserve"> </v>
      </c>
      <c r="F23" s="167" t="str">
        <f>IF('PT_endr-kom'!BF41=0," ",'PT_endr-kom'!BF41)</f>
        <v xml:space="preserve"> </v>
      </c>
      <c r="G23" s="167" t="str">
        <f>IF('PT_endr-kom'!BG41=0," ",'PT_endr-kom'!BG41)</f>
        <v xml:space="preserve"> </v>
      </c>
      <c r="H23" s="167" t="str">
        <f>IF('PT_endr-kom'!BH41=0," ",'PT_endr-kom'!BH41)</f>
        <v xml:space="preserve"> </v>
      </c>
      <c r="I23" s="22"/>
      <c r="J23" s="22"/>
      <c r="K23" s="22"/>
      <c r="L23" s="22"/>
      <c r="M23" s="22"/>
      <c r="O23" s="127"/>
      <c r="P23" s="127"/>
      <c r="Q23" s="127"/>
      <c r="R23" s="127"/>
      <c r="S23" s="127"/>
      <c r="T23" s="127"/>
    </row>
    <row r="24" spans="2:20" ht="14.1" customHeight="1" x14ac:dyDescent="0.25">
      <c r="B24" s="21" t="str">
        <f>IF('PT_endr-kom'!BC42=0," ",'PT_endr-kom'!BC42)</f>
        <v xml:space="preserve"> </v>
      </c>
      <c r="C24" s="21" t="str">
        <f>IF('PT_endr-kom'!BD42=0," ",'PT_endr-kom'!BD42)</f>
        <v xml:space="preserve"> </v>
      </c>
      <c r="D24" s="167" t="str">
        <f>IF('PT_endr-kom'!BD42=0," ",'PT_endr-kom'!BD42)</f>
        <v xml:space="preserve"> </v>
      </c>
      <c r="E24" s="167" t="str">
        <f>IF('PT_endr-kom'!BE42=0," ",'PT_endr-kom'!BE42)</f>
        <v xml:space="preserve"> </v>
      </c>
      <c r="F24" s="167" t="str">
        <f>IF('PT_endr-kom'!BF42=0," ",'PT_endr-kom'!BF42)</f>
        <v xml:space="preserve"> </v>
      </c>
      <c r="G24" s="167" t="str">
        <f>IF('PT_endr-kom'!BG42=0," ",'PT_endr-kom'!BG42)</f>
        <v xml:space="preserve"> </v>
      </c>
      <c r="H24" s="167" t="str">
        <f>IF('PT_endr-kom'!BH42=0," ",'PT_endr-kom'!BH42)</f>
        <v xml:space="preserve"> </v>
      </c>
      <c r="I24" s="22"/>
      <c r="J24" s="22"/>
      <c r="K24" s="22"/>
      <c r="L24" s="22"/>
      <c r="M24" s="22"/>
      <c r="O24" s="127"/>
      <c r="P24" s="127"/>
      <c r="Q24" s="127"/>
      <c r="R24" s="127"/>
      <c r="S24" s="127"/>
      <c r="T24" s="127"/>
    </row>
    <row r="25" spans="2:20" ht="14.1" customHeight="1" x14ac:dyDescent="0.25">
      <c r="B25" s="21" t="str">
        <f>IF('PT_endr-kom'!BC43=0," ",'PT_endr-kom'!BC43)</f>
        <v xml:space="preserve"> </v>
      </c>
      <c r="C25" s="21" t="str">
        <f>IF('PT_endr-kom'!BD43=0," ",'PT_endr-kom'!BD43)</f>
        <v xml:space="preserve"> </v>
      </c>
      <c r="D25" s="167" t="str">
        <f>IF('PT_endr-kom'!BD43=0," ",'PT_endr-kom'!BD43)</f>
        <v xml:space="preserve"> </v>
      </c>
      <c r="E25" s="167" t="str">
        <f>IF('PT_endr-kom'!BE43=0," ",'PT_endr-kom'!BE43)</f>
        <v xml:space="preserve"> </v>
      </c>
      <c r="F25" s="167" t="str">
        <f>IF('PT_endr-kom'!BF43=0," ",'PT_endr-kom'!BF43)</f>
        <v xml:space="preserve"> </v>
      </c>
      <c r="G25" s="167" t="str">
        <f>IF('PT_endr-kom'!BG43=0," ",'PT_endr-kom'!BG43)</f>
        <v xml:space="preserve"> </v>
      </c>
      <c r="H25" s="167" t="str">
        <f>IF('PT_endr-kom'!BH43=0," ",'PT_endr-kom'!BH43)</f>
        <v xml:space="preserve"> </v>
      </c>
      <c r="I25" s="22"/>
      <c r="J25" s="22"/>
      <c r="K25" s="22"/>
      <c r="L25" s="22"/>
      <c r="M25" s="22"/>
      <c r="O25" s="127"/>
      <c r="P25" s="127"/>
      <c r="Q25" s="127"/>
      <c r="R25" s="127"/>
      <c r="S25" s="127"/>
      <c r="T25" s="127"/>
    </row>
    <row r="26" spans="2:20" ht="14.1" customHeight="1" x14ac:dyDescent="0.25">
      <c r="B26" s="21" t="str">
        <f>IF('PT_endr-kom'!BC44=0," ",'PT_endr-kom'!BC44)</f>
        <v xml:space="preserve"> </v>
      </c>
      <c r="C26" s="21" t="str">
        <f>IF('PT_endr-kom'!BD44=0," ",'PT_endr-kom'!BD44)</f>
        <v xml:space="preserve"> </v>
      </c>
      <c r="D26" s="167" t="str">
        <f>IF('PT_endr-kom'!BD44=0," ",'PT_endr-kom'!BD44)</f>
        <v xml:space="preserve"> </v>
      </c>
      <c r="E26" s="167" t="str">
        <f>IF('PT_endr-kom'!BE44=0," ",'PT_endr-kom'!BE44)</f>
        <v xml:space="preserve"> </v>
      </c>
      <c r="F26" s="167" t="str">
        <f>IF('PT_endr-kom'!BF44=0," ",'PT_endr-kom'!BF44)</f>
        <v xml:space="preserve"> </v>
      </c>
      <c r="G26" s="167" t="str">
        <f>IF('PT_endr-kom'!BG44=0," ",'PT_endr-kom'!BG44)</f>
        <v xml:space="preserve"> </v>
      </c>
      <c r="H26" s="167" t="str">
        <f>IF('PT_endr-kom'!BH44=0," ",'PT_endr-kom'!BH44)</f>
        <v xml:space="preserve"> </v>
      </c>
      <c r="I26" s="22"/>
      <c r="J26" s="22"/>
      <c r="K26" s="22"/>
      <c r="L26" s="22"/>
      <c r="M26" s="22"/>
      <c r="O26" s="127"/>
      <c r="P26" s="127"/>
      <c r="Q26" s="127"/>
      <c r="R26" s="127"/>
      <c r="S26" s="127"/>
      <c r="T26" s="127"/>
    </row>
    <row r="27" spans="2:20" ht="14.1" customHeight="1" x14ac:dyDescent="0.25">
      <c r="B27" s="21" t="str">
        <f>IF('PT_endr-kom'!BC45=0," ",'PT_endr-kom'!BC45)</f>
        <v xml:space="preserve"> </v>
      </c>
      <c r="C27" s="21" t="str">
        <f>IF('PT_endr-kom'!BD45=0," ",'PT_endr-kom'!BD45)</f>
        <v xml:space="preserve"> </v>
      </c>
      <c r="D27" s="167" t="str">
        <f>IF('PT_endr-kom'!BD45=0," ",'PT_endr-kom'!BD45)</f>
        <v xml:space="preserve"> </v>
      </c>
      <c r="E27" s="167" t="str">
        <f>IF('PT_endr-kom'!BE45=0," ",'PT_endr-kom'!BE45)</f>
        <v xml:space="preserve"> </v>
      </c>
      <c r="F27" s="167" t="str">
        <f>IF('PT_endr-kom'!BF45=0," ",'PT_endr-kom'!BF45)</f>
        <v xml:space="preserve"> </v>
      </c>
      <c r="G27" s="167" t="str">
        <f>IF('PT_endr-kom'!BG45=0," ",'PT_endr-kom'!BG45)</f>
        <v xml:space="preserve"> </v>
      </c>
      <c r="H27" s="167" t="str">
        <f>IF('PT_endr-kom'!BH45=0," ",'PT_endr-kom'!BH45)</f>
        <v xml:space="preserve"> </v>
      </c>
      <c r="I27" s="22"/>
      <c r="J27" s="22"/>
      <c r="K27" s="22"/>
      <c r="L27" s="22"/>
      <c r="M27" s="22"/>
      <c r="O27" s="127"/>
      <c r="P27" s="127"/>
      <c r="Q27" s="127"/>
      <c r="R27" s="127"/>
      <c r="S27" s="127"/>
      <c r="T27" s="127"/>
    </row>
    <row r="28" spans="2:20" ht="14.1" customHeight="1" x14ac:dyDescent="0.25">
      <c r="B28" s="21" t="str">
        <f>IF('PT_endr-kom'!BC46=0," ",'PT_endr-kom'!BC46)</f>
        <v xml:space="preserve"> </v>
      </c>
      <c r="C28" s="21" t="str">
        <f>IF('PT_endr-kom'!BD46=0," ",'PT_endr-kom'!BD46)</f>
        <v xml:space="preserve"> </v>
      </c>
      <c r="D28" s="167" t="str">
        <f>IF('PT_endr-kom'!BD46=0," ",'PT_endr-kom'!BD46)</f>
        <v xml:space="preserve"> </v>
      </c>
      <c r="E28" s="167" t="str">
        <f>IF('PT_endr-kom'!BE46=0," ",'PT_endr-kom'!BE46)</f>
        <v xml:space="preserve"> </v>
      </c>
      <c r="F28" s="167" t="str">
        <f>IF('PT_endr-kom'!BF46=0," ",'PT_endr-kom'!BF46)</f>
        <v xml:space="preserve"> </v>
      </c>
      <c r="G28" s="167" t="str">
        <f>IF('PT_endr-kom'!BG46=0," ",'PT_endr-kom'!BG46)</f>
        <v xml:space="preserve"> </v>
      </c>
      <c r="H28" s="167" t="str">
        <f>IF('PT_endr-kom'!BH46=0," ",'PT_endr-kom'!BH46)</f>
        <v xml:space="preserve"> </v>
      </c>
      <c r="I28" s="22"/>
      <c r="J28" s="22"/>
      <c r="K28" s="22"/>
      <c r="L28" s="22"/>
      <c r="M28" s="22"/>
      <c r="O28" s="127"/>
      <c r="P28" s="127"/>
      <c r="Q28" s="127"/>
      <c r="R28" s="127"/>
      <c r="S28" s="127"/>
      <c r="T28" s="127"/>
    </row>
    <row r="29" spans="2:20" ht="14.1" customHeight="1" x14ac:dyDescent="0.25">
      <c r="B29" s="21" t="str">
        <f>IF('PT_endr-kom'!BC47=0," ",'PT_endr-kom'!BC47)</f>
        <v xml:space="preserve"> </v>
      </c>
      <c r="C29" s="21" t="str">
        <f>IF('PT_endr-kom'!BD47=0," ",'PT_endr-kom'!BD47)</f>
        <v xml:space="preserve"> </v>
      </c>
      <c r="D29" s="167" t="str">
        <f>IF('PT_endr-kom'!BD47=0," ",'PT_endr-kom'!BD47)</f>
        <v xml:space="preserve"> </v>
      </c>
      <c r="E29" s="167" t="str">
        <f>IF('PT_endr-kom'!BE47=0," ",'PT_endr-kom'!BE47)</f>
        <v xml:space="preserve"> </v>
      </c>
      <c r="F29" s="167" t="str">
        <f>IF('PT_endr-kom'!BF47=0," ",'PT_endr-kom'!BF47)</f>
        <v xml:space="preserve"> </v>
      </c>
      <c r="G29" s="167" t="str">
        <f>IF('PT_endr-kom'!BG47=0," ",'PT_endr-kom'!BG47)</f>
        <v xml:space="preserve"> </v>
      </c>
      <c r="H29" s="167" t="str">
        <f>IF('PT_endr-kom'!BH47=0," ",'PT_endr-kom'!BH47)</f>
        <v xml:space="preserve"> </v>
      </c>
      <c r="I29" s="22"/>
      <c r="J29" s="22"/>
      <c r="K29" s="22"/>
      <c r="L29" s="22"/>
      <c r="M29" s="22"/>
      <c r="O29" s="127"/>
      <c r="P29" s="127"/>
      <c r="Q29" s="127"/>
      <c r="R29" s="127"/>
      <c r="S29" s="127"/>
      <c r="T29" s="127"/>
    </row>
    <row r="30" spans="2:20" ht="14.1" customHeight="1" x14ac:dyDescent="0.25">
      <c r="B30" s="21" t="str">
        <f>IF('PT_endr-kom'!BC48=0," ",'PT_endr-kom'!BC48)</f>
        <v xml:space="preserve"> </v>
      </c>
      <c r="C30" s="21" t="str">
        <f>IF('PT_endr-kom'!BD48=0," ",'PT_endr-kom'!BD48)</f>
        <v xml:space="preserve"> </v>
      </c>
      <c r="D30" s="167" t="str">
        <f>IF('PT_endr-kom'!BD48=0," ",'PT_endr-kom'!BD48)</f>
        <v xml:space="preserve"> </v>
      </c>
      <c r="E30" s="167" t="str">
        <f>IF('PT_endr-kom'!BE48=0," ",'PT_endr-kom'!BE48)</f>
        <v xml:space="preserve"> </v>
      </c>
      <c r="F30" s="167" t="str">
        <f>IF('PT_endr-kom'!BF48=0," ",'PT_endr-kom'!BF48)</f>
        <v xml:space="preserve"> </v>
      </c>
      <c r="G30" s="167" t="str">
        <f>IF('PT_endr-kom'!BG48=0," ",'PT_endr-kom'!BG48)</f>
        <v xml:space="preserve"> </v>
      </c>
      <c r="H30" s="167" t="str">
        <f>IF('PT_endr-kom'!BH48=0," ",'PT_endr-kom'!BH48)</f>
        <v xml:space="preserve"> </v>
      </c>
      <c r="I30" s="22"/>
      <c r="J30" s="22"/>
      <c r="K30" s="22"/>
      <c r="L30" s="22"/>
      <c r="M30" s="22"/>
      <c r="O30" s="127"/>
      <c r="P30" s="127"/>
      <c r="Q30" s="127"/>
      <c r="R30" s="127"/>
      <c r="S30" s="127"/>
      <c r="T30" s="127"/>
    </row>
    <row r="31" spans="2:20" ht="14.1" customHeight="1" x14ac:dyDescent="0.25">
      <c r="B31" s="21" t="str">
        <f>IF('PT_endr-kom'!BC49=0," ",'PT_endr-kom'!BC49)</f>
        <v xml:space="preserve"> </v>
      </c>
      <c r="C31" s="21" t="str">
        <f>IF('PT_endr-kom'!BD49=0," ",'PT_endr-kom'!BD49)</f>
        <v xml:space="preserve"> </v>
      </c>
      <c r="D31" s="167" t="str">
        <f>IF('PT_endr-kom'!BD49=0," ",'PT_endr-kom'!BD49)</f>
        <v xml:space="preserve"> </v>
      </c>
      <c r="E31" s="167" t="str">
        <f>IF('PT_endr-kom'!BE49=0," ",'PT_endr-kom'!BE49)</f>
        <v xml:space="preserve"> </v>
      </c>
      <c r="F31" s="167" t="str">
        <f>IF('PT_endr-kom'!BF49=0," ",'PT_endr-kom'!BF49)</f>
        <v xml:space="preserve"> </v>
      </c>
      <c r="G31" s="167" t="str">
        <f>IF('PT_endr-kom'!BG49=0," ",'PT_endr-kom'!BG49)</f>
        <v xml:space="preserve"> </v>
      </c>
      <c r="H31" s="167" t="str">
        <f>IF('PT_endr-kom'!BH49=0," ",'PT_endr-kom'!BH49)</f>
        <v xml:space="preserve"> </v>
      </c>
      <c r="I31" s="22"/>
      <c r="J31" s="22"/>
      <c r="K31" s="22"/>
      <c r="L31" s="22"/>
      <c r="M31" s="22"/>
      <c r="O31" s="127"/>
      <c r="P31" s="127"/>
      <c r="Q31" s="127"/>
      <c r="R31" s="127"/>
      <c r="S31" s="127"/>
      <c r="T31" s="127"/>
    </row>
    <row r="32" spans="2:20" ht="14.1" customHeight="1" x14ac:dyDescent="0.25">
      <c r="B32" s="21" t="str">
        <f>IF('PT_endr-kom'!BC50=0," ",'PT_endr-kom'!BC50)</f>
        <v xml:space="preserve"> </v>
      </c>
      <c r="C32" s="21" t="str">
        <f>IF('PT_endr-kom'!BD50=0," ",'PT_endr-kom'!BD50)</f>
        <v xml:space="preserve"> </v>
      </c>
      <c r="D32" s="167" t="str">
        <f>IF('PT_endr-kom'!BD50=0," ",'PT_endr-kom'!BD50)</f>
        <v xml:space="preserve"> </v>
      </c>
      <c r="E32" s="167" t="str">
        <f>IF('PT_endr-kom'!BE50=0," ",'PT_endr-kom'!BE50)</f>
        <v xml:space="preserve"> </v>
      </c>
      <c r="F32" s="167" t="str">
        <f>IF('PT_endr-kom'!BF50=0," ",'PT_endr-kom'!BF50)</f>
        <v xml:space="preserve"> </v>
      </c>
      <c r="G32" s="167" t="str">
        <f>IF('PT_endr-kom'!BG50=0," ",'PT_endr-kom'!BG50)</f>
        <v xml:space="preserve"> </v>
      </c>
      <c r="H32" s="167" t="str">
        <f>IF('PT_endr-kom'!BH50=0," ",'PT_endr-kom'!BH50)</f>
        <v xml:space="preserve"> </v>
      </c>
      <c r="I32" s="22"/>
      <c r="J32" s="22"/>
      <c r="K32" s="22"/>
      <c r="L32" s="22"/>
      <c r="M32" s="22"/>
      <c r="O32" s="127"/>
      <c r="P32" s="127"/>
      <c r="Q32" s="127"/>
      <c r="R32" s="127"/>
      <c r="S32" s="127"/>
      <c r="T32" s="127"/>
    </row>
    <row r="33" spans="2:20" ht="14.1" customHeight="1" x14ac:dyDescent="0.25">
      <c r="B33" s="21" t="str">
        <f>IF('PT_endr-kom'!BC51=0," ",'PT_endr-kom'!BC51)</f>
        <v xml:space="preserve"> </v>
      </c>
      <c r="C33" s="21" t="str">
        <f>IF('PT_endr-kom'!BD51=0," ",'PT_endr-kom'!BD51)</f>
        <v xml:space="preserve"> </v>
      </c>
      <c r="D33" s="167" t="str">
        <f>IF('PT_endr-kom'!BD51=0," ",'PT_endr-kom'!BD51)</f>
        <v xml:space="preserve"> </v>
      </c>
      <c r="E33" s="167" t="str">
        <f>IF('PT_endr-kom'!BE51=0," ",'PT_endr-kom'!BE51)</f>
        <v xml:space="preserve"> </v>
      </c>
      <c r="F33" s="167" t="str">
        <f>IF('PT_endr-kom'!BF51=0," ",'PT_endr-kom'!BF51)</f>
        <v xml:space="preserve"> </v>
      </c>
      <c r="G33" s="167" t="str">
        <f>IF('PT_endr-kom'!BG51=0," ",'PT_endr-kom'!BG51)</f>
        <v xml:space="preserve"> </v>
      </c>
      <c r="H33" s="167" t="str">
        <f>IF('PT_endr-kom'!BH51=0," ",'PT_endr-kom'!BH51)</f>
        <v xml:space="preserve"> </v>
      </c>
      <c r="I33" s="22"/>
      <c r="J33" s="22"/>
      <c r="K33" s="22"/>
      <c r="L33" s="22"/>
      <c r="M33" s="22"/>
      <c r="O33" s="127"/>
      <c r="P33" s="127"/>
      <c r="Q33" s="127"/>
      <c r="R33" s="127"/>
      <c r="S33" s="127"/>
      <c r="T33" s="127"/>
    </row>
    <row r="34" spans="2:20" ht="14.1" customHeight="1" x14ac:dyDescent="0.25">
      <c r="B34" s="21" t="str">
        <f>IF('PT_endr-kom'!BC52=0," ",'PT_endr-kom'!BC52)</f>
        <v xml:space="preserve"> </v>
      </c>
      <c r="C34" s="21" t="str">
        <f>IF('PT_endr-kom'!BD52=0," ",'PT_endr-kom'!BD52)</f>
        <v xml:space="preserve"> </v>
      </c>
      <c r="D34" s="167" t="str">
        <f>IF('PT_endr-kom'!BD52=0," ",'PT_endr-kom'!BD52)</f>
        <v xml:space="preserve"> </v>
      </c>
      <c r="E34" s="167" t="str">
        <f>IF('PT_endr-kom'!BE52=0," ",'PT_endr-kom'!BE52)</f>
        <v xml:space="preserve"> </v>
      </c>
      <c r="F34" s="167" t="str">
        <f>IF('PT_endr-kom'!BF52=0," ",'PT_endr-kom'!BF52)</f>
        <v xml:space="preserve"> </v>
      </c>
      <c r="G34" s="167" t="str">
        <f>IF('PT_endr-kom'!BG52=0," ",'PT_endr-kom'!BG52)</f>
        <v xml:space="preserve"> </v>
      </c>
      <c r="H34" s="167" t="str">
        <f>IF('PT_endr-kom'!BH52=0," ",'PT_endr-kom'!BH52)</f>
        <v xml:space="preserve"> </v>
      </c>
      <c r="I34" s="22"/>
      <c r="J34" s="22"/>
      <c r="K34" s="22"/>
      <c r="L34" s="22"/>
      <c r="M34" s="22"/>
      <c r="O34" s="127"/>
      <c r="P34" s="127"/>
      <c r="Q34" s="127"/>
      <c r="R34" s="127"/>
      <c r="S34" s="127"/>
      <c r="T34" s="127"/>
    </row>
    <row r="35" spans="2:20" ht="14.1" customHeight="1" x14ac:dyDescent="0.25">
      <c r="B35" s="21" t="str">
        <f>IF('PT_endr-kom'!BC53=0," ",'PT_endr-kom'!BC53)</f>
        <v xml:space="preserve"> </v>
      </c>
      <c r="C35" s="21" t="str">
        <f>IF('PT_endr-kom'!BD53=0," ",'PT_endr-kom'!BD53)</f>
        <v xml:space="preserve"> </v>
      </c>
      <c r="D35" s="167" t="str">
        <f>IF('PT_endr-kom'!BD53=0," ",'PT_endr-kom'!BD53)</f>
        <v xml:space="preserve"> </v>
      </c>
      <c r="E35" s="167" t="str">
        <f>IF('PT_endr-kom'!BE53=0," ",'PT_endr-kom'!BE53)</f>
        <v xml:space="preserve"> </v>
      </c>
      <c r="F35" s="167" t="str">
        <f>IF('PT_endr-kom'!BF53=0," ",'PT_endr-kom'!BF53)</f>
        <v xml:space="preserve"> </v>
      </c>
      <c r="G35" s="167" t="str">
        <f>IF('PT_endr-kom'!BG53=0," ",'PT_endr-kom'!BG53)</f>
        <v xml:space="preserve"> </v>
      </c>
      <c r="H35" s="167" t="str">
        <f>IF('PT_endr-kom'!BH53=0," ",'PT_endr-kom'!BH53)</f>
        <v xml:space="preserve"> </v>
      </c>
      <c r="I35" s="22"/>
      <c r="J35" s="22"/>
      <c r="K35" s="22"/>
      <c r="L35" s="22"/>
      <c r="M35" s="22"/>
      <c r="O35" s="127"/>
      <c r="P35" s="127"/>
      <c r="Q35" s="127"/>
      <c r="R35" s="127"/>
      <c r="S35" s="127"/>
      <c r="T35" s="127"/>
    </row>
    <row r="36" spans="2:20" ht="14.1" customHeight="1" x14ac:dyDescent="0.25">
      <c r="B36" s="21" t="str">
        <f>IF('PT_endr-kom'!BC54=0," ",'PT_endr-kom'!BC54)</f>
        <v xml:space="preserve"> </v>
      </c>
      <c r="C36" s="21" t="str">
        <f>IF('PT_endr-kom'!BD54=0," ",'PT_endr-kom'!BD54)</f>
        <v xml:space="preserve"> </v>
      </c>
      <c r="D36" s="167" t="str">
        <f>IF('PT_endr-kom'!BD54=0," ",'PT_endr-kom'!BD54)</f>
        <v xml:space="preserve"> </v>
      </c>
      <c r="E36" s="167" t="str">
        <f>IF('PT_endr-kom'!BE54=0," ",'PT_endr-kom'!BE54)</f>
        <v xml:space="preserve"> </v>
      </c>
      <c r="F36" s="167" t="str">
        <f>IF('PT_endr-kom'!BF54=0," ",'PT_endr-kom'!BF54)</f>
        <v xml:space="preserve"> </v>
      </c>
      <c r="G36" s="167" t="str">
        <f>IF('PT_endr-kom'!BG54=0," ",'PT_endr-kom'!BG54)</f>
        <v xml:space="preserve"> </v>
      </c>
      <c r="H36" s="167" t="str">
        <f>IF('PT_endr-kom'!BH54=0," ",'PT_endr-kom'!BH54)</f>
        <v xml:space="preserve"> </v>
      </c>
      <c r="I36" s="22"/>
      <c r="J36" s="22"/>
      <c r="K36" s="22"/>
      <c r="L36" s="22"/>
      <c r="M36" s="22"/>
      <c r="O36" s="127"/>
      <c r="P36" s="127"/>
      <c r="Q36" s="127"/>
      <c r="R36" s="127"/>
      <c r="S36" s="127"/>
      <c r="T36" s="127"/>
    </row>
    <row r="37" spans="2:20" ht="14.1" customHeight="1" x14ac:dyDescent="0.25">
      <c r="B37" s="21" t="str">
        <f>IF('PT_endr-kom'!BC55=0," ",'PT_endr-kom'!BC55)</f>
        <v xml:space="preserve"> </v>
      </c>
      <c r="C37" s="21" t="str">
        <f>IF('PT_endr-kom'!BD55=0," ",'PT_endr-kom'!BD55)</f>
        <v xml:space="preserve"> </v>
      </c>
      <c r="D37" s="167" t="str">
        <f>IF('PT_endr-kom'!BD55=0," ",'PT_endr-kom'!BD55)</f>
        <v xml:space="preserve"> </v>
      </c>
      <c r="E37" s="167" t="str">
        <f>IF('PT_endr-kom'!BE55=0," ",'PT_endr-kom'!BE55)</f>
        <v xml:space="preserve"> </v>
      </c>
      <c r="F37" s="167" t="str">
        <f>IF('PT_endr-kom'!BF55=0," ",'PT_endr-kom'!BF55)</f>
        <v xml:space="preserve"> </v>
      </c>
      <c r="G37" s="167" t="str">
        <f>IF('PT_endr-kom'!BG55=0," ",'PT_endr-kom'!BG55)</f>
        <v xml:space="preserve"> </v>
      </c>
      <c r="H37" s="167" t="str">
        <f>IF('PT_endr-kom'!BH55=0," ",'PT_endr-kom'!BH55)</f>
        <v xml:space="preserve"> </v>
      </c>
      <c r="I37" s="22"/>
      <c r="J37" s="22"/>
      <c r="K37" s="22"/>
      <c r="L37" s="22"/>
      <c r="M37" s="22"/>
      <c r="O37" s="127"/>
      <c r="P37" s="127"/>
      <c r="Q37" s="127"/>
      <c r="R37" s="127"/>
      <c r="S37" s="127"/>
      <c r="T37" s="127"/>
    </row>
    <row r="38" spans="2:20" ht="14.1" customHeight="1" x14ac:dyDescent="0.25">
      <c r="B38" s="21" t="str">
        <f>IF('PT_endr-kom'!BC56=0," ",'PT_endr-kom'!BC56)</f>
        <v xml:space="preserve"> </v>
      </c>
      <c r="C38" s="21" t="str">
        <f>IF('PT_endr-kom'!BD56=0," ",'PT_endr-kom'!BD56)</f>
        <v xml:space="preserve"> </v>
      </c>
      <c r="D38" s="167" t="str">
        <f>IF('PT_endr-kom'!BD56=0," ",'PT_endr-kom'!BD56)</f>
        <v xml:space="preserve"> </v>
      </c>
      <c r="E38" s="167" t="str">
        <f>IF('PT_endr-kom'!BE56=0," ",'PT_endr-kom'!BE56)</f>
        <v xml:space="preserve"> </v>
      </c>
      <c r="F38" s="167" t="str">
        <f>IF('PT_endr-kom'!BF56=0," ",'PT_endr-kom'!BF56)</f>
        <v xml:space="preserve"> </v>
      </c>
      <c r="G38" s="167" t="str">
        <f>IF('PT_endr-kom'!BG56=0," ",'PT_endr-kom'!BG56)</f>
        <v xml:space="preserve"> </v>
      </c>
      <c r="H38" s="167" t="str">
        <f>IF('PT_endr-kom'!BH56=0," ",'PT_endr-kom'!BH56)</f>
        <v xml:space="preserve"> </v>
      </c>
      <c r="I38" s="22"/>
      <c r="J38" s="22"/>
      <c r="K38" s="22"/>
      <c r="L38" s="22"/>
      <c r="M38" s="22"/>
      <c r="O38" s="127"/>
      <c r="P38" s="127"/>
      <c r="Q38" s="127"/>
      <c r="R38" s="127"/>
      <c r="S38" s="127"/>
      <c r="T38" s="127"/>
    </row>
    <row r="39" spans="2:20" ht="14.1" customHeight="1" x14ac:dyDescent="0.25">
      <c r="B39" s="21" t="str">
        <f>IF('PT_endr-kom'!BC57=0," ",'PT_endr-kom'!BC57)</f>
        <v xml:space="preserve"> </v>
      </c>
      <c r="C39" s="21" t="str">
        <f>IF('PT_endr-kom'!BD57=0," ",'PT_endr-kom'!BD57)</f>
        <v xml:space="preserve"> </v>
      </c>
      <c r="D39" s="167" t="str">
        <f>IF('PT_endr-kom'!BD57=0," ",'PT_endr-kom'!BD57)</f>
        <v xml:space="preserve"> </v>
      </c>
      <c r="E39" s="167" t="str">
        <f>IF('PT_endr-kom'!BE57=0," ",'PT_endr-kom'!BE57)</f>
        <v xml:space="preserve"> </v>
      </c>
      <c r="F39" s="167" t="str">
        <f>IF('PT_endr-kom'!BF57=0," ",'PT_endr-kom'!BF57)</f>
        <v xml:space="preserve"> </v>
      </c>
      <c r="G39" s="167" t="str">
        <f>IF('PT_endr-kom'!BG57=0," ",'PT_endr-kom'!BG57)</f>
        <v xml:space="preserve"> </v>
      </c>
      <c r="H39" s="167" t="str">
        <f>IF('PT_endr-kom'!BH57=0," ",'PT_endr-kom'!BH57)</f>
        <v xml:space="preserve"> </v>
      </c>
      <c r="I39" s="22"/>
      <c r="J39" s="22"/>
      <c r="K39" s="22"/>
      <c r="L39" s="22"/>
      <c r="M39" s="22"/>
      <c r="O39" s="127"/>
      <c r="P39" s="127"/>
      <c r="Q39" s="127"/>
      <c r="R39" s="127"/>
      <c r="S39" s="127"/>
      <c r="T39" s="127"/>
    </row>
    <row r="40" spans="2:20" ht="14.1" customHeight="1" x14ac:dyDescent="0.25">
      <c r="B40" s="21" t="str">
        <f>IF('PT_endr-kom'!BC58=0," ",'PT_endr-kom'!BC58)</f>
        <v xml:space="preserve"> </v>
      </c>
      <c r="C40" s="21" t="str">
        <f>IF('PT_endr-kom'!BD58=0," ",'PT_endr-kom'!BD58)</f>
        <v xml:space="preserve"> </v>
      </c>
      <c r="D40" s="167" t="str">
        <f>IF('PT_endr-kom'!BD58=0," ",'PT_endr-kom'!BD58)</f>
        <v xml:space="preserve"> </v>
      </c>
      <c r="E40" s="167" t="str">
        <f>IF('PT_endr-kom'!BE58=0," ",'PT_endr-kom'!BE58)</f>
        <v xml:space="preserve"> </v>
      </c>
      <c r="F40" s="167" t="str">
        <f>IF('PT_endr-kom'!BF58=0," ",'PT_endr-kom'!BF58)</f>
        <v xml:space="preserve"> </v>
      </c>
      <c r="G40" s="167" t="str">
        <f>IF('PT_endr-kom'!BG58=0," ",'PT_endr-kom'!BG58)</f>
        <v xml:space="preserve"> </v>
      </c>
      <c r="H40" s="167" t="str">
        <f>IF('PT_endr-kom'!BH58=0," ",'PT_endr-kom'!BH58)</f>
        <v xml:space="preserve"> </v>
      </c>
      <c r="I40" s="22"/>
      <c r="J40" s="22"/>
      <c r="K40" s="22"/>
      <c r="L40" s="22"/>
      <c r="M40" s="22"/>
      <c r="O40" s="127"/>
      <c r="P40" s="127"/>
      <c r="Q40" s="127"/>
      <c r="R40" s="127"/>
      <c r="S40" s="127"/>
      <c r="T40" s="127"/>
    </row>
    <row r="41" spans="2:20" ht="14.1" customHeight="1" x14ac:dyDescent="0.25">
      <c r="B41" s="21" t="str">
        <f>IF('PT_endr-kom'!BC59=0," ",'PT_endr-kom'!BC59)</f>
        <v xml:space="preserve"> </v>
      </c>
      <c r="C41" s="21" t="str">
        <f>IF('PT_endr-kom'!BD59=0," ",'PT_endr-kom'!BD59)</f>
        <v xml:space="preserve"> </v>
      </c>
      <c r="D41" s="167" t="str">
        <f>IF('PT_endr-kom'!BD59=0," ",'PT_endr-kom'!BD59)</f>
        <v xml:space="preserve"> </v>
      </c>
      <c r="E41" s="167" t="str">
        <f>IF('PT_endr-kom'!BE59=0," ",'PT_endr-kom'!BE59)</f>
        <v xml:space="preserve"> </v>
      </c>
      <c r="F41" s="167" t="str">
        <f>IF('PT_endr-kom'!BF59=0," ",'PT_endr-kom'!BF59)</f>
        <v xml:space="preserve"> </v>
      </c>
      <c r="G41" s="167" t="str">
        <f>IF('PT_endr-kom'!BG59=0," ",'PT_endr-kom'!BG59)</f>
        <v xml:space="preserve"> </v>
      </c>
      <c r="H41" s="167" t="str">
        <f>IF('PT_endr-kom'!BH59=0," ",'PT_endr-kom'!BH59)</f>
        <v xml:space="preserve"> </v>
      </c>
      <c r="I41" s="22"/>
      <c r="J41" s="22"/>
      <c r="K41" s="22"/>
      <c r="L41" s="22"/>
      <c r="M41" s="22"/>
      <c r="O41" s="127"/>
      <c r="P41" s="127"/>
      <c r="Q41" s="127"/>
      <c r="R41" s="127"/>
      <c r="S41" s="127"/>
      <c r="T41" s="127"/>
    </row>
    <row r="42" spans="2:20" ht="14.1" customHeight="1" x14ac:dyDescent="0.25">
      <c r="B42" s="21" t="str">
        <f>IF('PT_endr-kom'!BC60=0," ",'PT_endr-kom'!BC60)</f>
        <v xml:space="preserve"> </v>
      </c>
      <c r="C42" s="21" t="str">
        <f>IF('PT_endr-kom'!BD60=0," ",'PT_endr-kom'!BD60)</f>
        <v xml:space="preserve"> </v>
      </c>
      <c r="D42" s="167" t="str">
        <f>IF('PT_endr-kom'!BD60=0," ",'PT_endr-kom'!BD60)</f>
        <v xml:space="preserve"> </v>
      </c>
      <c r="E42" s="167" t="str">
        <f>IF('PT_endr-kom'!BE60=0," ",'PT_endr-kom'!BE60)</f>
        <v xml:space="preserve"> </v>
      </c>
      <c r="F42" s="167" t="str">
        <f>IF('PT_endr-kom'!BF60=0," ",'PT_endr-kom'!BF60)</f>
        <v xml:space="preserve"> </v>
      </c>
      <c r="G42" s="167" t="str">
        <f>IF('PT_endr-kom'!BG60=0," ",'PT_endr-kom'!BG60)</f>
        <v xml:space="preserve"> </v>
      </c>
      <c r="H42" s="167" t="str">
        <f>IF('PT_endr-kom'!BH60=0," ",'PT_endr-kom'!BH60)</f>
        <v xml:space="preserve"> </v>
      </c>
      <c r="I42" s="22"/>
      <c r="J42" s="22"/>
      <c r="K42" s="22"/>
      <c r="L42" s="22"/>
      <c r="M42" s="22"/>
      <c r="O42" s="127"/>
      <c r="P42" s="127"/>
      <c r="Q42" s="127"/>
      <c r="R42" s="127"/>
      <c r="S42" s="127"/>
      <c r="T42" s="127"/>
    </row>
    <row r="43" spans="2:20" ht="14.1" customHeight="1" x14ac:dyDescent="0.25">
      <c r="B43" s="21" t="str">
        <f>IF('PT_endr-kom'!BC61=0," ",'PT_endr-kom'!BC61)</f>
        <v xml:space="preserve"> </v>
      </c>
      <c r="C43" s="21" t="str">
        <f>IF('PT_endr-kom'!BD61=0," ",'PT_endr-kom'!BD61)</f>
        <v xml:space="preserve"> </v>
      </c>
      <c r="D43" s="167" t="str">
        <f>IF('PT_endr-kom'!BD61=0," ",'PT_endr-kom'!BD61)</f>
        <v xml:space="preserve"> </v>
      </c>
      <c r="E43" s="167" t="str">
        <f>IF('PT_endr-kom'!BE61=0," ",'PT_endr-kom'!BE61)</f>
        <v xml:space="preserve"> </v>
      </c>
      <c r="F43" s="167" t="str">
        <f>IF('PT_endr-kom'!BF61=0," ",'PT_endr-kom'!BF61)</f>
        <v xml:space="preserve"> </v>
      </c>
      <c r="G43" s="167" t="str">
        <f>IF('PT_endr-kom'!BG61=0," ",'PT_endr-kom'!BG61)</f>
        <v xml:space="preserve"> </v>
      </c>
      <c r="H43" s="167" t="str">
        <f>IF('PT_endr-kom'!BH61=0," ",'PT_endr-kom'!BH61)</f>
        <v xml:space="preserve"> </v>
      </c>
      <c r="I43" s="22"/>
      <c r="J43" s="22"/>
      <c r="K43" s="22"/>
      <c r="L43" s="22"/>
      <c r="M43" s="22"/>
      <c r="O43" s="127"/>
      <c r="P43" s="127"/>
      <c r="Q43" s="127"/>
      <c r="R43" s="127"/>
      <c r="S43" s="127"/>
      <c r="T43" s="127"/>
    </row>
    <row r="44" spans="2:20" ht="14.1" customHeight="1" x14ac:dyDescent="0.25">
      <c r="B44" s="21" t="str">
        <f>IF('PT_endr-kom'!BC62=0," ",'PT_endr-kom'!BC62)</f>
        <v xml:space="preserve"> </v>
      </c>
      <c r="C44" s="21" t="str">
        <f>IF('PT_endr-kom'!BD62=0," ",'PT_endr-kom'!BD62)</f>
        <v xml:space="preserve"> </v>
      </c>
      <c r="D44" s="167" t="str">
        <f>IF('PT_endr-kom'!BD62=0," ",'PT_endr-kom'!BD62)</f>
        <v xml:space="preserve"> </v>
      </c>
      <c r="E44" s="167" t="str">
        <f>IF('PT_endr-kom'!BE62=0," ",'PT_endr-kom'!BE62)</f>
        <v xml:space="preserve"> </v>
      </c>
      <c r="F44" s="167" t="str">
        <f>IF('PT_endr-kom'!BF62=0," ",'PT_endr-kom'!BF62)</f>
        <v xml:space="preserve"> </v>
      </c>
      <c r="G44" s="167" t="str">
        <f>IF('PT_endr-kom'!BG62=0," ",'PT_endr-kom'!BG62)</f>
        <v xml:space="preserve"> </v>
      </c>
      <c r="H44" s="167" t="str">
        <f>IF('PT_endr-kom'!BH62=0," ",'PT_endr-kom'!BH62)</f>
        <v xml:space="preserve"> </v>
      </c>
      <c r="I44" s="22"/>
      <c r="J44" s="22"/>
      <c r="K44" s="22"/>
      <c r="L44" s="22"/>
      <c r="M44" s="22"/>
      <c r="O44" s="127"/>
      <c r="P44" s="127"/>
      <c r="Q44" s="127"/>
      <c r="R44" s="127"/>
      <c r="S44" s="127"/>
      <c r="T44" s="127"/>
    </row>
    <row r="45" spans="2:20" ht="14.1" customHeight="1" x14ac:dyDescent="0.25">
      <c r="B45" s="21" t="str">
        <f>IF('PT_endr-kom'!BC63=0," ",'PT_endr-kom'!BC63)</f>
        <v xml:space="preserve"> </v>
      </c>
      <c r="C45" s="21" t="str">
        <f>IF('PT_endr-kom'!BD63=0," ",'PT_endr-kom'!BD63)</f>
        <v xml:space="preserve"> </v>
      </c>
      <c r="D45" s="167" t="str">
        <f>IF('PT_endr-kom'!BD63=0," ",'PT_endr-kom'!BD63)</f>
        <v xml:space="preserve"> </v>
      </c>
      <c r="E45" s="167" t="str">
        <f>IF('PT_endr-kom'!BE63=0," ",'PT_endr-kom'!BE63)</f>
        <v xml:space="preserve"> </v>
      </c>
      <c r="F45" s="167" t="str">
        <f>IF('PT_endr-kom'!BF63=0," ",'PT_endr-kom'!BF63)</f>
        <v xml:space="preserve"> </v>
      </c>
      <c r="G45" s="167" t="str">
        <f>IF('PT_endr-kom'!BG63=0," ",'PT_endr-kom'!BG63)</f>
        <v xml:space="preserve"> </v>
      </c>
      <c r="H45" s="167" t="str">
        <f>IF('PT_endr-kom'!BH63=0," ",'PT_endr-kom'!BH63)</f>
        <v xml:space="preserve"> </v>
      </c>
      <c r="I45" s="22"/>
      <c r="J45" s="22"/>
      <c r="K45" s="22"/>
      <c r="L45" s="22"/>
      <c r="M45" s="22"/>
      <c r="O45" s="127"/>
      <c r="P45" s="127"/>
      <c r="Q45" s="127"/>
      <c r="R45" s="127"/>
      <c r="S45" s="127"/>
      <c r="T45" s="127"/>
    </row>
    <row r="46" spans="2:20" ht="14.1" customHeight="1" x14ac:dyDescent="0.25">
      <c r="B46" s="21" t="str">
        <f>IF('PT_endr-kom'!BC64=0," ",'PT_endr-kom'!BC64)</f>
        <v xml:space="preserve"> </v>
      </c>
      <c r="C46" s="21" t="str">
        <f>IF('PT_endr-kom'!BD64=0," ",'PT_endr-kom'!BD64)</f>
        <v xml:space="preserve"> </v>
      </c>
      <c r="D46" s="167" t="str">
        <f>IF('PT_endr-kom'!BD64=0," ",'PT_endr-kom'!BD64)</f>
        <v xml:space="preserve"> </v>
      </c>
      <c r="E46" s="167" t="str">
        <f>IF('PT_endr-kom'!BE64=0," ",'PT_endr-kom'!BE64)</f>
        <v xml:space="preserve"> </v>
      </c>
      <c r="F46" s="167" t="str">
        <f>IF('PT_endr-kom'!BF64=0," ",'PT_endr-kom'!BF64)</f>
        <v xml:space="preserve"> </v>
      </c>
      <c r="G46" s="167" t="str">
        <f>IF('PT_endr-kom'!BG64=0," ",'PT_endr-kom'!BG64)</f>
        <v xml:space="preserve"> </v>
      </c>
      <c r="H46" s="167" t="str">
        <f>IF('PT_endr-kom'!BH64=0," ",'PT_endr-kom'!BH64)</f>
        <v xml:space="preserve"> </v>
      </c>
      <c r="I46" s="22"/>
      <c r="J46" s="22"/>
      <c r="K46" s="22"/>
      <c r="L46" s="22"/>
      <c r="M46" s="22"/>
      <c r="O46" s="127"/>
      <c r="P46" s="127"/>
      <c r="Q46" s="127"/>
      <c r="R46" s="127"/>
      <c r="S46" s="127"/>
      <c r="T46" s="127"/>
    </row>
    <row r="47" spans="2:20" ht="14.1" customHeight="1" x14ac:dyDescent="0.25">
      <c r="B47" s="21" t="str">
        <f>IF('PT_endr-kom'!BC65=0," ",'PT_endr-kom'!BC65)</f>
        <v xml:space="preserve"> </v>
      </c>
      <c r="C47" s="21" t="str">
        <f>IF('PT_endr-kom'!BD65=0," ",'PT_endr-kom'!BD65)</f>
        <v xml:space="preserve"> </v>
      </c>
      <c r="D47" s="167" t="str">
        <f>IF('PT_endr-kom'!BD65=0," ",'PT_endr-kom'!BD65)</f>
        <v xml:space="preserve"> </v>
      </c>
      <c r="E47" s="167" t="str">
        <f>IF('PT_endr-kom'!BE65=0," ",'PT_endr-kom'!BE65)</f>
        <v xml:space="preserve"> </v>
      </c>
      <c r="F47" s="167" t="str">
        <f>IF('PT_endr-kom'!BF65=0," ",'PT_endr-kom'!BF65)</f>
        <v xml:space="preserve"> </v>
      </c>
      <c r="G47" s="167" t="str">
        <f>IF('PT_endr-kom'!BG65=0," ",'PT_endr-kom'!BG65)</f>
        <v xml:space="preserve"> </v>
      </c>
      <c r="H47" s="167" t="str">
        <f>IF('PT_endr-kom'!BH65=0," ",'PT_endr-kom'!BH65)</f>
        <v xml:space="preserve"> </v>
      </c>
      <c r="I47" s="22"/>
      <c r="J47" s="22"/>
      <c r="K47" s="22"/>
      <c r="L47" s="22"/>
      <c r="M47" s="22"/>
      <c r="O47" s="127"/>
      <c r="P47" s="127"/>
      <c r="Q47" s="127"/>
      <c r="R47" s="127"/>
      <c r="S47" s="127"/>
      <c r="T47" s="127"/>
    </row>
    <row r="48" spans="2:20" ht="14.1" customHeight="1" x14ac:dyDescent="0.25">
      <c r="B48" s="21" t="str">
        <f>IF('PT_endr-kom'!BC66=0," ",'PT_endr-kom'!BC66)</f>
        <v xml:space="preserve"> </v>
      </c>
      <c r="C48" s="21" t="str">
        <f>IF('PT_endr-kom'!BD66=0," ",'PT_endr-kom'!BD66)</f>
        <v xml:space="preserve"> </v>
      </c>
      <c r="D48" s="167" t="str">
        <f>IF('PT_endr-kom'!BD66=0," ",'PT_endr-kom'!BD66)</f>
        <v xml:space="preserve"> </v>
      </c>
      <c r="E48" s="167" t="str">
        <f>IF('PT_endr-kom'!BE66=0," ",'PT_endr-kom'!BE66)</f>
        <v xml:space="preserve"> </v>
      </c>
      <c r="F48" s="167" t="str">
        <f>IF('PT_endr-kom'!BF66=0," ",'PT_endr-kom'!BF66)</f>
        <v xml:space="preserve"> </v>
      </c>
      <c r="G48" s="167" t="str">
        <f>IF('PT_endr-kom'!BG66=0," ",'PT_endr-kom'!BG66)</f>
        <v xml:space="preserve"> </v>
      </c>
      <c r="H48" s="167" t="str">
        <f>IF('PT_endr-kom'!BH66=0," ",'PT_endr-kom'!BH66)</f>
        <v xml:space="preserve"> </v>
      </c>
      <c r="I48" s="22"/>
      <c r="J48" s="22"/>
      <c r="K48" s="22"/>
      <c r="L48" s="22"/>
      <c r="M48" s="22"/>
      <c r="O48" s="127"/>
      <c r="P48" s="127"/>
      <c r="Q48" s="127"/>
      <c r="R48" s="127"/>
      <c r="S48" s="127"/>
      <c r="T48" s="127"/>
    </row>
    <row r="49" spans="2:20" ht="14.1" customHeight="1" x14ac:dyDescent="0.25">
      <c r="B49" s="21" t="str">
        <f>IF('PT_endr-kom'!BC67=0," ",'PT_endr-kom'!BC67)</f>
        <v xml:space="preserve"> </v>
      </c>
      <c r="C49" s="21" t="str">
        <f>IF('PT_endr-kom'!BD67=0," ",'PT_endr-kom'!BD67)</f>
        <v xml:space="preserve"> </v>
      </c>
      <c r="D49" s="167" t="str">
        <f>IF('PT_endr-kom'!BD67=0," ",'PT_endr-kom'!BD67)</f>
        <v xml:space="preserve"> </v>
      </c>
      <c r="E49" s="167" t="str">
        <f>IF('PT_endr-kom'!BE67=0," ",'PT_endr-kom'!BE67)</f>
        <v xml:space="preserve"> </v>
      </c>
      <c r="F49" s="167" t="str">
        <f>IF('PT_endr-kom'!BF67=0," ",'PT_endr-kom'!BF67)</f>
        <v xml:space="preserve"> </v>
      </c>
      <c r="G49" s="167" t="str">
        <f>IF('PT_endr-kom'!BG67=0," ",'PT_endr-kom'!BG67)</f>
        <v xml:space="preserve"> </v>
      </c>
      <c r="H49" s="167" t="str">
        <f>IF('PT_endr-kom'!BH67=0," ",'PT_endr-kom'!BH67)</f>
        <v xml:space="preserve"> </v>
      </c>
      <c r="I49" s="22"/>
      <c r="J49" s="22"/>
      <c r="K49" s="22"/>
      <c r="L49" s="22"/>
      <c r="M49" s="22"/>
      <c r="O49" s="127"/>
      <c r="P49" s="127"/>
      <c r="Q49" s="127"/>
      <c r="R49" s="127"/>
      <c r="S49" s="127"/>
      <c r="T49" s="127"/>
    </row>
    <row r="50" spans="2:20" ht="14.1" customHeight="1" x14ac:dyDescent="0.25">
      <c r="B50" s="21" t="str">
        <f>IF('PT_endr-kom'!BC68=0," ",'PT_endr-kom'!BC68)</f>
        <v xml:space="preserve"> </v>
      </c>
      <c r="C50" s="21" t="str">
        <f>IF('PT_endr-kom'!BD68=0," ",'PT_endr-kom'!BD68)</f>
        <v xml:space="preserve"> </v>
      </c>
      <c r="D50" s="167" t="str">
        <f>IF('PT_endr-kom'!BD68=0," ",'PT_endr-kom'!BD68)</f>
        <v xml:space="preserve"> </v>
      </c>
      <c r="E50" s="167" t="str">
        <f>IF('PT_endr-kom'!BE68=0," ",'PT_endr-kom'!BE68)</f>
        <v xml:space="preserve"> </v>
      </c>
      <c r="F50" s="167" t="str">
        <f>IF('PT_endr-kom'!BF68=0," ",'PT_endr-kom'!BF68)</f>
        <v xml:space="preserve"> </v>
      </c>
      <c r="G50" s="167" t="str">
        <f>IF('PT_endr-kom'!BG68=0," ",'PT_endr-kom'!BG68)</f>
        <v xml:space="preserve"> </v>
      </c>
      <c r="H50" s="167" t="str">
        <f>IF('PT_endr-kom'!BH68=0," ",'PT_endr-kom'!BH68)</f>
        <v xml:space="preserve"> </v>
      </c>
      <c r="I50" s="22"/>
      <c r="J50" s="22"/>
      <c r="K50" s="22"/>
      <c r="L50" s="22"/>
      <c r="M50" s="22"/>
      <c r="O50" s="127"/>
      <c r="P50" s="127"/>
      <c r="Q50" s="127"/>
      <c r="R50" s="127"/>
      <c r="S50" s="127"/>
      <c r="T50" s="127"/>
    </row>
    <row r="51" spans="2:20" ht="14.1" customHeight="1" x14ac:dyDescent="0.25">
      <c r="B51" s="21" t="str">
        <f>IF('PT_endr-kom'!BC69=0," ",'PT_endr-kom'!BC69)</f>
        <v xml:space="preserve"> </v>
      </c>
      <c r="C51" s="21" t="str">
        <f>IF('PT_endr-kom'!BD69=0," ",'PT_endr-kom'!BD69)</f>
        <v xml:space="preserve"> </v>
      </c>
      <c r="D51" s="167" t="str">
        <f>IF('PT_endr-kom'!BD69=0," ",'PT_endr-kom'!BD69)</f>
        <v xml:space="preserve"> </v>
      </c>
      <c r="E51" s="167" t="str">
        <f>IF('PT_endr-kom'!BE69=0," ",'PT_endr-kom'!BE69)</f>
        <v xml:space="preserve"> </v>
      </c>
      <c r="F51" s="167" t="str">
        <f>IF('PT_endr-kom'!BF69=0," ",'PT_endr-kom'!BF69)</f>
        <v xml:space="preserve"> </v>
      </c>
      <c r="G51" s="167" t="str">
        <f>IF('PT_endr-kom'!BG69=0," ",'PT_endr-kom'!BG69)</f>
        <v xml:space="preserve"> </v>
      </c>
      <c r="H51" s="167" t="str">
        <f>IF('PT_endr-kom'!BH69=0," ",'PT_endr-kom'!BH69)</f>
        <v xml:space="preserve"> </v>
      </c>
      <c r="I51" s="22"/>
      <c r="J51" s="22"/>
      <c r="K51" s="22"/>
      <c r="L51" s="22"/>
      <c r="M51" s="22"/>
      <c r="O51" s="127"/>
      <c r="P51" s="127"/>
      <c r="Q51" s="127"/>
      <c r="R51" s="127"/>
      <c r="S51" s="127"/>
      <c r="T51" s="127"/>
    </row>
    <row r="52" spans="2:20" ht="14.1" customHeight="1" x14ac:dyDescent="0.25">
      <c r="B52" s="21" t="str">
        <f>IF('PT_endr-kom'!BC70=0," ",'PT_endr-kom'!BC70)</f>
        <v xml:space="preserve"> </v>
      </c>
      <c r="C52" s="21" t="str">
        <f>IF('PT_endr-kom'!BD70=0," ",'PT_endr-kom'!BD70)</f>
        <v xml:space="preserve"> </v>
      </c>
      <c r="D52" s="167" t="str">
        <f>IF('PT_endr-kom'!BD70=0," ",'PT_endr-kom'!BD70)</f>
        <v xml:space="preserve"> </v>
      </c>
      <c r="E52" s="167" t="str">
        <f>IF('PT_endr-kom'!BE70=0," ",'PT_endr-kom'!BE70)</f>
        <v xml:space="preserve"> </v>
      </c>
      <c r="F52" s="167" t="str">
        <f>IF('PT_endr-kom'!BF70=0," ",'PT_endr-kom'!BF70)</f>
        <v xml:space="preserve"> </v>
      </c>
      <c r="G52" s="167" t="str">
        <f>IF('PT_endr-kom'!BG70=0," ",'PT_endr-kom'!BG70)</f>
        <v xml:space="preserve"> </v>
      </c>
      <c r="H52" s="167" t="str">
        <f>IF('PT_endr-kom'!BH70=0," ",'PT_endr-kom'!BH70)</f>
        <v xml:space="preserve"> </v>
      </c>
      <c r="I52" s="22"/>
      <c r="J52" s="22"/>
      <c r="K52" s="22"/>
      <c r="L52" s="22"/>
      <c r="M52" s="22"/>
      <c r="O52" s="127"/>
      <c r="P52" s="127"/>
      <c r="Q52" s="127"/>
      <c r="R52" s="127"/>
      <c r="S52" s="127"/>
      <c r="T52" s="127"/>
    </row>
    <row r="53" spans="2:20" ht="14.1" customHeight="1" x14ac:dyDescent="0.2">
      <c r="B53" s="21" t="str">
        <f>IF('PT_endr-kom'!BC71=0," ",'PT_endr-kom'!BC71)</f>
        <v xml:space="preserve"> </v>
      </c>
      <c r="C53" s="21" t="str">
        <f>IF('PT_endr-kom'!BD71=0," ",'PT_endr-kom'!BD71)</f>
        <v xml:space="preserve"> </v>
      </c>
      <c r="D53" s="167" t="str">
        <f>IF('PT_endr-kom'!BD71=0," ",'PT_endr-kom'!BD71)</f>
        <v xml:space="preserve"> </v>
      </c>
      <c r="E53" s="167" t="str">
        <f>IF('PT_endr-kom'!BE71=0," ",'PT_endr-kom'!BE71)</f>
        <v xml:space="preserve"> </v>
      </c>
      <c r="F53" s="167" t="str">
        <f>IF('PT_endr-kom'!BF71=0," ",'PT_endr-kom'!BF71)</f>
        <v xml:space="preserve"> </v>
      </c>
      <c r="G53" s="167" t="str">
        <f>IF('PT_endr-kom'!BG71=0," ",'PT_endr-kom'!BG71)</f>
        <v xml:space="preserve"> </v>
      </c>
      <c r="H53" s="167" t="str">
        <f>IF('PT_endr-kom'!BH71=0," ",'PT_endr-kom'!BH71)</f>
        <v xml:space="preserve"> </v>
      </c>
      <c r="I53" s="22"/>
      <c r="J53" s="22"/>
      <c r="K53" s="22"/>
      <c r="L53" s="22"/>
      <c r="M53" s="22"/>
    </row>
    <row r="54" spans="2:20" ht="14.1" customHeight="1" x14ac:dyDescent="0.2">
      <c r="B54" s="21" t="str">
        <f>IF('PT_endr-kom'!BC72=0," ",'PT_endr-kom'!BC72)</f>
        <v xml:space="preserve"> </v>
      </c>
      <c r="C54" s="21" t="str">
        <f>IF('PT_endr-kom'!BD72=0," ",'PT_endr-kom'!BD72)</f>
        <v xml:space="preserve"> </v>
      </c>
      <c r="D54" s="167" t="str">
        <f>IF('PT_endr-kom'!BD72=0," ",'PT_endr-kom'!BD72)</f>
        <v xml:space="preserve"> </v>
      </c>
      <c r="E54" s="167" t="str">
        <f>IF('PT_endr-kom'!BE72=0," ",'PT_endr-kom'!BE72)</f>
        <v xml:space="preserve"> </v>
      </c>
      <c r="F54" s="167" t="str">
        <f>IF('PT_endr-kom'!BF72=0," ",'PT_endr-kom'!BF72)</f>
        <v xml:space="preserve"> </v>
      </c>
      <c r="G54" s="167" t="str">
        <f>IF('PT_endr-kom'!BG72=0," ",'PT_endr-kom'!BG72)</f>
        <v xml:space="preserve"> </v>
      </c>
      <c r="H54" s="167" t="str">
        <f>IF('PT_endr-kom'!BH72=0," ",'PT_endr-kom'!BH72)</f>
        <v xml:space="preserve"> </v>
      </c>
      <c r="I54" s="22"/>
      <c r="J54" s="22"/>
      <c r="K54" s="22"/>
      <c r="L54" s="22"/>
      <c r="M54" s="22"/>
    </row>
    <row r="55" spans="2:20" ht="14.1" customHeight="1" x14ac:dyDescent="0.2">
      <c r="B55" s="21" t="str">
        <f>IF('PT_endr-kom'!BC73=0," ",'PT_endr-kom'!BC73)</f>
        <v xml:space="preserve"> </v>
      </c>
      <c r="C55" s="21" t="str">
        <f>IF('PT_endr-kom'!BD73=0," ",'PT_endr-kom'!BD73)</f>
        <v xml:space="preserve"> </v>
      </c>
      <c r="D55" s="167" t="str">
        <f>IF('PT_endr-kom'!BD73=0," ",'PT_endr-kom'!BD73)</f>
        <v xml:space="preserve"> </v>
      </c>
      <c r="E55" s="167" t="str">
        <f>IF('PT_endr-kom'!BE73=0," ",'PT_endr-kom'!BE73)</f>
        <v xml:space="preserve"> </v>
      </c>
      <c r="F55" s="167" t="str">
        <f>IF('PT_endr-kom'!BF73=0," ",'PT_endr-kom'!BF73)</f>
        <v xml:space="preserve"> </v>
      </c>
      <c r="G55" s="167" t="str">
        <f>IF('PT_endr-kom'!BG73=0," ",'PT_endr-kom'!BG73)</f>
        <v xml:space="preserve"> </v>
      </c>
      <c r="H55" s="167" t="str">
        <f>IF('PT_endr-kom'!BH73=0," ",'PT_endr-kom'!BH73)</f>
        <v xml:space="preserve"> </v>
      </c>
      <c r="I55" s="22"/>
      <c r="J55" s="22"/>
      <c r="K55" s="22"/>
      <c r="L55" s="22"/>
      <c r="M55" s="22"/>
    </row>
    <row r="56" spans="2:20" ht="14.1" customHeight="1" x14ac:dyDescent="0.2">
      <c r="B56" s="21" t="str">
        <f>IF('PT_endr-kom'!BC74=0," ",'PT_endr-kom'!BC74)</f>
        <v xml:space="preserve"> </v>
      </c>
      <c r="C56" s="21" t="str">
        <f>IF('PT_endr-kom'!BD74=0," ",'PT_endr-kom'!BD74)</f>
        <v xml:space="preserve"> </v>
      </c>
      <c r="D56" s="167" t="str">
        <f>IF('PT_endr-kom'!BD74=0," ",'PT_endr-kom'!BD74)</f>
        <v xml:space="preserve"> </v>
      </c>
      <c r="E56" s="167" t="str">
        <f>IF('PT_endr-kom'!BE74=0," ",'PT_endr-kom'!BE74)</f>
        <v xml:space="preserve"> </v>
      </c>
      <c r="F56" s="167" t="str">
        <f>IF('PT_endr-kom'!BF74=0," ",'PT_endr-kom'!BF74)</f>
        <v xml:space="preserve"> </v>
      </c>
      <c r="G56" s="167" t="str">
        <f>IF('PT_endr-kom'!BG74=0," ",'PT_endr-kom'!BG74)</f>
        <v xml:space="preserve"> </v>
      </c>
      <c r="H56" s="167" t="str">
        <f>IF('PT_endr-kom'!BH74=0," ",'PT_endr-kom'!BH74)</f>
        <v xml:space="preserve"> </v>
      </c>
      <c r="I56" s="22"/>
      <c r="J56" s="22"/>
      <c r="K56" s="22"/>
      <c r="L56" s="22"/>
      <c r="M56" s="22"/>
    </row>
    <row r="57" spans="2:20" ht="14.1" customHeight="1" x14ac:dyDescent="0.2">
      <c r="B57" s="21" t="str">
        <f>IF('PT_endr-kom'!BC75=0," ",'PT_endr-kom'!BC75)</f>
        <v xml:space="preserve"> </v>
      </c>
      <c r="C57" s="21" t="str">
        <f>IF('PT_endr-kom'!BD75=0," ",'PT_endr-kom'!BD75)</f>
        <v xml:space="preserve"> </v>
      </c>
      <c r="D57" s="167" t="str">
        <f>IF('PT_endr-kom'!BD75=0," ",'PT_endr-kom'!BD75)</f>
        <v xml:space="preserve"> </v>
      </c>
      <c r="E57" s="167" t="str">
        <f>IF('PT_endr-kom'!BE75=0," ",'PT_endr-kom'!BE75)</f>
        <v xml:space="preserve"> </v>
      </c>
      <c r="F57" s="167" t="str">
        <f>IF('PT_endr-kom'!BF75=0," ",'PT_endr-kom'!BF75)</f>
        <v xml:space="preserve"> </v>
      </c>
      <c r="G57" s="167" t="str">
        <f>IF('PT_endr-kom'!BG75=0," ",'PT_endr-kom'!BG75)</f>
        <v xml:space="preserve"> </v>
      </c>
      <c r="H57" s="167" t="str">
        <f>IF('PT_endr-kom'!BH75=0," ",'PT_endr-kom'!BH75)</f>
        <v xml:space="preserve"> </v>
      </c>
      <c r="I57" s="22"/>
      <c r="J57" s="22"/>
      <c r="K57" s="22"/>
      <c r="L57" s="22"/>
      <c r="M57" s="22"/>
    </row>
    <row r="58" spans="2:20" ht="14.1" customHeight="1" x14ac:dyDescent="0.2">
      <c r="B58" s="21" t="str">
        <f>IF('PT_endr-kom'!BC76=0," ",'PT_endr-kom'!BC76)</f>
        <v xml:space="preserve"> </v>
      </c>
      <c r="C58" s="21" t="str">
        <f>IF('PT_endr-kom'!BD76=0," ",'PT_endr-kom'!BD76)</f>
        <v xml:space="preserve"> </v>
      </c>
      <c r="D58" s="167" t="str">
        <f>IF('PT_endr-kom'!BD76=0," ",'PT_endr-kom'!BD76)</f>
        <v xml:space="preserve"> </v>
      </c>
      <c r="E58" s="167" t="str">
        <f>IF('PT_endr-kom'!BE76=0," ",'PT_endr-kom'!BE76)</f>
        <v xml:space="preserve"> </v>
      </c>
      <c r="F58" s="167" t="str">
        <f>IF('PT_endr-kom'!BF76=0," ",'PT_endr-kom'!BF76)</f>
        <v xml:space="preserve"> </v>
      </c>
      <c r="G58" s="167" t="str">
        <f>IF('PT_endr-kom'!BG76=0," ",'PT_endr-kom'!BG76)</f>
        <v xml:space="preserve"> </v>
      </c>
      <c r="H58" s="167" t="str">
        <f>IF('PT_endr-kom'!BH76=0," ",'PT_endr-kom'!BH76)</f>
        <v xml:space="preserve"> </v>
      </c>
      <c r="I58" s="22"/>
      <c r="J58" s="22"/>
      <c r="K58" s="22"/>
      <c r="L58" s="22"/>
      <c r="M58" s="22"/>
    </row>
    <row r="59" spans="2:20" ht="14.1" customHeight="1" x14ac:dyDescent="0.2">
      <c r="B59" s="21" t="str">
        <f>IF('PT_endr-kom'!BC77=0," ",'PT_endr-kom'!BC77)</f>
        <v xml:space="preserve"> </v>
      </c>
      <c r="C59" s="21" t="str">
        <f>IF('PT_endr-kom'!BD77=0," ",'PT_endr-kom'!BD77)</f>
        <v xml:space="preserve"> </v>
      </c>
      <c r="D59" s="167" t="str">
        <f>IF('PT_endr-kom'!BD77=0," ",'PT_endr-kom'!BD77)</f>
        <v xml:space="preserve"> </v>
      </c>
      <c r="E59" s="167" t="str">
        <f>IF('PT_endr-kom'!BE77=0," ",'PT_endr-kom'!BE77)</f>
        <v xml:space="preserve"> </v>
      </c>
      <c r="F59" s="167" t="str">
        <f>IF('PT_endr-kom'!BF77=0," ",'PT_endr-kom'!BF77)</f>
        <v xml:space="preserve"> </v>
      </c>
      <c r="G59" s="167" t="str">
        <f>IF('PT_endr-kom'!BG77=0," ",'PT_endr-kom'!BG77)</f>
        <v xml:space="preserve"> </v>
      </c>
      <c r="H59" s="167" t="str">
        <f>IF('PT_endr-kom'!BH77=0," ",'PT_endr-kom'!BH77)</f>
        <v xml:space="preserve"> </v>
      </c>
      <c r="I59" s="22"/>
      <c r="J59" s="22"/>
      <c r="K59" s="22"/>
      <c r="L59" s="22"/>
      <c r="M59" s="22"/>
    </row>
    <row r="60" spans="2:20" ht="14.1" customHeight="1" x14ac:dyDescent="0.2">
      <c r="B60" s="21" t="str">
        <f>IF('PT_endr-kom'!BC78=0," ",'PT_endr-kom'!BC78)</f>
        <v xml:space="preserve"> </v>
      </c>
      <c r="C60" s="21" t="str">
        <f>IF('PT_endr-kom'!BD78=0," ",'PT_endr-kom'!BD78)</f>
        <v xml:space="preserve"> </v>
      </c>
      <c r="D60" s="167" t="str">
        <f>IF('PT_endr-kom'!BD78=0," ",'PT_endr-kom'!BD78)</f>
        <v xml:space="preserve"> </v>
      </c>
      <c r="E60" s="167" t="str">
        <f>IF('PT_endr-kom'!BE78=0," ",'PT_endr-kom'!BE78)</f>
        <v xml:space="preserve"> </v>
      </c>
      <c r="F60" s="167" t="str">
        <f>IF('PT_endr-kom'!BF78=0," ",'PT_endr-kom'!BF78)</f>
        <v xml:space="preserve"> </v>
      </c>
      <c r="G60" s="167" t="str">
        <f>IF('PT_endr-kom'!BG78=0," ",'PT_endr-kom'!BG78)</f>
        <v xml:space="preserve"> </v>
      </c>
      <c r="H60" s="167" t="str">
        <f>IF('PT_endr-kom'!BH78=0," ",'PT_endr-kom'!BH78)</f>
        <v xml:space="preserve"> </v>
      </c>
      <c r="I60" s="22"/>
      <c r="J60" s="22"/>
      <c r="K60" s="22"/>
      <c r="L60" s="22"/>
      <c r="M60" s="22"/>
    </row>
    <row r="61" spans="2:20" ht="14.1" customHeight="1" x14ac:dyDescent="0.2">
      <c r="B61" s="21" t="str">
        <f>IF('PT_endr-kom'!BC79=0," ",'PT_endr-kom'!BC79)</f>
        <v xml:space="preserve"> </v>
      </c>
      <c r="C61" s="21" t="str">
        <f>IF('PT_endr-kom'!BD79=0," ",'PT_endr-kom'!BD79)</f>
        <v xml:space="preserve"> </v>
      </c>
      <c r="D61" s="167" t="str">
        <f>IF('PT_endr-kom'!BD79=0," ",'PT_endr-kom'!BD79)</f>
        <v xml:space="preserve"> </v>
      </c>
      <c r="E61" s="167" t="str">
        <f>IF('PT_endr-kom'!BE79=0," ",'PT_endr-kom'!BE79)</f>
        <v xml:space="preserve"> </v>
      </c>
      <c r="F61" s="167" t="str">
        <f>IF('PT_endr-kom'!BF79=0," ",'PT_endr-kom'!BF79)</f>
        <v xml:space="preserve"> </v>
      </c>
      <c r="G61" s="167" t="str">
        <f>IF('PT_endr-kom'!BG79=0," ",'PT_endr-kom'!BG79)</f>
        <v xml:space="preserve"> </v>
      </c>
      <c r="H61" s="167" t="str">
        <f>IF('PT_endr-kom'!BH79=0," ",'PT_endr-kom'!BH79)</f>
        <v xml:space="preserve"> </v>
      </c>
      <c r="I61" s="22"/>
      <c r="J61" s="22"/>
      <c r="K61" s="22"/>
      <c r="L61" s="22"/>
      <c r="M61" s="22"/>
    </row>
    <row r="62" spans="2:20" ht="14.1" customHeight="1" x14ac:dyDescent="0.2">
      <c r="B62" s="21" t="str">
        <f>IF('PT_endr-kom'!BC80=0," ",'PT_endr-kom'!BC80)</f>
        <v xml:space="preserve"> </v>
      </c>
      <c r="C62" s="21" t="str">
        <f>IF('PT_endr-kom'!BD80=0," ",'PT_endr-kom'!BD80)</f>
        <v xml:space="preserve"> </v>
      </c>
      <c r="D62" s="167" t="str">
        <f>IF('PT_endr-kom'!BD80=0," ",'PT_endr-kom'!BD80)</f>
        <v xml:space="preserve"> </v>
      </c>
      <c r="E62" s="167" t="str">
        <f>IF('PT_endr-kom'!BE80=0," ",'PT_endr-kom'!BE80)</f>
        <v xml:space="preserve"> </v>
      </c>
      <c r="F62" s="167" t="str">
        <f>IF('PT_endr-kom'!BF80=0," ",'PT_endr-kom'!BF80)</f>
        <v xml:space="preserve"> </v>
      </c>
      <c r="G62" s="167" t="str">
        <f>IF('PT_endr-kom'!BG80=0," ",'PT_endr-kom'!BG80)</f>
        <v xml:space="preserve"> </v>
      </c>
      <c r="H62" s="167" t="str">
        <f>IF('PT_endr-kom'!BH80=0," ",'PT_endr-kom'!BH80)</f>
        <v xml:space="preserve"> </v>
      </c>
      <c r="I62" s="22"/>
      <c r="J62" s="22"/>
      <c r="K62" s="22"/>
      <c r="L62" s="22"/>
      <c r="M62" s="22"/>
    </row>
    <row r="63" spans="2:20" ht="14.1" customHeight="1" x14ac:dyDescent="0.2">
      <c r="B63" s="21" t="str">
        <f>IF('PT_endr-kom'!BC81=0," ",'PT_endr-kom'!BC81)</f>
        <v xml:space="preserve"> </v>
      </c>
      <c r="C63" s="21" t="str">
        <f>IF('PT_endr-kom'!BD81=0," ",'PT_endr-kom'!BD81)</f>
        <v xml:space="preserve"> </v>
      </c>
      <c r="D63" s="167" t="str">
        <f>IF('PT_endr-kom'!BD81=0," ",'PT_endr-kom'!BD81)</f>
        <v xml:space="preserve"> </v>
      </c>
      <c r="E63" s="167" t="str">
        <f>IF('PT_endr-kom'!BE81=0," ",'PT_endr-kom'!BE81)</f>
        <v xml:space="preserve"> </v>
      </c>
      <c r="F63" s="167" t="str">
        <f>IF('PT_endr-kom'!BF81=0," ",'PT_endr-kom'!BF81)</f>
        <v xml:space="preserve"> </v>
      </c>
      <c r="G63" s="167" t="str">
        <f>IF('PT_endr-kom'!BG81=0," ",'PT_endr-kom'!BG81)</f>
        <v xml:space="preserve"> </v>
      </c>
      <c r="H63" s="167" t="str">
        <f>IF('PT_endr-kom'!BH81=0," ",'PT_endr-kom'!BH81)</f>
        <v xml:space="preserve"> </v>
      </c>
      <c r="I63" s="22"/>
      <c r="J63" s="22"/>
      <c r="K63" s="22"/>
      <c r="L63" s="22"/>
      <c r="M63" s="22"/>
    </row>
    <row r="64" spans="2:20" ht="14.1" customHeight="1" x14ac:dyDescent="0.2">
      <c r="B64" s="21" t="str">
        <f>IF('PT_endr-kom'!BC82=0," ",'PT_endr-kom'!BC82)</f>
        <v xml:space="preserve"> </v>
      </c>
      <c r="C64" s="21" t="str">
        <f>IF('PT_endr-kom'!BD82=0," ",'PT_endr-kom'!BD82)</f>
        <v xml:space="preserve"> </v>
      </c>
      <c r="D64" s="167" t="str">
        <f>IF('PT_endr-kom'!BD82=0," ",'PT_endr-kom'!BD82)</f>
        <v xml:space="preserve"> </v>
      </c>
      <c r="E64" s="167" t="str">
        <f>IF('PT_endr-kom'!BE82=0," ",'PT_endr-kom'!BE82)</f>
        <v xml:space="preserve"> </v>
      </c>
      <c r="F64" s="167" t="str">
        <f>IF('PT_endr-kom'!BF82=0," ",'PT_endr-kom'!BF82)</f>
        <v xml:space="preserve"> </v>
      </c>
      <c r="G64" s="167" t="str">
        <f>IF('PT_endr-kom'!BG82=0," ",'PT_endr-kom'!BG82)</f>
        <v xml:space="preserve"> </v>
      </c>
      <c r="H64" s="167" t="str">
        <f>IF('PT_endr-kom'!BH82=0," ",'PT_endr-kom'!BH82)</f>
        <v xml:space="preserve"> </v>
      </c>
      <c r="I64" s="22"/>
      <c r="J64" s="22"/>
      <c r="K64" s="22"/>
      <c r="L64" s="22"/>
      <c r="M64" s="22"/>
    </row>
    <row r="65" spans="2:13" ht="14.1" customHeight="1" x14ac:dyDescent="0.2">
      <c r="B65" s="21" t="str">
        <f>IF('PT_endr-kom'!BC83=0," ",'PT_endr-kom'!BC83)</f>
        <v xml:space="preserve"> </v>
      </c>
      <c r="C65" s="21" t="str">
        <f>IF('PT_endr-kom'!BD83=0," ",'PT_endr-kom'!BD83)</f>
        <v xml:space="preserve"> </v>
      </c>
      <c r="D65" s="167" t="str">
        <f>IF('PT_endr-kom'!BD83=0," ",'PT_endr-kom'!BD83)</f>
        <v xml:space="preserve"> </v>
      </c>
      <c r="E65" s="167" t="str">
        <f>IF('PT_endr-kom'!BE83=0," ",'PT_endr-kom'!BE83)</f>
        <v xml:space="preserve"> </v>
      </c>
      <c r="F65" s="167" t="str">
        <f>IF('PT_endr-kom'!BF83=0," ",'PT_endr-kom'!BF83)</f>
        <v xml:space="preserve"> </v>
      </c>
      <c r="G65" s="167" t="str">
        <f>IF('PT_endr-kom'!BG83=0," ",'PT_endr-kom'!BG83)</f>
        <v xml:space="preserve"> </v>
      </c>
      <c r="H65" s="167" t="str">
        <f>IF('PT_endr-kom'!BH83=0," ",'PT_endr-kom'!BH83)</f>
        <v xml:space="preserve"> </v>
      </c>
      <c r="I65" s="22"/>
      <c r="J65" s="22"/>
      <c r="K65" s="22"/>
      <c r="L65" s="22"/>
      <c r="M65" s="22"/>
    </row>
    <row r="66" spans="2:13" ht="14.1" customHeight="1" x14ac:dyDescent="0.2">
      <c r="B66" s="21" t="str">
        <f>IF('PT_endr-kom'!BC84=0," ",'PT_endr-kom'!BC84)</f>
        <v xml:space="preserve"> </v>
      </c>
      <c r="C66" s="21" t="str">
        <f>IF('PT_endr-kom'!BD84=0," ",'PT_endr-kom'!BD84)</f>
        <v xml:space="preserve"> </v>
      </c>
      <c r="D66" s="167" t="str">
        <f>IF('PT_endr-kom'!BD84=0," ",'PT_endr-kom'!BD84)</f>
        <v xml:space="preserve"> </v>
      </c>
      <c r="E66" s="167" t="str">
        <f>IF('PT_endr-kom'!BE84=0," ",'PT_endr-kom'!BE84)</f>
        <v xml:space="preserve"> </v>
      </c>
      <c r="F66" s="167" t="str">
        <f>IF('PT_endr-kom'!BF84=0," ",'PT_endr-kom'!BF84)</f>
        <v xml:space="preserve"> </v>
      </c>
      <c r="G66" s="167" t="str">
        <f>IF('PT_endr-kom'!BG84=0," ",'PT_endr-kom'!BG84)</f>
        <v xml:space="preserve"> </v>
      </c>
      <c r="H66" s="167" t="str">
        <f>IF('PT_endr-kom'!BH84=0," ",'PT_endr-kom'!BH84)</f>
        <v xml:space="preserve"> </v>
      </c>
      <c r="I66" s="22"/>
      <c r="J66" s="22"/>
      <c r="K66" s="22"/>
      <c r="L66" s="22"/>
      <c r="M66" s="22"/>
    </row>
    <row r="67" spans="2:13" ht="14.1" customHeight="1" x14ac:dyDescent="0.2">
      <c r="B67" s="21" t="str">
        <f>IF('PT_endr-kom'!BC85=0," ",'PT_endr-kom'!BC85)</f>
        <v xml:space="preserve"> </v>
      </c>
      <c r="C67" s="21" t="str">
        <f>IF('PT_endr-kom'!BD85=0," ",'PT_endr-kom'!BD85)</f>
        <v xml:space="preserve"> </v>
      </c>
      <c r="D67" s="167" t="str">
        <f>IF('PT_endr-kom'!BD85=0," ",'PT_endr-kom'!BD85)</f>
        <v xml:space="preserve"> </v>
      </c>
      <c r="E67" s="167" t="str">
        <f>IF('PT_endr-kom'!BE85=0," ",'PT_endr-kom'!BE85)</f>
        <v xml:space="preserve"> </v>
      </c>
      <c r="F67" s="167" t="str">
        <f>IF('PT_endr-kom'!BF85=0," ",'PT_endr-kom'!BF85)</f>
        <v xml:space="preserve"> </v>
      </c>
      <c r="G67" s="167" t="str">
        <f>IF('PT_endr-kom'!BG85=0," ",'PT_endr-kom'!BG85)</f>
        <v xml:space="preserve"> </v>
      </c>
      <c r="H67" s="167" t="str">
        <f>IF('PT_endr-kom'!BH85=0," ",'PT_endr-kom'!BH85)</f>
        <v xml:space="preserve"> </v>
      </c>
      <c r="I67" s="22"/>
      <c r="J67" s="22"/>
      <c r="K67" s="22"/>
      <c r="L67" s="22"/>
      <c r="M67" s="22"/>
    </row>
    <row r="68" spans="2:13" ht="14.1" customHeight="1" x14ac:dyDescent="0.2">
      <c r="B68" s="21" t="str">
        <f>IF('PT_endr-kom'!BC86=0," ",'PT_endr-kom'!BC86)</f>
        <v xml:space="preserve"> </v>
      </c>
      <c r="C68" s="21" t="str">
        <f>IF('PT_endr-kom'!BD86=0," ",'PT_endr-kom'!BD86)</f>
        <v xml:space="preserve"> </v>
      </c>
      <c r="D68" s="167" t="str">
        <f>IF('PT_endr-kom'!BD86=0," ",'PT_endr-kom'!BD86)</f>
        <v xml:space="preserve"> </v>
      </c>
      <c r="E68" s="167" t="str">
        <f>IF('PT_endr-kom'!BE86=0," ",'PT_endr-kom'!BE86)</f>
        <v xml:space="preserve"> </v>
      </c>
      <c r="F68" s="167" t="str">
        <f>IF('PT_endr-kom'!BF86=0," ",'PT_endr-kom'!BF86)</f>
        <v xml:space="preserve"> </v>
      </c>
      <c r="G68" s="167" t="str">
        <f>IF('PT_endr-kom'!BG86=0," ",'PT_endr-kom'!BG86)</f>
        <v xml:space="preserve"> </v>
      </c>
      <c r="H68" s="167" t="str">
        <f>IF('PT_endr-kom'!BH86=0," ",'PT_endr-kom'!BH86)</f>
        <v xml:space="preserve"> </v>
      </c>
      <c r="I68" s="22"/>
      <c r="J68" s="22"/>
      <c r="K68" s="22"/>
      <c r="L68" s="22"/>
      <c r="M68" s="22"/>
    </row>
    <row r="69" spans="2:13" ht="14.1" customHeight="1" x14ac:dyDescent="0.2">
      <c r="B69" s="21" t="str">
        <f>IF('PT_endr-kom'!BC87=0," ",'PT_endr-kom'!BC87)</f>
        <v xml:space="preserve"> </v>
      </c>
      <c r="C69" s="21" t="str">
        <f>IF('PT_endr-kom'!BD87=0," ",'PT_endr-kom'!BD87)</f>
        <v xml:space="preserve"> </v>
      </c>
      <c r="D69" s="167" t="str">
        <f>IF('PT_endr-kom'!BD87=0," ",'PT_endr-kom'!BD87)</f>
        <v xml:space="preserve"> </v>
      </c>
      <c r="E69" s="167" t="str">
        <f>IF('PT_endr-kom'!BE87=0," ",'PT_endr-kom'!BE87)</f>
        <v xml:space="preserve"> </v>
      </c>
      <c r="F69" s="167" t="str">
        <f>IF('PT_endr-kom'!BF87=0," ",'PT_endr-kom'!BF87)</f>
        <v xml:space="preserve"> </v>
      </c>
      <c r="G69" s="167" t="str">
        <f>IF('PT_endr-kom'!BG87=0," ",'PT_endr-kom'!BG87)</f>
        <v xml:space="preserve"> </v>
      </c>
      <c r="H69" s="167" t="str">
        <f>IF('PT_endr-kom'!BH87=0," ",'PT_endr-kom'!BH87)</f>
        <v xml:space="preserve"> </v>
      </c>
      <c r="I69" s="22"/>
      <c r="J69" s="22"/>
      <c r="K69" s="22"/>
      <c r="L69" s="22"/>
      <c r="M69" s="22"/>
    </row>
    <row r="70" spans="2:13" ht="14.1" customHeight="1" x14ac:dyDescent="0.2">
      <c r="B70" s="21" t="str">
        <f>IF('PT_endr-kom'!BC88=0," ",'PT_endr-kom'!BC88)</f>
        <v xml:space="preserve"> </v>
      </c>
      <c r="C70" s="21" t="str">
        <f>IF('PT_endr-kom'!BD88=0," ",'PT_endr-kom'!BD88)</f>
        <v xml:space="preserve"> </v>
      </c>
      <c r="D70" s="167" t="str">
        <f>IF('PT_endr-kom'!BD88=0," ",'PT_endr-kom'!BD88)</f>
        <v xml:space="preserve"> </v>
      </c>
      <c r="E70" s="167" t="str">
        <f>IF('PT_endr-kom'!BE88=0," ",'PT_endr-kom'!BE88)</f>
        <v xml:space="preserve"> </v>
      </c>
      <c r="F70" s="167" t="str">
        <f>IF('PT_endr-kom'!BF88=0," ",'PT_endr-kom'!BF88)</f>
        <v xml:space="preserve"> </v>
      </c>
      <c r="G70" s="167" t="str">
        <f>IF('PT_endr-kom'!BG88=0," ",'PT_endr-kom'!BG88)</f>
        <v xml:space="preserve"> </v>
      </c>
      <c r="H70" s="167" t="str">
        <f>IF('PT_endr-kom'!BH88=0," ",'PT_endr-kom'!BH88)</f>
        <v xml:space="preserve"> </v>
      </c>
      <c r="I70" s="22"/>
      <c r="J70" s="22"/>
      <c r="K70" s="22"/>
      <c r="L70" s="22"/>
      <c r="M70" s="22"/>
    </row>
    <row r="71" spans="2:13" ht="14.1" customHeight="1" x14ac:dyDescent="0.2">
      <c r="B71" s="21" t="str">
        <f>IF('PT_endr-kom'!BC89=0," ",'PT_endr-kom'!BC89)</f>
        <v xml:space="preserve"> </v>
      </c>
      <c r="C71" s="21" t="str">
        <f>IF('PT_endr-kom'!BD89=0," ",'PT_endr-kom'!BD89)</f>
        <v xml:space="preserve"> </v>
      </c>
      <c r="D71" s="167" t="str">
        <f>IF('PT_endr-kom'!BD89=0," ",'PT_endr-kom'!BD89)</f>
        <v xml:space="preserve"> </v>
      </c>
      <c r="E71" s="167" t="str">
        <f>IF('PT_endr-kom'!BE89=0," ",'PT_endr-kom'!BE89)</f>
        <v xml:space="preserve"> </v>
      </c>
      <c r="F71" s="167" t="str">
        <f>IF('PT_endr-kom'!BF89=0," ",'PT_endr-kom'!BF89)</f>
        <v xml:space="preserve"> </v>
      </c>
      <c r="G71" s="167" t="str">
        <f>IF('PT_endr-kom'!BG89=0," ",'PT_endr-kom'!BG89)</f>
        <v xml:space="preserve"> </v>
      </c>
      <c r="H71" s="167" t="str">
        <f>IF('PT_endr-kom'!BH89=0," ",'PT_endr-kom'!BH89)</f>
        <v xml:space="preserve"> </v>
      </c>
      <c r="I71" s="22"/>
      <c r="J71" s="22"/>
      <c r="K71" s="22"/>
      <c r="L71" s="22"/>
      <c r="M71" s="22"/>
    </row>
    <row r="72" spans="2:13" ht="14.1" customHeight="1" x14ac:dyDescent="0.2">
      <c r="B72" s="21" t="str">
        <f>IF('PT_endr-kom'!BC90=0," ",'PT_endr-kom'!BC90)</f>
        <v xml:space="preserve"> </v>
      </c>
      <c r="C72" s="21" t="str">
        <f>IF('PT_endr-kom'!BD90=0," ",'PT_endr-kom'!BD90)</f>
        <v xml:space="preserve"> </v>
      </c>
      <c r="D72" s="167" t="str">
        <f>IF('PT_endr-kom'!BD90=0," ",'PT_endr-kom'!BD90)</f>
        <v xml:space="preserve"> </v>
      </c>
      <c r="E72" s="167" t="str">
        <f>IF('PT_endr-kom'!BE90=0," ",'PT_endr-kom'!BE90)</f>
        <v xml:space="preserve"> </v>
      </c>
      <c r="F72" s="167" t="str">
        <f>IF('PT_endr-kom'!BF90=0," ",'PT_endr-kom'!BF90)</f>
        <v xml:space="preserve"> </v>
      </c>
      <c r="G72" s="167" t="str">
        <f>IF('PT_endr-kom'!BG90=0," ",'PT_endr-kom'!BG90)</f>
        <v xml:space="preserve"> </v>
      </c>
      <c r="H72" s="167" t="str">
        <f>IF('PT_endr-kom'!BH90=0," ",'PT_endr-kom'!BH90)</f>
        <v xml:space="preserve"> </v>
      </c>
      <c r="I72" s="22"/>
      <c r="J72" s="22"/>
      <c r="K72" s="22"/>
      <c r="L72" s="22"/>
      <c r="M72" s="22"/>
    </row>
    <row r="73" spans="2:13" ht="14.1" customHeight="1" x14ac:dyDescent="0.2">
      <c r="B73" s="21" t="str">
        <f>IF('PT_endr-kom'!BC91=0," ",'PT_endr-kom'!BC91)</f>
        <v xml:space="preserve"> </v>
      </c>
      <c r="C73" s="21" t="str">
        <f>IF('PT_endr-kom'!BD91=0," ",'PT_endr-kom'!BD91)</f>
        <v xml:space="preserve"> </v>
      </c>
      <c r="D73" s="167" t="str">
        <f>IF('PT_endr-kom'!BD91=0," ",'PT_endr-kom'!BD91)</f>
        <v xml:space="preserve"> </v>
      </c>
      <c r="E73" s="167" t="str">
        <f>IF('PT_endr-kom'!BE91=0," ",'PT_endr-kom'!BE91)</f>
        <v xml:space="preserve"> </v>
      </c>
      <c r="F73" s="167" t="str">
        <f>IF('PT_endr-kom'!BF91=0," ",'PT_endr-kom'!BF91)</f>
        <v xml:space="preserve"> </v>
      </c>
      <c r="G73" s="167" t="str">
        <f>IF('PT_endr-kom'!BG91=0," ",'PT_endr-kom'!BG91)</f>
        <v xml:space="preserve"> </v>
      </c>
      <c r="H73" s="167" t="str">
        <f>IF('PT_endr-kom'!BH91=0," ",'PT_endr-kom'!BH91)</f>
        <v xml:space="preserve"> </v>
      </c>
      <c r="I73" s="22"/>
      <c r="J73" s="22"/>
      <c r="K73" s="22"/>
      <c r="L73" s="22"/>
      <c r="M73" s="22"/>
    </row>
    <row r="74" spans="2:13" ht="14.1" customHeight="1" x14ac:dyDescent="0.2">
      <c r="B74" s="21" t="str">
        <f>IF('PT_endr-kom'!BC92=0," ",'PT_endr-kom'!BC92)</f>
        <v xml:space="preserve"> </v>
      </c>
      <c r="C74" s="21" t="str">
        <f>IF('PT_endr-kom'!BD92=0," ",'PT_endr-kom'!BD92)</f>
        <v xml:space="preserve"> </v>
      </c>
      <c r="D74" s="167" t="str">
        <f>IF('PT_endr-kom'!BD92=0," ",'PT_endr-kom'!BD92)</f>
        <v xml:space="preserve"> </v>
      </c>
      <c r="E74" s="167" t="str">
        <f>IF('PT_endr-kom'!BE92=0," ",'PT_endr-kom'!BE92)</f>
        <v xml:space="preserve"> </v>
      </c>
      <c r="F74" s="167" t="str">
        <f>IF('PT_endr-kom'!BF92=0," ",'PT_endr-kom'!BF92)</f>
        <v xml:space="preserve"> </v>
      </c>
      <c r="G74" s="167" t="str">
        <f>IF('PT_endr-kom'!BG92=0," ",'PT_endr-kom'!BG92)</f>
        <v xml:space="preserve"> </v>
      </c>
      <c r="H74" s="167" t="str">
        <f>IF('PT_endr-kom'!BH92=0," ",'PT_endr-kom'!BH92)</f>
        <v xml:space="preserve"> </v>
      </c>
      <c r="I74" s="22"/>
      <c r="J74" s="22"/>
      <c r="K74" s="22"/>
      <c r="L74" s="22"/>
      <c r="M74" s="22"/>
    </row>
    <row r="75" spans="2:13" ht="14.1" customHeight="1" x14ac:dyDescent="0.2">
      <c r="B75" s="21" t="str">
        <f>IF('PT_endr-kom'!BC93=0," ",'PT_endr-kom'!BC93)</f>
        <v xml:space="preserve"> </v>
      </c>
      <c r="C75" s="21" t="str">
        <f>IF('PT_endr-kom'!BD93=0," ",'PT_endr-kom'!BD93)</f>
        <v xml:space="preserve"> </v>
      </c>
      <c r="D75" s="167" t="str">
        <f>IF('PT_endr-kom'!BD93=0," ",'PT_endr-kom'!BD93)</f>
        <v xml:space="preserve"> </v>
      </c>
      <c r="E75" s="167" t="str">
        <f>IF('PT_endr-kom'!BE93=0," ",'PT_endr-kom'!BE93)</f>
        <v xml:space="preserve"> </v>
      </c>
      <c r="F75" s="167" t="str">
        <f>IF('PT_endr-kom'!BF93=0," ",'PT_endr-kom'!BF93)</f>
        <v xml:space="preserve"> </v>
      </c>
      <c r="G75" s="167" t="str">
        <f>IF('PT_endr-kom'!BG93=0," ",'PT_endr-kom'!BG93)</f>
        <v xml:space="preserve"> </v>
      </c>
      <c r="H75" s="167" t="str">
        <f>IF('PT_endr-kom'!BH93=0," ",'PT_endr-kom'!BH93)</f>
        <v xml:space="preserve"> </v>
      </c>
      <c r="I75" s="22"/>
      <c r="J75" s="22"/>
      <c r="K75" s="22"/>
      <c r="L75" s="22"/>
      <c r="M75" s="22"/>
    </row>
    <row r="76" spans="2:13" ht="14.1" customHeight="1" x14ac:dyDescent="0.2">
      <c r="B76" s="21" t="str">
        <f>IF('PT_endr-kom'!BC94=0," ",'PT_endr-kom'!BC94)</f>
        <v xml:space="preserve"> </v>
      </c>
      <c r="C76" s="21" t="str">
        <f>IF('PT_endr-kom'!BD94=0," ",'PT_endr-kom'!BD94)</f>
        <v xml:space="preserve"> </v>
      </c>
      <c r="D76" s="167" t="str">
        <f>IF('PT_endr-kom'!BD94=0," ",'PT_endr-kom'!BD94)</f>
        <v xml:space="preserve"> </v>
      </c>
      <c r="E76" s="167" t="str">
        <f>IF('PT_endr-kom'!BE94=0," ",'PT_endr-kom'!BE94)</f>
        <v xml:space="preserve"> </v>
      </c>
      <c r="F76" s="167" t="str">
        <f>IF('PT_endr-kom'!BF94=0," ",'PT_endr-kom'!BF94)</f>
        <v xml:space="preserve"> </v>
      </c>
      <c r="G76" s="167" t="str">
        <f>IF('PT_endr-kom'!BG94=0," ",'PT_endr-kom'!BG94)</f>
        <v xml:space="preserve"> </v>
      </c>
      <c r="H76" s="167" t="str">
        <f>IF('PT_endr-kom'!BH94=0," ",'PT_endr-kom'!BH94)</f>
        <v xml:space="preserve"> </v>
      </c>
      <c r="I76" s="22"/>
      <c r="J76" s="22"/>
      <c r="K76" s="22"/>
      <c r="L76" s="22"/>
      <c r="M76" s="22"/>
    </row>
    <row r="77" spans="2:13" ht="14.1" customHeight="1" x14ac:dyDescent="0.2">
      <c r="B77" s="21" t="str">
        <f>IF('PT_endr-kom'!BC95=0," ",'PT_endr-kom'!BC95)</f>
        <v xml:space="preserve"> </v>
      </c>
      <c r="C77" s="21" t="str">
        <f>IF('PT_endr-kom'!BD95=0," ",'PT_endr-kom'!BD95)</f>
        <v xml:space="preserve"> </v>
      </c>
      <c r="D77" s="167" t="str">
        <f>IF('PT_endr-kom'!BD95=0," ",'PT_endr-kom'!BD95)</f>
        <v xml:space="preserve"> </v>
      </c>
      <c r="E77" s="167" t="str">
        <f>IF('PT_endr-kom'!BE95=0," ",'PT_endr-kom'!BE95)</f>
        <v xml:space="preserve"> </v>
      </c>
      <c r="F77" s="167" t="str">
        <f>IF('PT_endr-kom'!BF95=0," ",'PT_endr-kom'!BF95)</f>
        <v xml:space="preserve"> </v>
      </c>
      <c r="G77" s="167" t="str">
        <f>IF('PT_endr-kom'!BG95=0," ",'PT_endr-kom'!BG95)</f>
        <v xml:space="preserve"> </v>
      </c>
      <c r="H77" s="167" t="str">
        <f>IF('PT_endr-kom'!BH95=0," ",'PT_endr-kom'!BH95)</f>
        <v xml:space="preserve"> </v>
      </c>
      <c r="I77" s="22"/>
      <c r="J77" s="22"/>
      <c r="K77" s="22"/>
      <c r="L77" s="22"/>
      <c r="M77" s="22"/>
    </row>
    <row r="78" spans="2:13" ht="14.1" customHeight="1" x14ac:dyDescent="0.2">
      <c r="B78" s="21" t="str">
        <f>IF('PT_endr-kom'!BC96=0," ",'PT_endr-kom'!BC96)</f>
        <v xml:space="preserve"> </v>
      </c>
      <c r="C78" s="21" t="str">
        <f>IF('PT_endr-kom'!BD96=0," ",'PT_endr-kom'!BD96)</f>
        <v xml:space="preserve"> </v>
      </c>
      <c r="D78" s="167" t="str">
        <f>IF('PT_endr-kom'!BD96=0," ",'PT_endr-kom'!BD96)</f>
        <v xml:space="preserve"> </v>
      </c>
      <c r="E78" s="167" t="str">
        <f>IF('PT_endr-kom'!BE96=0," ",'PT_endr-kom'!BE96)</f>
        <v xml:space="preserve"> </v>
      </c>
      <c r="F78" s="167" t="str">
        <f>IF('PT_endr-kom'!BF96=0," ",'PT_endr-kom'!BF96)</f>
        <v xml:space="preserve"> </v>
      </c>
      <c r="G78" s="167" t="str">
        <f>IF('PT_endr-kom'!BG96=0," ",'PT_endr-kom'!BG96)</f>
        <v xml:space="preserve"> </v>
      </c>
      <c r="H78" s="167" t="str">
        <f>IF('PT_endr-kom'!BH96=0," ",'PT_endr-kom'!BH96)</f>
        <v xml:space="preserve"> </v>
      </c>
      <c r="I78" s="22"/>
      <c r="J78" s="22"/>
      <c r="K78" s="22"/>
      <c r="L78" s="22"/>
      <c r="M78" s="22"/>
    </row>
    <row r="79" spans="2:13" ht="14.1" customHeight="1" x14ac:dyDescent="0.2">
      <c r="B79" s="21" t="str">
        <f>IF('PT_endr-kom'!BC97=0," ",'PT_endr-kom'!BC97)</f>
        <v xml:space="preserve"> </v>
      </c>
      <c r="C79" s="21" t="str">
        <f>IF('PT_endr-kom'!BD97=0," ",'PT_endr-kom'!BD97)</f>
        <v xml:space="preserve"> </v>
      </c>
      <c r="D79" s="167" t="str">
        <f>IF('PT_endr-kom'!BD97=0," ",'PT_endr-kom'!BD97)</f>
        <v xml:space="preserve"> </v>
      </c>
      <c r="E79" s="167" t="str">
        <f>IF('PT_endr-kom'!BE97=0," ",'PT_endr-kom'!BE97)</f>
        <v xml:space="preserve"> </v>
      </c>
      <c r="F79" s="167" t="str">
        <f>IF('PT_endr-kom'!BF97=0," ",'PT_endr-kom'!BF97)</f>
        <v xml:space="preserve"> </v>
      </c>
      <c r="G79" s="167" t="str">
        <f>IF('PT_endr-kom'!BG97=0," ",'PT_endr-kom'!BG97)</f>
        <v xml:space="preserve"> </v>
      </c>
      <c r="H79" s="167" t="str">
        <f>IF('PT_endr-kom'!BH97=0," ",'PT_endr-kom'!BH97)</f>
        <v xml:space="preserve"> </v>
      </c>
      <c r="I79" s="22"/>
      <c r="J79" s="22"/>
      <c r="K79" s="22"/>
      <c r="L79" s="22"/>
      <c r="M79" s="22"/>
    </row>
    <row r="80" spans="2:13" ht="14.1" customHeight="1" x14ac:dyDescent="0.2">
      <c r="B80" s="21" t="str">
        <f>IF('PT_endr-kom'!BC98=0," ",'PT_endr-kom'!BC98)</f>
        <v xml:space="preserve"> </v>
      </c>
      <c r="C80" s="21" t="str">
        <f>IF('PT_endr-kom'!BD98=0," ",'PT_endr-kom'!BD98)</f>
        <v xml:space="preserve"> </v>
      </c>
      <c r="D80" s="167" t="str">
        <f>IF('PT_endr-kom'!BD98=0," ",'PT_endr-kom'!BD98)</f>
        <v xml:space="preserve"> </v>
      </c>
      <c r="E80" s="167" t="str">
        <f>IF('PT_endr-kom'!BE98=0," ",'PT_endr-kom'!BE98)</f>
        <v xml:space="preserve"> </v>
      </c>
      <c r="F80" s="167" t="str">
        <f>IF('PT_endr-kom'!BF98=0," ",'PT_endr-kom'!BF98)</f>
        <v xml:space="preserve"> </v>
      </c>
      <c r="G80" s="167" t="str">
        <f>IF('PT_endr-kom'!BG98=0," ",'PT_endr-kom'!BG98)</f>
        <v xml:space="preserve"> </v>
      </c>
      <c r="H80" s="167" t="str">
        <f>IF('PT_endr-kom'!BH98=0," ",'PT_endr-kom'!BH98)</f>
        <v xml:space="preserve"> </v>
      </c>
      <c r="I80" s="22"/>
      <c r="J80" s="22"/>
      <c r="K80" s="22"/>
      <c r="L80" s="22"/>
      <c r="M80" s="22"/>
    </row>
    <row r="81" spans="2:13" ht="14.1" customHeight="1" x14ac:dyDescent="0.2">
      <c r="B81" s="21" t="str">
        <f>IF('PT_endr-kom'!BC99=0," ",'PT_endr-kom'!BC99)</f>
        <v xml:space="preserve"> </v>
      </c>
      <c r="C81" s="21" t="str">
        <f>IF('PT_endr-kom'!BD99=0," ",'PT_endr-kom'!BD99)</f>
        <v xml:space="preserve"> </v>
      </c>
      <c r="D81" s="167" t="str">
        <f>IF('PT_endr-kom'!BD99=0," ",'PT_endr-kom'!BD99)</f>
        <v xml:space="preserve"> </v>
      </c>
      <c r="E81" s="167" t="str">
        <f>IF('PT_endr-kom'!BE99=0," ",'PT_endr-kom'!BE99)</f>
        <v xml:space="preserve"> </v>
      </c>
      <c r="F81" s="167" t="str">
        <f>IF('PT_endr-kom'!BF99=0," ",'PT_endr-kom'!BF99)</f>
        <v xml:space="preserve"> </v>
      </c>
      <c r="G81" s="167" t="str">
        <f>IF('PT_endr-kom'!BG99=0," ",'PT_endr-kom'!BG99)</f>
        <v xml:space="preserve"> </v>
      </c>
      <c r="H81" s="167" t="str">
        <f>IF('PT_endr-kom'!BH99=0," ",'PT_endr-kom'!BH99)</f>
        <v xml:space="preserve"> </v>
      </c>
      <c r="I81" s="22"/>
      <c r="J81" s="22"/>
      <c r="K81" s="22"/>
      <c r="L81" s="22"/>
      <c r="M81" s="22"/>
    </row>
    <row r="82" spans="2:13" ht="14.1" customHeight="1" x14ac:dyDescent="0.2">
      <c r="B82" s="21" t="str">
        <f>IF('PT_endr-kom'!BC100=0," ",'PT_endr-kom'!BC100)</f>
        <v xml:space="preserve"> </v>
      </c>
      <c r="C82" s="21" t="str">
        <f>IF('PT_endr-kom'!BD100=0," ",'PT_endr-kom'!BD100)</f>
        <v xml:space="preserve"> </v>
      </c>
      <c r="D82" s="167" t="str">
        <f>IF('PT_endr-kom'!BD100=0," ",'PT_endr-kom'!BD100)</f>
        <v xml:space="preserve"> </v>
      </c>
      <c r="E82" s="167" t="str">
        <f>IF('PT_endr-kom'!BE100=0," ",'PT_endr-kom'!BE100)</f>
        <v xml:space="preserve"> </v>
      </c>
      <c r="F82" s="167" t="str">
        <f>IF('PT_endr-kom'!BF100=0," ",'PT_endr-kom'!BF100)</f>
        <v xml:space="preserve"> </v>
      </c>
      <c r="G82" s="167" t="str">
        <f>IF('PT_endr-kom'!BG100=0," ",'PT_endr-kom'!BG100)</f>
        <v xml:space="preserve"> </v>
      </c>
      <c r="H82" s="167" t="str">
        <f>IF('PT_endr-kom'!BH100=0," ",'PT_endr-kom'!BH100)</f>
        <v xml:space="preserve"> </v>
      </c>
      <c r="I82" s="22"/>
      <c r="J82" s="22"/>
      <c r="K82" s="22"/>
      <c r="L82" s="22"/>
      <c r="M82" s="22"/>
    </row>
    <row r="83" spans="2:13" ht="14.1" customHeight="1" x14ac:dyDescent="0.2">
      <c r="B83" s="21" t="str">
        <f>IF('PT_endr-kom'!BC101=0," ",'PT_endr-kom'!BC101)</f>
        <v xml:space="preserve"> </v>
      </c>
      <c r="C83" s="21" t="str">
        <f>IF('PT_endr-kom'!BD101=0," ",'PT_endr-kom'!BD101)</f>
        <v xml:space="preserve"> </v>
      </c>
      <c r="D83" s="167" t="str">
        <f>IF('PT_endr-kom'!BD101=0," ",'PT_endr-kom'!BD101)</f>
        <v xml:space="preserve"> </v>
      </c>
      <c r="E83" s="167" t="str">
        <f>IF('PT_endr-kom'!BE101=0," ",'PT_endr-kom'!BE101)</f>
        <v xml:space="preserve"> </v>
      </c>
      <c r="F83" s="167" t="str">
        <f>IF('PT_endr-kom'!BF101=0," ",'PT_endr-kom'!BF101)</f>
        <v xml:space="preserve"> </v>
      </c>
      <c r="G83" s="167" t="str">
        <f>IF('PT_endr-kom'!BG101=0," ",'PT_endr-kom'!BG101)</f>
        <v xml:space="preserve"> </v>
      </c>
      <c r="H83" s="167" t="str">
        <f>IF('PT_endr-kom'!BH101=0," ",'PT_endr-kom'!BH101)</f>
        <v xml:space="preserve"> </v>
      </c>
      <c r="I83" s="22"/>
      <c r="J83" s="22"/>
      <c r="K83" s="22"/>
      <c r="L83" s="22"/>
      <c r="M83" s="22"/>
    </row>
    <row r="84" spans="2:13" ht="14.1" customHeight="1" x14ac:dyDescent="0.2">
      <c r="B84" s="21" t="str">
        <f>IF('PT_endr-kom'!BC102=0," ",'PT_endr-kom'!BC102)</f>
        <v xml:space="preserve"> </v>
      </c>
      <c r="C84" s="21" t="str">
        <f>IF('PT_endr-kom'!BD102=0," ",'PT_endr-kom'!BD102)</f>
        <v xml:space="preserve"> </v>
      </c>
      <c r="D84" s="167" t="str">
        <f>IF('PT_endr-kom'!BD102=0," ",'PT_endr-kom'!BD102)</f>
        <v xml:space="preserve"> </v>
      </c>
      <c r="E84" s="167" t="str">
        <f>IF('PT_endr-kom'!BE102=0," ",'PT_endr-kom'!BE102)</f>
        <v xml:space="preserve"> </v>
      </c>
      <c r="F84" s="167" t="str">
        <f>IF('PT_endr-kom'!BF102=0," ",'PT_endr-kom'!BF102)</f>
        <v xml:space="preserve"> </v>
      </c>
      <c r="G84" s="167" t="str">
        <f>IF('PT_endr-kom'!BG102=0," ",'PT_endr-kom'!BG102)</f>
        <v xml:space="preserve"> </v>
      </c>
      <c r="H84" s="167" t="str">
        <f>IF('PT_endr-kom'!BH102=0," ",'PT_endr-kom'!BH102)</f>
        <v xml:space="preserve"> </v>
      </c>
      <c r="I84" s="22"/>
      <c r="J84" s="22"/>
      <c r="K84" s="22"/>
      <c r="L84" s="22"/>
      <c r="M84" s="22"/>
    </row>
    <row r="85" spans="2:13" ht="14.1" customHeight="1" x14ac:dyDescent="0.2">
      <c r="B85" s="21" t="str">
        <f>IF('PT_endr-kom'!BC103=0," ",'PT_endr-kom'!BC103)</f>
        <v xml:space="preserve"> </v>
      </c>
      <c r="C85" s="21" t="str">
        <f>IF('PT_endr-kom'!BD103=0," ",'PT_endr-kom'!BD103)</f>
        <v xml:space="preserve"> </v>
      </c>
      <c r="D85" s="167" t="str">
        <f>IF('PT_endr-kom'!BD103=0," ",'PT_endr-kom'!BD103)</f>
        <v xml:space="preserve"> </v>
      </c>
      <c r="E85" s="167" t="str">
        <f>IF('PT_endr-kom'!BE103=0," ",'PT_endr-kom'!BE103)</f>
        <v xml:space="preserve"> </v>
      </c>
      <c r="F85" s="167" t="str">
        <f>IF('PT_endr-kom'!BF103=0," ",'PT_endr-kom'!BF103)</f>
        <v xml:space="preserve"> </v>
      </c>
      <c r="G85" s="167" t="str">
        <f>IF('PT_endr-kom'!BG103=0," ",'PT_endr-kom'!BG103)</f>
        <v xml:space="preserve"> </v>
      </c>
      <c r="H85" s="167" t="str">
        <f>IF('PT_endr-kom'!BH103=0," ",'PT_endr-kom'!BH103)</f>
        <v xml:space="preserve"> </v>
      </c>
      <c r="I85" s="22"/>
      <c r="J85" s="22"/>
      <c r="K85" s="22"/>
      <c r="L85" s="22"/>
      <c r="M85" s="22"/>
    </row>
    <row r="86" spans="2:13" ht="14.1" customHeight="1" x14ac:dyDescent="0.2">
      <c r="B86" s="21" t="str">
        <f>IF('PT_endr-kom'!BC104=0," ",'PT_endr-kom'!BC104)</f>
        <v xml:space="preserve"> </v>
      </c>
      <c r="C86" s="21" t="str">
        <f>IF('PT_endr-kom'!BD104=0," ",'PT_endr-kom'!BD104)</f>
        <v xml:space="preserve"> </v>
      </c>
      <c r="D86" s="167" t="str">
        <f>IF('PT_endr-kom'!BD104=0," ",'PT_endr-kom'!BD104)</f>
        <v xml:space="preserve"> </v>
      </c>
      <c r="E86" s="167" t="str">
        <f>IF('PT_endr-kom'!BE104=0," ",'PT_endr-kom'!BE104)</f>
        <v xml:space="preserve"> </v>
      </c>
      <c r="F86" s="167" t="str">
        <f>IF('PT_endr-kom'!BF104=0," ",'PT_endr-kom'!BF104)</f>
        <v xml:space="preserve"> </v>
      </c>
      <c r="G86" s="167" t="str">
        <f>IF('PT_endr-kom'!BG104=0," ",'PT_endr-kom'!BG104)</f>
        <v xml:space="preserve"> </v>
      </c>
      <c r="H86" s="167" t="str">
        <f>IF('PT_endr-kom'!BH104=0," ",'PT_endr-kom'!BH104)</f>
        <v xml:space="preserve"> </v>
      </c>
      <c r="I86" s="22"/>
      <c r="J86" s="22"/>
      <c r="K86" s="22"/>
      <c r="L86" s="22"/>
      <c r="M86" s="22"/>
    </row>
    <row r="87" spans="2:13" ht="14.1" customHeight="1" x14ac:dyDescent="0.2">
      <c r="B87" s="21" t="str">
        <f>IF('PT_endr-kom'!BC105=0," ",'PT_endr-kom'!BC105)</f>
        <v xml:space="preserve"> </v>
      </c>
      <c r="C87" s="21" t="str">
        <f>IF('PT_endr-kom'!BD105=0," ",'PT_endr-kom'!BD105)</f>
        <v xml:space="preserve"> </v>
      </c>
      <c r="D87" s="167" t="str">
        <f>IF('PT_endr-kom'!BD105=0," ",'PT_endr-kom'!BD105)</f>
        <v xml:space="preserve"> </v>
      </c>
      <c r="E87" s="167" t="str">
        <f>IF('PT_endr-kom'!BE105=0," ",'PT_endr-kom'!BE105)</f>
        <v xml:space="preserve"> </v>
      </c>
      <c r="F87" s="167" t="str">
        <f>IF('PT_endr-kom'!BF105=0," ",'PT_endr-kom'!BF105)</f>
        <v xml:space="preserve"> </v>
      </c>
      <c r="G87" s="167" t="str">
        <f>IF('PT_endr-kom'!BG105=0," ",'PT_endr-kom'!BG105)</f>
        <v xml:space="preserve"> </v>
      </c>
      <c r="H87" s="167" t="str">
        <f>IF('PT_endr-kom'!BH105=0," ",'PT_endr-kom'!BH105)</f>
        <v xml:space="preserve"> </v>
      </c>
      <c r="I87" s="22"/>
      <c r="J87" s="22"/>
      <c r="K87" s="22"/>
      <c r="L87" s="22"/>
      <c r="M87" s="22"/>
    </row>
    <row r="88" spans="2:13" ht="14.1" customHeight="1" x14ac:dyDescent="0.2">
      <c r="B88" s="21" t="str">
        <f>IF('PT_endr-kom'!BC106=0," ",'PT_endr-kom'!BC106)</f>
        <v xml:space="preserve"> </v>
      </c>
      <c r="C88" s="21" t="str">
        <f>IF('PT_endr-kom'!BD106=0," ",'PT_endr-kom'!BD106)</f>
        <v xml:space="preserve"> </v>
      </c>
      <c r="D88" s="167" t="str">
        <f>IF('PT_endr-kom'!BD106=0," ",'PT_endr-kom'!BD106)</f>
        <v xml:space="preserve"> </v>
      </c>
      <c r="E88" s="167" t="str">
        <f>IF('PT_endr-kom'!BE106=0," ",'PT_endr-kom'!BE106)</f>
        <v xml:space="preserve"> </v>
      </c>
      <c r="F88" s="167" t="str">
        <f>IF('PT_endr-kom'!BF106=0," ",'PT_endr-kom'!BF106)</f>
        <v xml:space="preserve"> </v>
      </c>
      <c r="G88" s="167" t="str">
        <f>IF('PT_endr-kom'!BG106=0," ",'PT_endr-kom'!BG106)</f>
        <v xml:space="preserve"> </v>
      </c>
      <c r="H88" s="167" t="str">
        <f>IF('PT_endr-kom'!BH106=0," ",'PT_endr-kom'!BH106)</f>
        <v xml:space="preserve"> </v>
      </c>
      <c r="I88" s="22"/>
      <c r="J88" s="22"/>
      <c r="K88" s="22"/>
      <c r="L88" s="22"/>
      <c r="M88" s="22"/>
    </row>
    <row r="89" spans="2:13" ht="14.1" customHeight="1" x14ac:dyDescent="0.2">
      <c r="B89" s="21" t="str">
        <f>IF('PT_endr-kom'!BC107=0," ",'PT_endr-kom'!BC107)</f>
        <v xml:space="preserve"> </v>
      </c>
      <c r="C89" s="21" t="str">
        <f>IF('PT_endr-kom'!BD107=0," ",'PT_endr-kom'!BD107)</f>
        <v xml:space="preserve"> </v>
      </c>
      <c r="D89" s="167" t="str">
        <f>IF('PT_endr-kom'!BD107=0," ",'PT_endr-kom'!BD107)</f>
        <v xml:space="preserve"> </v>
      </c>
      <c r="E89" s="167" t="str">
        <f>IF('PT_endr-kom'!BE107=0," ",'PT_endr-kom'!BE107)</f>
        <v xml:space="preserve"> </v>
      </c>
      <c r="F89" s="167" t="str">
        <f>IF('PT_endr-kom'!BF107=0," ",'PT_endr-kom'!BF107)</f>
        <v xml:space="preserve"> </v>
      </c>
      <c r="G89" s="167" t="str">
        <f>IF('PT_endr-kom'!BG107=0," ",'PT_endr-kom'!BG107)</f>
        <v xml:space="preserve"> </v>
      </c>
      <c r="H89" s="167" t="str">
        <f>IF('PT_endr-kom'!BH107=0," ",'PT_endr-kom'!BH107)</f>
        <v xml:space="preserve"> </v>
      </c>
      <c r="I89" s="22"/>
      <c r="J89" s="22"/>
      <c r="K89" s="22"/>
      <c r="L89" s="22"/>
      <c r="M89" s="22"/>
    </row>
    <row r="90" spans="2:13" ht="14.1" customHeight="1" x14ac:dyDescent="0.2">
      <c r="B90" s="21" t="str">
        <f>IF('PT_endr-kom'!BC108=0," ",'PT_endr-kom'!BC108)</f>
        <v xml:space="preserve"> </v>
      </c>
      <c r="C90" s="21" t="str">
        <f>IF('PT_endr-kom'!BD108=0," ",'PT_endr-kom'!BD108)</f>
        <v xml:space="preserve"> </v>
      </c>
      <c r="D90" s="167" t="str">
        <f>IF('PT_endr-kom'!BD108=0," ",'PT_endr-kom'!BD108)</f>
        <v xml:space="preserve"> </v>
      </c>
      <c r="E90" s="167" t="str">
        <f>IF('PT_endr-kom'!BE108=0," ",'PT_endr-kom'!BE108)</f>
        <v xml:space="preserve"> </v>
      </c>
      <c r="F90" s="167" t="str">
        <f>IF('PT_endr-kom'!BF108=0," ",'PT_endr-kom'!BF108)</f>
        <v xml:space="preserve"> </v>
      </c>
      <c r="G90" s="167" t="str">
        <f>IF('PT_endr-kom'!BG108=0," ",'PT_endr-kom'!BG108)</f>
        <v xml:space="preserve"> </v>
      </c>
      <c r="H90" s="167" t="str">
        <f>IF('PT_endr-kom'!BH108=0," ",'PT_endr-kom'!BH108)</f>
        <v xml:space="preserve"> </v>
      </c>
      <c r="I90" s="22"/>
      <c r="J90" s="22"/>
      <c r="K90" s="22"/>
      <c r="L90" s="22"/>
      <c r="M90" s="22"/>
    </row>
    <row r="91" spans="2:13" ht="14.1" customHeight="1" x14ac:dyDescent="0.2">
      <c r="B91" s="21" t="str">
        <f>IF('PT_endr-kom'!BC109=0," ",'PT_endr-kom'!BC109)</f>
        <v xml:space="preserve"> </v>
      </c>
      <c r="C91" s="21" t="str">
        <f>IF('PT_endr-kom'!BD109=0," ",'PT_endr-kom'!BD109)</f>
        <v xml:space="preserve"> </v>
      </c>
      <c r="D91" s="167" t="str">
        <f>IF('PT_endr-kom'!BD109=0," ",'PT_endr-kom'!BD109)</f>
        <v xml:space="preserve"> </v>
      </c>
      <c r="E91" s="167" t="str">
        <f>IF('PT_endr-kom'!BE109=0," ",'PT_endr-kom'!BE109)</f>
        <v xml:space="preserve"> </v>
      </c>
      <c r="F91" s="167" t="str">
        <f>IF('PT_endr-kom'!BF109=0," ",'PT_endr-kom'!BF109)</f>
        <v xml:space="preserve"> </v>
      </c>
      <c r="G91" s="167" t="str">
        <f>IF('PT_endr-kom'!BG109=0," ",'PT_endr-kom'!BG109)</f>
        <v xml:space="preserve"> </v>
      </c>
      <c r="H91" s="167" t="str">
        <f>IF('PT_endr-kom'!BH109=0," ",'PT_endr-kom'!BH109)</f>
        <v xml:space="preserve"> </v>
      </c>
      <c r="I91" s="22"/>
      <c r="J91" s="22"/>
      <c r="K91" s="22"/>
      <c r="L91" s="22"/>
      <c r="M91" s="22"/>
    </row>
    <row r="92" spans="2:13" ht="14.1" customHeight="1" x14ac:dyDescent="0.2">
      <c r="B92" s="21" t="str">
        <f>IF('PT_endr-kom'!BC110=0," ",'PT_endr-kom'!BC110)</f>
        <v xml:space="preserve"> </v>
      </c>
      <c r="C92" s="21" t="str">
        <f>IF('PT_endr-kom'!BD110=0," ",'PT_endr-kom'!BD110)</f>
        <v xml:space="preserve"> </v>
      </c>
      <c r="D92" s="167" t="str">
        <f>IF('PT_endr-kom'!BD110=0," ",'PT_endr-kom'!BD110)</f>
        <v xml:space="preserve"> </v>
      </c>
      <c r="E92" s="167" t="str">
        <f>IF('PT_endr-kom'!BE110=0," ",'PT_endr-kom'!BE110)</f>
        <v xml:space="preserve"> </v>
      </c>
      <c r="F92" s="167" t="str">
        <f>IF('PT_endr-kom'!BF110=0," ",'PT_endr-kom'!BF110)</f>
        <v xml:space="preserve"> </v>
      </c>
      <c r="G92" s="167" t="str">
        <f>IF('PT_endr-kom'!BG110=0," ",'PT_endr-kom'!BG110)</f>
        <v xml:space="preserve"> </v>
      </c>
      <c r="H92" s="167" t="str">
        <f>IF('PT_endr-kom'!BH110=0," ",'PT_endr-kom'!BH110)</f>
        <v xml:space="preserve"> </v>
      </c>
      <c r="I92" s="22"/>
      <c r="J92" s="22"/>
      <c r="K92" s="22"/>
      <c r="L92" s="22"/>
      <c r="M92" s="22"/>
    </row>
    <row r="93" spans="2:13" ht="14.1" customHeight="1" x14ac:dyDescent="0.2">
      <c r="B93" s="21" t="str">
        <f>IF('PT_endr-kom'!BC111=0," ",'PT_endr-kom'!BC111)</f>
        <v xml:space="preserve"> </v>
      </c>
      <c r="C93" s="21" t="str">
        <f>IF('PT_endr-kom'!BD111=0," ",'PT_endr-kom'!BD111)</f>
        <v xml:space="preserve"> </v>
      </c>
      <c r="D93" s="167" t="str">
        <f>IF('PT_endr-kom'!BD111=0," ",'PT_endr-kom'!BD111)</f>
        <v xml:space="preserve"> </v>
      </c>
      <c r="E93" s="167" t="str">
        <f>IF('PT_endr-kom'!BE111=0," ",'PT_endr-kom'!BE111)</f>
        <v xml:space="preserve"> </v>
      </c>
      <c r="F93" s="167" t="str">
        <f>IF('PT_endr-kom'!BF111=0," ",'PT_endr-kom'!BF111)</f>
        <v xml:space="preserve"> </v>
      </c>
      <c r="G93" s="167" t="str">
        <f>IF('PT_endr-kom'!BG111=0," ",'PT_endr-kom'!BG111)</f>
        <v xml:space="preserve"> </v>
      </c>
      <c r="H93" s="167" t="str">
        <f>IF('PT_endr-kom'!BH111=0," ",'PT_endr-kom'!BH111)</f>
        <v xml:space="preserve"> </v>
      </c>
      <c r="I93" s="22"/>
      <c r="J93" s="22"/>
      <c r="K93" s="22"/>
      <c r="L93" s="22"/>
      <c r="M93" s="22"/>
    </row>
    <row r="94" spans="2:13" ht="14.1" customHeight="1" x14ac:dyDescent="0.2">
      <c r="B94" s="21" t="str">
        <f>IF('PT_endr-kom'!BC112=0," ",'PT_endr-kom'!BC112)</f>
        <v xml:space="preserve"> </v>
      </c>
      <c r="C94" s="21" t="str">
        <f>IF('PT_endr-kom'!BD112=0," ",'PT_endr-kom'!BD112)</f>
        <v xml:space="preserve"> </v>
      </c>
      <c r="D94" s="167" t="str">
        <f>IF('PT_endr-kom'!BD112=0," ",'PT_endr-kom'!BD112)</f>
        <v xml:space="preserve"> </v>
      </c>
      <c r="E94" s="167" t="str">
        <f>IF('PT_endr-kom'!BE112=0," ",'PT_endr-kom'!BE112)</f>
        <v xml:space="preserve"> </v>
      </c>
      <c r="F94" s="167" t="str">
        <f>IF('PT_endr-kom'!BF112=0," ",'PT_endr-kom'!BF112)</f>
        <v xml:space="preserve"> </v>
      </c>
      <c r="G94" s="167" t="str">
        <f>IF('PT_endr-kom'!BG112=0," ",'PT_endr-kom'!BG112)</f>
        <v xml:space="preserve"> </v>
      </c>
      <c r="H94" s="167" t="str">
        <f>IF('PT_endr-kom'!BH112=0," ",'PT_endr-kom'!BH112)</f>
        <v xml:space="preserve"> </v>
      </c>
      <c r="I94" s="22"/>
      <c r="J94" s="22"/>
      <c r="K94" s="22"/>
      <c r="L94" s="22"/>
      <c r="M94" s="22"/>
    </row>
    <row r="95" spans="2:13" ht="14.1" customHeight="1" x14ac:dyDescent="0.2">
      <c r="B95" s="21" t="str">
        <f>IF('PT_endr-kom'!BC113=0," ",'PT_endr-kom'!BC113)</f>
        <v xml:space="preserve"> </v>
      </c>
      <c r="C95" s="21" t="str">
        <f>IF('PT_endr-kom'!BD113=0," ",'PT_endr-kom'!BD113)</f>
        <v xml:space="preserve"> </v>
      </c>
      <c r="D95" s="167" t="str">
        <f>IF('PT_endr-kom'!BD113=0," ",'PT_endr-kom'!BD113)</f>
        <v xml:space="preserve"> </v>
      </c>
      <c r="E95" s="167" t="str">
        <f>IF('PT_endr-kom'!BE113=0," ",'PT_endr-kom'!BE113)</f>
        <v xml:space="preserve"> </v>
      </c>
      <c r="F95" s="167" t="str">
        <f>IF('PT_endr-kom'!BF113=0," ",'PT_endr-kom'!BF113)</f>
        <v xml:space="preserve"> </v>
      </c>
      <c r="G95" s="167" t="str">
        <f>IF('PT_endr-kom'!BG113=0," ",'PT_endr-kom'!BG113)</f>
        <v xml:space="preserve"> </v>
      </c>
      <c r="H95" s="167" t="str">
        <f>IF('PT_endr-kom'!BH113=0," ",'PT_endr-kom'!BH113)</f>
        <v xml:space="preserve"> </v>
      </c>
      <c r="I95" s="22"/>
      <c r="J95" s="22"/>
      <c r="K95" s="22"/>
      <c r="L95" s="22"/>
      <c r="M95" s="22"/>
    </row>
    <row r="96" spans="2:13" ht="14.1" customHeight="1" x14ac:dyDescent="0.2">
      <c r="B96" s="21" t="str">
        <f>IF('PT_endr-kom'!BC114=0," ",'PT_endr-kom'!BC114)</f>
        <v xml:space="preserve"> </v>
      </c>
      <c r="C96" s="21" t="str">
        <f>IF('PT_endr-kom'!BD114=0," ",'PT_endr-kom'!BD114)</f>
        <v xml:space="preserve"> </v>
      </c>
      <c r="D96" s="167" t="str">
        <f>IF('PT_endr-kom'!BD114=0," ",'PT_endr-kom'!BD114)</f>
        <v xml:space="preserve"> </v>
      </c>
      <c r="E96" s="167" t="str">
        <f>IF('PT_endr-kom'!BE114=0," ",'PT_endr-kom'!BE114)</f>
        <v xml:space="preserve"> </v>
      </c>
      <c r="F96" s="167" t="str">
        <f>IF('PT_endr-kom'!BF114=0," ",'PT_endr-kom'!BF114)</f>
        <v xml:space="preserve"> </v>
      </c>
      <c r="G96" s="167" t="str">
        <f>IF('PT_endr-kom'!BG114=0," ",'PT_endr-kom'!BG114)</f>
        <v xml:space="preserve"> </v>
      </c>
      <c r="H96" s="167" t="str">
        <f>IF('PT_endr-kom'!BH114=0," ",'PT_endr-kom'!BH114)</f>
        <v xml:space="preserve"> </v>
      </c>
      <c r="I96" s="22"/>
      <c r="J96" s="22"/>
      <c r="K96" s="22"/>
      <c r="L96" s="22"/>
      <c r="M96" s="22"/>
    </row>
    <row r="97" spans="2:13" ht="14.1" customHeight="1" x14ac:dyDescent="0.2">
      <c r="B97" s="21" t="str">
        <f>IF('PT_endr-kom'!BC115=0," ",'PT_endr-kom'!BC115)</f>
        <v xml:space="preserve"> </v>
      </c>
      <c r="C97" s="21" t="str">
        <f>IF('PT_endr-kom'!BD115=0," ",'PT_endr-kom'!BD115)</f>
        <v xml:space="preserve"> </v>
      </c>
      <c r="D97" s="167" t="str">
        <f>IF('PT_endr-kom'!BD115=0," ",'PT_endr-kom'!BD115)</f>
        <v xml:space="preserve"> </v>
      </c>
      <c r="E97" s="167" t="str">
        <f>IF('PT_endr-kom'!BE115=0," ",'PT_endr-kom'!BE115)</f>
        <v xml:space="preserve"> </v>
      </c>
      <c r="F97" s="167" t="str">
        <f>IF('PT_endr-kom'!BF115=0," ",'PT_endr-kom'!BF115)</f>
        <v xml:space="preserve"> </v>
      </c>
      <c r="G97" s="167" t="str">
        <f>IF('PT_endr-kom'!BG115=0," ",'PT_endr-kom'!BG115)</f>
        <v xml:space="preserve"> </v>
      </c>
      <c r="H97" s="167" t="str">
        <f>IF('PT_endr-kom'!BH115=0," ",'PT_endr-kom'!BH115)</f>
        <v xml:space="preserve"> </v>
      </c>
      <c r="I97" s="22"/>
      <c r="J97" s="22"/>
      <c r="K97" s="22"/>
      <c r="L97" s="22"/>
      <c r="M97" s="22"/>
    </row>
    <row r="98" spans="2:13" ht="14.1" customHeight="1" x14ac:dyDescent="0.2">
      <c r="B98" s="21" t="str">
        <f>IF('PT_endr-kom'!BC116=0," ",'PT_endr-kom'!BC116)</f>
        <v xml:space="preserve"> </v>
      </c>
      <c r="C98" s="21" t="str">
        <f>IF('PT_endr-kom'!BD116=0," ",'PT_endr-kom'!BD116)</f>
        <v xml:space="preserve"> </v>
      </c>
      <c r="D98" s="167" t="str">
        <f>IF('PT_endr-kom'!BD116=0," ",'PT_endr-kom'!BD116)</f>
        <v xml:space="preserve"> </v>
      </c>
      <c r="E98" s="167" t="str">
        <f>IF('PT_endr-kom'!BE116=0," ",'PT_endr-kom'!BE116)</f>
        <v xml:space="preserve"> </v>
      </c>
      <c r="F98" s="167" t="str">
        <f>IF('PT_endr-kom'!BF116=0," ",'PT_endr-kom'!BF116)</f>
        <v xml:space="preserve"> </v>
      </c>
      <c r="G98" s="167" t="str">
        <f>IF('PT_endr-kom'!BG116=0," ",'PT_endr-kom'!BG116)</f>
        <v xml:space="preserve"> </v>
      </c>
      <c r="H98" s="167" t="str">
        <f>IF('PT_endr-kom'!BH116=0," ",'PT_endr-kom'!BH116)</f>
        <v xml:space="preserve"> </v>
      </c>
      <c r="I98" s="22"/>
      <c r="J98" s="22"/>
      <c r="K98" s="22"/>
      <c r="L98" s="22"/>
      <c r="M98" s="22"/>
    </row>
    <row r="99" spans="2:13" ht="14.1" customHeight="1" x14ac:dyDescent="0.2">
      <c r="B99" s="21" t="str">
        <f>IF('PT_endr-kom'!BC117=0," ",'PT_endr-kom'!BC117)</f>
        <v xml:space="preserve"> </v>
      </c>
      <c r="C99" s="21" t="str">
        <f>IF('PT_endr-kom'!BD117=0," ",'PT_endr-kom'!BD117)</f>
        <v xml:space="preserve"> </v>
      </c>
      <c r="D99" s="167" t="str">
        <f>IF('PT_endr-kom'!BD117=0," ",'PT_endr-kom'!BD117)</f>
        <v xml:space="preserve"> </v>
      </c>
      <c r="E99" s="167" t="str">
        <f>IF('PT_endr-kom'!BE117=0," ",'PT_endr-kom'!BE117)</f>
        <v xml:space="preserve"> </v>
      </c>
      <c r="F99" s="167" t="str">
        <f>IF('PT_endr-kom'!BF117=0," ",'PT_endr-kom'!BF117)</f>
        <v xml:space="preserve"> </v>
      </c>
      <c r="G99" s="167" t="str">
        <f>IF('PT_endr-kom'!BG117=0," ",'PT_endr-kom'!BG117)</f>
        <v xml:space="preserve"> </v>
      </c>
      <c r="H99" s="167" t="str">
        <f>IF('PT_endr-kom'!BH117=0," ",'PT_endr-kom'!BH117)</f>
        <v xml:space="preserve"> </v>
      </c>
      <c r="I99" s="22"/>
      <c r="J99" s="22"/>
      <c r="K99" s="22"/>
      <c r="L99" s="22"/>
      <c r="M99" s="22"/>
    </row>
    <row r="100" spans="2:13" ht="14.1" customHeight="1" x14ac:dyDescent="0.2">
      <c r="B100" s="21" t="str">
        <f>IF('PT_endr-kom'!BC118=0," ",'PT_endr-kom'!BC118)</f>
        <v xml:space="preserve"> </v>
      </c>
      <c r="C100" s="21" t="str">
        <f>IF('PT_endr-kom'!BD118=0," ",'PT_endr-kom'!BD118)</f>
        <v xml:space="preserve"> </v>
      </c>
      <c r="D100" s="167" t="str">
        <f>IF('PT_endr-kom'!BD118=0," ",'PT_endr-kom'!BD118)</f>
        <v xml:space="preserve"> </v>
      </c>
      <c r="E100" s="167" t="str">
        <f>IF('PT_endr-kom'!BE118=0," ",'PT_endr-kom'!BE118)</f>
        <v xml:space="preserve"> </v>
      </c>
      <c r="F100" s="167" t="str">
        <f>IF('PT_endr-kom'!BF118=0," ",'PT_endr-kom'!BF118)</f>
        <v xml:space="preserve"> </v>
      </c>
      <c r="G100" s="167" t="str">
        <f>IF('PT_endr-kom'!BG118=0," ",'PT_endr-kom'!BG118)</f>
        <v xml:space="preserve"> </v>
      </c>
      <c r="H100" s="167" t="str">
        <f>IF('PT_endr-kom'!BH118=0," ",'PT_endr-kom'!BH118)</f>
        <v xml:space="preserve"> </v>
      </c>
      <c r="I100" s="22"/>
      <c r="J100" s="22"/>
      <c r="K100" s="22"/>
      <c r="L100" s="22"/>
      <c r="M100" s="22"/>
    </row>
    <row r="101" spans="2:13" ht="14.1" customHeight="1" x14ac:dyDescent="0.2">
      <c r="B101" s="21" t="str">
        <f>IF('PT_endr-kom'!BC119=0," ",'PT_endr-kom'!BC119)</f>
        <v xml:space="preserve"> </v>
      </c>
      <c r="C101" s="21" t="str">
        <f>IF('PT_endr-kom'!BD119=0," ",'PT_endr-kom'!BD119)</f>
        <v xml:space="preserve"> </v>
      </c>
      <c r="D101" s="167" t="str">
        <f>IF('PT_endr-kom'!BD119=0," ",'PT_endr-kom'!BD119)</f>
        <v xml:space="preserve"> </v>
      </c>
      <c r="E101" s="167" t="str">
        <f>IF('PT_endr-kom'!BE119=0," ",'PT_endr-kom'!BE119)</f>
        <v xml:space="preserve"> </v>
      </c>
      <c r="F101" s="167" t="str">
        <f>IF('PT_endr-kom'!BF119=0," ",'PT_endr-kom'!BF119)</f>
        <v xml:space="preserve"> </v>
      </c>
      <c r="G101" s="167" t="str">
        <f>IF('PT_endr-kom'!BG119=0," ",'PT_endr-kom'!BG119)</f>
        <v xml:space="preserve"> </v>
      </c>
      <c r="H101" s="167" t="str">
        <f>IF('PT_endr-kom'!BH119=0," ",'PT_endr-kom'!BH119)</f>
        <v xml:space="preserve"> </v>
      </c>
      <c r="I101" s="22"/>
      <c r="J101" s="22"/>
      <c r="K101" s="22"/>
      <c r="L101" s="22"/>
      <c r="M101" s="22"/>
    </row>
    <row r="102" spans="2:13" ht="14.1" customHeight="1" x14ac:dyDescent="0.2">
      <c r="B102" s="21" t="str">
        <f>IF('PT_endr-kom'!BC120=0," ",'PT_endr-kom'!BC120)</f>
        <v xml:space="preserve"> </v>
      </c>
      <c r="C102" s="21" t="str">
        <f>IF('PT_endr-kom'!BD120=0," ",'PT_endr-kom'!BD120)</f>
        <v xml:space="preserve"> </v>
      </c>
      <c r="D102" s="167" t="str">
        <f>IF('PT_endr-kom'!BD120=0," ",'PT_endr-kom'!BD120)</f>
        <v xml:space="preserve"> </v>
      </c>
      <c r="E102" s="167" t="str">
        <f>IF('PT_endr-kom'!BE120=0," ",'PT_endr-kom'!BE120)</f>
        <v xml:space="preserve"> </v>
      </c>
      <c r="F102" s="167" t="str">
        <f>IF('PT_endr-kom'!BF120=0," ",'PT_endr-kom'!BF120)</f>
        <v xml:space="preserve"> </v>
      </c>
      <c r="G102" s="167" t="str">
        <f>IF('PT_endr-kom'!BG120=0," ",'PT_endr-kom'!BG120)</f>
        <v xml:space="preserve"> </v>
      </c>
      <c r="H102" s="167" t="str">
        <f>IF('PT_endr-kom'!BH120=0," ",'PT_endr-kom'!BH120)</f>
        <v xml:space="preserve"> </v>
      </c>
      <c r="I102" s="22"/>
      <c r="J102" s="22"/>
      <c r="K102" s="22"/>
      <c r="L102" s="22"/>
      <c r="M102" s="22"/>
    </row>
    <row r="103" spans="2:13" ht="14.1" customHeight="1" x14ac:dyDescent="0.2">
      <c r="B103" s="21" t="str">
        <f>IF('PT_endr-kom'!BC121=0," ",'PT_endr-kom'!BC121)</f>
        <v xml:space="preserve"> </v>
      </c>
      <c r="C103" s="21" t="str">
        <f>IF('PT_endr-kom'!BD121=0," ",'PT_endr-kom'!BD121)</f>
        <v xml:space="preserve"> </v>
      </c>
      <c r="D103" s="167" t="str">
        <f>IF('PT_endr-kom'!BD121=0," ",'PT_endr-kom'!BD121)</f>
        <v xml:space="preserve"> </v>
      </c>
      <c r="E103" s="167" t="str">
        <f>IF('PT_endr-kom'!BE121=0," ",'PT_endr-kom'!BE121)</f>
        <v xml:space="preserve"> </v>
      </c>
      <c r="F103" s="167" t="str">
        <f>IF('PT_endr-kom'!BF121=0," ",'PT_endr-kom'!BF121)</f>
        <v xml:space="preserve"> </v>
      </c>
      <c r="G103" s="167" t="str">
        <f>IF('PT_endr-kom'!BG121=0," ",'PT_endr-kom'!BG121)</f>
        <v xml:space="preserve"> </v>
      </c>
      <c r="H103" s="167" t="str">
        <f>IF('PT_endr-kom'!BH121=0," ",'PT_endr-kom'!BH121)</f>
        <v xml:space="preserve"> </v>
      </c>
      <c r="I103" s="22"/>
      <c r="J103" s="22"/>
      <c r="K103" s="22"/>
      <c r="L103" s="22"/>
      <c r="M103" s="22"/>
    </row>
    <row r="104" spans="2:13" ht="14.1" customHeight="1" x14ac:dyDescent="0.2">
      <c r="B104" s="21" t="str">
        <f>IF('PT_endr-kom'!BC122=0," ",'PT_endr-kom'!BC122)</f>
        <v xml:space="preserve"> </v>
      </c>
      <c r="C104" s="21" t="str">
        <f>IF('PT_endr-kom'!BD122=0," ",'PT_endr-kom'!BD122)</f>
        <v xml:space="preserve"> </v>
      </c>
      <c r="D104" s="167" t="str">
        <f>IF('PT_endr-kom'!BD122=0," ",'PT_endr-kom'!BD122)</f>
        <v xml:space="preserve"> </v>
      </c>
      <c r="E104" s="167" t="str">
        <f>IF('PT_endr-kom'!BE122=0," ",'PT_endr-kom'!BE122)</f>
        <v xml:space="preserve"> </v>
      </c>
      <c r="F104" s="167" t="str">
        <f>IF('PT_endr-kom'!BF122=0," ",'PT_endr-kom'!BF122)</f>
        <v xml:space="preserve"> </v>
      </c>
      <c r="G104" s="167" t="str">
        <f>IF('PT_endr-kom'!BG122=0," ",'PT_endr-kom'!BG122)</f>
        <v xml:space="preserve"> </v>
      </c>
      <c r="H104" s="167" t="str">
        <f>IF('PT_endr-kom'!BH122=0," ",'PT_endr-kom'!BH122)</f>
        <v xml:space="preserve"> </v>
      </c>
      <c r="I104" s="22"/>
      <c r="J104" s="22"/>
      <c r="K104" s="22"/>
      <c r="L104" s="22"/>
      <c r="M104" s="22"/>
    </row>
    <row r="105" spans="2:13" ht="14.1" customHeight="1" x14ac:dyDescent="0.2">
      <c r="B105" s="21" t="str">
        <f>IF('PT_endr-kom'!BC123=0," ",'PT_endr-kom'!BC123)</f>
        <v xml:space="preserve"> </v>
      </c>
      <c r="C105" s="21" t="str">
        <f>IF('PT_endr-kom'!BD123=0," ",'PT_endr-kom'!BD123)</f>
        <v xml:space="preserve"> </v>
      </c>
      <c r="D105" s="167" t="str">
        <f>IF('PT_endr-kom'!BD123=0," ",'PT_endr-kom'!BD123)</f>
        <v xml:space="preserve"> </v>
      </c>
      <c r="E105" s="167" t="str">
        <f>IF('PT_endr-kom'!BE123=0," ",'PT_endr-kom'!BE123)</f>
        <v xml:space="preserve"> </v>
      </c>
      <c r="F105" s="167" t="str">
        <f>IF('PT_endr-kom'!BF123=0," ",'PT_endr-kom'!BF123)</f>
        <v xml:space="preserve"> </v>
      </c>
      <c r="G105" s="167" t="str">
        <f>IF('PT_endr-kom'!BG123=0," ",'PT_endr-kom'!BG123)</f>
        <v xml:space="preserve"> </v>
      </c>
      <c r="H105" s="167" t="str">
        <f>IF('PT_endr-kom'!BH123=0," ",'PT_endr-kom'!BH123)</f>
        <v xml:space="preserve"> </v>
      </c>
      <c r="I105" s="22"/>
      <c r="J105" s="22"/>
      <c r="K105" s="22"/>
      <c r="L105" s="22"/>
      <c r="M105" s="22"/>
    </row>
    <row r="106" spans="2:13" ht="14.1" customHeight="1" x14ac:dyDescent="0.2">
      <c r="B106" s="21" t="str">
        <f>IF('PT_endr-kom'!BC124=0," ",'PT_endr-kom'!BC124)</f>
        <v xml:space="preserve"> </v>
      </c>
      <c r="C106" s="21" t="str">
        <f>IF('PT_endr-kom'!BD124=0," ",'PT_endr-kom'!BD124)</f>
        <v xml:space="preserve"> </v>
      </c>
      <c r="D106" s="167" t="str">
        <f>IF('PT_endr-kom'!BD124=0," ",'PT_endr-kom'!BD124)</f>
        <v xml:space="preserve"> </v>
      </c>
      <c r="E106" s="167" t="str">
        <f>IF('PT_endr-kom'!BE124=0," ",'PT_endr-kom'!BE124)</f>
        <v xml:space="preserve"> </v>
      </c>
      <c r="F106" s="167" t="str">
        <f>IF('PT_endr-kom'!BF124=0," ",'PT_endr-kom'!BF124)</f>
        <v xml:space="preserve"> </v>
      </c>
      <c r="G106" s="167" t="str">
        <f>IF('PT_endr-kom'!BG124=0," ",'PT_endr-kom'!BG124)</f>
        <v xml:space="preserve"> </v>
      </c>
      <c r="H106" s="167" t="str">
        <f>IF('PT_endr-kom'!BH124=0," ",'PT_endr-kom'!BH124)</f>
        <v xml:space="preserve"> </v>
      </c>
      <c r="I106" s="22"/>
      <c r="J106" s="22"/>
      <c r="K106" s="22"/>
      <c r="L106" s="22"/>
      <c r="M106" s="22"/>
    </row>
    <row r="107" spans="2:13" ht="14.1" customHeight="1" x14ac:dyDescent="0.2">
      <c r="B107" s="21" t="str">
        <f>IF('PT_endr-kom'!BC125=0," ",'PT_endr-kom'!BC125)</f>
        <v xml:space="preserve"> </v>
      </c>
      <c r="C107" s="21" t="str">
        <f>IF('PT_endr-kom'!BD125=0," ",'PT_endr-kom'!BD125)</f>
        <v xml:space="preserve"> </v>
      </c>
      <c r="D107" s="167" t="str">
        <f>IF('PT_endr-kom'!BD125=0," ",'PT_endr-kom'!BD125)</f>
        <v xml:space="preserve"> </v>
      </c>
      <c r="E107" s="167" t="str">
        <f>IF('PT_endr-kom'!BE125=0," ",'PT_endr-kom'!BE125)</f>
        <v xml:space="preserve"> </v>
      </c>
      <c r="F107" s="167" t="str">
        <f>IF('PT_endr-kom'!BF125=0," ",'PT_endr-kom'!BF125)</f>
        <v xml:space="preserve"> </v>
      </c>
      <c r="G107" s="167" t="str">
        <f>IF('PT_endr-kom'!BG125=0," ",'PT_endr-kom'!BG125)</f>
        <v xml:space="preserve"> </v>
      </c>
      <c r="H107" s="167" t="str">
        <f>IF('PT_endr-kom'!BH125=0," ",'PT_endr-kom'!BH125)</f>
        <v xml:space="preserve"> </v>
      </c>
      <c r="I107" s="22"/>
      <c r="J107" s="22"/>
      <c r="K107" s="22"/>
      <c r="L107" s="22"/>
      <c r="M107" s="22"/>
    </row>
    <row r="108" spans="2:13" ht="14.1" customHeight="1" x14ac:dyDescent="0.2">
      <c r="B108" s="21" t="str">
        <f>IF('PT_endr-kom'!BC126=0," ",'PT_endr-kom'!BC126)</f>
        <v xml:space="preserve"> </v>
      </c>
      <c r="C108" s="21" t="str">
        <f>IF('PT_endr-kom'!BD126=0," ",'PT_endr-kom'!BD126)</f>
        <v xml:space="preserve"> </v>
      </c>
      <c r="D108" s="167" t="str">
        <f>IF('PT_endr-kom'!BD126=0," ",'PT_endr-kom'!BD126)</f>
        <v xml:space="preserve"> </v>
      </c>
      <c r="E108" s="167" t="str">
        <f>IF('PT_endr-kom'!BE126=0," ",'PT_endr-kom'!BE126)</f>
        <v xml:space="preserve"> </v>
      </c>
      <c r="F108" s="167" t="str">
        <f>IF('PT_endr-kom'!BF126=0," ",'PT_endr-kom'!BF126)</f>
        <v xml:space="preserve"> </v>
      </c>
      <c r="G108" s="167" t="str">
        <f>IF('PT_endr-kom'!BG126=0," ",'PT_endr-kom'!BG126)</f>
        <v xml:space="preserve"> </v>
      </c>
      <c r="H108" s="167" t="str">
        <f>IF('PT_endr-kom'!BH126=0," ",'PT_endr-kom'!BH126)</f>
        <v xml:space="preserve"> </v>
      </c>
      <c r="I108" s="22"/>
      <c r="J108" s="22"/>
      <c r="K108" s="22"/>
      <c r="L108" s="22"/>
      <c r="M108" s="22"/>
    </row>
    <row r="109" spans="2:13" ht="14.1" customHeight="1" x14ac:dyDescent="0.2">
      <c r="B109" s="21" t="str">
        <f>IF('PT_endr-kom'!BC127=0," ",'PT_endr-kom'!BC127)</f>
        <v xml:space="preserve"> </v>
      </c>
      <c r="C109" s="21" t="str">
        <f>IF('PT_endr-kom'!BD127=0," ",'PT_endr-kom'!BD127)</f>
        <v xml:space="preserve"> </v>
      </c>
      <c r="D109" s="167" t="str">
        <f>IF('PT_endr-kom'!BD127=0," ",'PT_endr-kom'!BD127)</f>
        <v xml:space="preserve"> </v>
      </c>
      <c r="E109" s="167" t="str">
        <f>IF('PT_endr-kom'!BE127=0," ",'PT_endr-kom'!BE127)</f>
        <v xml:space="preserve"> </v>
      </c>
      <c r="F109" s="167" t="str">
        <f>IF('PT_endr-kom'!BF127=0," ",'PT_endr-kom'!BF127)</f>
        <v xml:space="preserve"> </v>
      </c>
      <c r="G109" s="167" t="str">
        <f>IF('PT_endr-kom'!BG127=0," ",'PT_endr-kom'!BG127)</f>
        <v xml:space="preserve"> </v>
      </c>
      <c r="H109" s="167" t="str">
        <f>IF('PT_endr-kom'!BH127=0," ",'PT_endr-kom'!BH127)</f>
        <v xml:space="preserve"> </v>
      </c>
      <c r="I109" s="22"/>
      <c r="J109" s="22"/>
      <c r="K109" s="22"/>
      <c r="L109" s="22"/>
      <c r="M109" s="22"/>
    </row>
    <row r="110" spans="2:13" ht="14.1" customHeight="1" x14ac:dyDescent="0.2">
      <c r="B110" s="21" t="str">
        <f>IF('PT_endr-kom'!BC128=0," ",'PT_endr-kom'!BC128)</f>
        <v xml:space="preserve"> </v>
      </c>
      <c r="C110" s="21" t="str">
        <f>IF('PT_endr-kom'!BD128=0," ",'PT_endr-kom'!BD128)</f>
        <v xml:space="preserve"> </v>
      </c>
      <c r="D110" s="167" t="str">
        <f>IF('PT_endr-kom'!BD128=0," ",'PT_endr-kom'!BD128)</f>
        <v xml:space="preserve"> </v>
      </c>
      <c r="E110" s="167" t="str">
        <f>IF('PT_endr-kom'!BE128=0," ",'PT_endr-kom'!BE128)</f>
        <v xml:space="preserve"> </v>
      </c>
      <c r="F110" s="167" t="str">
        <f>IF('PT_endr-kom'!BF128=0," ",'PT_endr-kom'!BF128)</f>
        <v xml:space="preserve"> </v>
      </c>
      <c r="G110" s="167" t="str">
        <f>IF('PT_endr-kom'!BG128=0," ",'PT_endr-kom'!BG128)</f>
        <v xml:space="preserve"> </v>
      </c>
      <c r="H110" s="167" t="str">
        <f>IF('PT_endr-kom'!BH128=0," ",'PT_endr-kom'!BH128)</f>
        <v xml:space="preserve"> </v>
      </c>
      <c r="I110" s="22"/>
      <c r="J110" s="22"/>
      <c r="K110" s="22"/>
      <c r="L110" s="22"/>
      <c r="M110" s="22"/>
    </row>
    <row r="111" spans="2:13" ht="14.1" customHeight="1" x14ac:dyDescent="0.2">
      <c r="B111" s="21" t="str">
        <f>IF('PT_endr-kom'!BC129=0," ",'PT_endr-kom'!BC129)</f>
        <v xml:space="preserve"> </v>
      </c>
      <c r="C111" s="21" t="str">
        <f>IF('PT_endr-kom'!BD129=0," ",'PT_endr-kom'!BD129)</f>
        <v xml:space="preserve"> </v>
      </c>
      <c r="D111" s="167" t="str">
        <f>IF('PT_endr-kom'!BD129=0," ",'PT_endr-kom'!BD129)</f>
        <v xml:space="preserve"> </v>
      </c>
      <c r="E111" s="167" t="str">
        <f>IF('PT_endr-kom'!BE129=0," ",'PT_endr-kom'!BE129)</f>
        <v xml:space="preserve"> </v>
      </c>
      <c r="F111" s="167" t="str">
        <f>IF('PT_endr-kom'!BF129=0," ",'PT_endr-kom'!BF129)</f>
        <v xml:space="preserve"> </v>
      </c>
      <c r="G111" s="167" t="str">
        <f>IF('PT_endr-kom'!BG129=0," ",'PT_endr-kom'!BG129)</f>
        <v xml:space="preserve"> </v>
      </c>
      <c r="H111" s="167" t="str">
        <f>IF('PT_endr-kom'!BH129=0," ",'PT_endr-kom'!BH129)</f>
        <v xml:space="preserve"> </v>
      </c>
      <c r="I111" s="22"/>
      <c r="J111" s="22"/>
      <c r="K111" s="22"/>
      <c r="L111" s="22"/>
      <c r="M111" s="22"/>
    </row>
    <row r="112" spans="2:13" ht="14.1" customHeight="1" x14ac:dyDescent="0.2">
      <c r="B112" s="21" t="str">
        <f>IF('PT_endr-kom'!BC130=0," ",'PT_endr-kom'!BC130)</f>
        <v xml:space="preserve"> </v>
      </c>
      <c r="C112" s="21" t="str">
        <f>IF('PT_endr-kom'!BD130=0," ",'PT_endr-kom'!BD130)</f>
        <v xml:space="preserve"> </v>
      </c>
      <c r="D112" s="167" t="str">
        <f>IF('PT_endr-kom'!BD130=0," ",'PT_endr-kom'!BD130)</f>
        <v xml:space="preserve"> </v>
      </c>
      <c r="E112" s="167" t="str">
        <f>IF('PT_endr-kom'!BE130=0," ",'PT_endr-kom'!BE130)</f>
        <v xml:space="preserve"> </v>
      </c>
      <c r="F112" s="167" t="str">
        <f>IF('PT_endr-kom'!BF130=0," ",'PT_endr-kom'!BF130)</f>
        <v xml:space="preserve"> </v>
      </c>
      <c r="G112" s="167" t="str">
        <f>IF('PT_endr-kom'!BG130=0," ",'PT_endr-kom'!BG130)</f>
        <v xml:space="preserve"> </v>
      </c>
      <c r="H112" s="167" t="str">
        <f>IF('PT_endr-kom'!BH130=0," ",'PT_endr-kom'!BH130)</f>
        <v xml:space="preserve"> </v>
      </c>
      <c r="I112" s="22"/>
      <c r="J112" s="22"/>
      <c r="K112" s="22"/>
      <c r="L112" s="22"/>
      <c r="M112" s="22"/>
    </row>
    <row r="113" spans="2:13" ht="14.1" customHeight="1" x14ac:dyDescent="0.2">
      <c r="B113" s="21" t="str">
        <f>IF('PT_endr-kom'!BC131=0," ",'PT_endr-kom'!BC131)</f>
        <v xml:space="preserve"> </v>
      </c>
      <c r="C113" s="21" t="str">
        <f>IF('PT_endr-kom'!BD131=0," ",'PT_endr-kom'!BD131)</f>
        <v xml:space="preserve"> </v>
      </c>
      <c r="D113" s="167" t="str">
        <f>IF('PT_endr-kom'!BD131=0," ",'PT_endr-kom'!BD131)</f>
        <v xml:space="preserve"> </v>
      </c>
      <c r="E113" s="167" t="str">
        <f>IF('PT_endr-kom'!BE131=0," ",'PT_endr-kom'!BE131)</f>
        <v xml:space="preserve"> </v>
      </c>
      <c r="F113" s="167" t="str">
        <f>IF('PT_endr-kom'!BF131=0," ",'PT_endr-kom'!BF131)</f>
        <v xml:space="preserve"> </v>
      </c>
      <c r="G113" s="167" t="str">
        <f>IF('PT_endr-kom'!BG131=0," ",'PT_endr-kom'!BG131)</f>
        <v xml:space="preserve"> </v>
      </c>
      <c r="H113" s="167" t="str">
        <f>IF('PT_endr-kom'!BH131=0," ",'PT_endr-kom'!BH131)</f>
        <v xml:space="preserve"> </v>
      </c>
      <c r="I113" s="22"/>
      <c r="J113" s="22"/>
      <c r="K113" s="22"/>
      <c r="L113" s="22"/>
      <c r="M113" s="22"/>
    </row>
    <row r="114" spans="2:13" ht="14.1" customHeight="1" x14ac:dyDescent="0.2">
      <c r="B114" s="21" t="str">
        <f>IF('PT_endr-kom'!BC132=0," ",'PT_endr-kom'!BC132)</f>
        <v xml:space="preserve"> </v>
      </c>
      <c r="C114" s="21" t="str">
        <f>IF('PT_endr-kom'!BD132=0," ",'PT_endr-kom'!BD132)</f>
        <v xml:space="preserve"> </v>
      </c>
      <c r="D114" s="167" t="str">
        <f>IF('PT_endr-kom'!BD132=0," ",'PT_endr-kom'!BD132)</f>
        <v xml:space="preserve"> </v>
      </c>
      <c r="E114" s="167" t="str">
        <f>IF('PT_endr-kom'!BE132=0," ",'PT_endr-kom'!BE132)</f>
        <v xml:space="preserve"> </v>
      </c>
      <c r="F114" s="167" t="str">
        <f>IF('PT_endr-kom'!BF132=0," ",'PT_endr-kom'!BF132)</f>
        <v xml:space="preserve"> </v>
      </c>
      <c r="G114" s="167" t="str">
        <f>IF('PT_endr-kom'!BG132=0," ",'PT_endr-kom'!BG132)</f>
        <v xml:space="preserve"> </v>
      </c>
      <c r="H114" s="167" t="str">
        <f>IF('PT_endr-kom'!BH132=0," ",'PT_endr-kom'!BH132)</f>
        <v xml:space="preserve"> </v>
      </c>
      <c r="I114" s="22"/>
      <c r="J114" s="22"/>
      <c r="K114" s="22"/>
      <c r="L114" s="22"/>
      <c r="M114" s="22"/>
    </row>
    <row r="115" spans="2:13" ht="14.1" customHeight="1" x14ac:dyDescent="0.2">
      <c r="B115" s="21" t="str">
        <f>IF('PT_endr-kom'!BC133=0," ",'PT_endr-kom'!BC133)</f>
        <v xml:space="preserve"> </v>
      </c>
      <c r="C115" s="21" t="str">
        <f>IF('PT_endr-kom'!BD133=0," ",'PT_endr-kom'!BD133)</f>
        <v xml:space="preserve"> </v>
      </c>
      <c r="D115" s="167" t="str">
        <f>IF('PT_endr-kom'!BD133=0," ",'PT_endr-kom'!BD133)</f>
        <v xml:space="preserve"> </v>
      </c>
      <c r="E115" s="167" t="str">
        <f>IF('PT_endr-kom'!BE133=0," ",'PT_endr-kom'!BE133)</f>
        <v xml:space="preserve"> </v>
      </c>
      <c r="F115" s="167" t="str">
        <f>IF('PT_endr-kom'!BF133=0," ",'PT_endr-kom'!BF133)</f>
        <v xml:space="preserve"> </v>
      </c>
      <c r="G115" s="167" t="str">
        <f>IF('PT_endr-kom'!BG133=0," ",'PT_endr-kom'!BG133)</f>
        <v xml:space="preserve"> </v>
      </c>
      <c r="H115" s="167" t="str">
        <f>IF('PT_endr-kom'!BH133=0," ",'PT_endr-kom'!BH133)</f>
        <v xml:space="preserve"> </v>
      </c>
      <c r="I115" s="22"/>
      <c r="J115" s="22"/>
      <c r="K115" s="22"/>
      <c r="L115" s="22"/>
      <c r="M115" s="22"/>
    </row>
    <row r="116" spans="2:13" ht="14.1" customHeight="1" x14ac:dyDescent="0.2">
      <c r="B116" s="21" t="str">
        <f>IF('PT_endr-kom'!BC134=0," ",'PT_endr-kom'!BC134)</f>
        <v xml:space="preserve"> </v>
      </c>
      <c r="C116" s="21" t="str">
        <f>IF('PT_endr-kom'!BD134=0," ",'PT_endr-kom'!BD134)</f>
        <v xml:space="preserve"> </v>
      </c>
      <c r="D116" s="167" t="str">
        <f>IF('PT_endr-kom'!BD134=0," ",'PT_endr-kom'!BD134)</f>
        <v xml:space="preserve"> </v>
      </c>
      <c r="E116" s="167" t="str">
        <f>IF('PT_endr-kom'!BE134=0," ",'PT_endr-kom'!BE134)</f>
        <v xml:space="preserve"> </v>
      </c>
      <c r="F116" s="167" t="str">
        <f>IF('PT_endr-kom'!BF134=0," ",'PT_endr-kom'!BF134)</f>
        <v xml:space="preserve"> </v>
      </c>
      <c r="G116" s="167" t="str">
        <f>IF('PT_endr-kom'!BG134=0," ",'PT_endr-kom'!BG134)</f>
        <v xml:space="preserve"> </v>
      </c>
      <c r="H116" s="167" t="str">
        <f>IF('PT_endr-kom'!BH134=0," ",'PT_endr-kom'!BH134)</f>
        <v xml:space="preserve"> </v>
      </c>
      <c r="I116" s="22"/>
      <c r="J116" s="22"/>
      <c r="K116" s="22"/>
      <c r="L116" s="22"/>
      <c r="M116" s="22"/>
    </row>
    <row r="117" spans="2:13" ht="14.1" customHeight="1" x14ac:dyDescent="0.2">
      <c r="B117" s="21" t="str">
        <f>IF('PT_endr-kom'!BC135=0," ",'PT_endr-kom'!BC135)</f>
        <v xml:space="preserve"> </v>
      </c>
      <c r="C117" s="21" t="str">
        <f>IF('PT_endr-kom'!BD135=0," ",'PT_endr-kom'!BD135)</f>
        <v xml:space="preserve"> </v>
      </c>
      <c r="D117" s="167" t="str">
        <f>IF('PT_endr-kom'!BD135=0," ",'PT_endr-kom'!BD135)</f>
        <v xml:space="preserve"> </v>
      </c>
      <c r="E117" s="167" t="str">
        <f>IF('PT_endr-kom'!BE135=0," ",'PT_endr-kom'!BE135)</f>
        <v xml:space="preserve"> </v>
      </c>
      <c r="F117" s="167" t="str">
        <f>IF('PT_endr-kom'!BF135=0," ",'PT_endr-kom'!BF135)</f>
        <v xml:space="preserve"> </v>
      </c>
      <c r="G117" s="167" t="str">
        <f>IF('PT_endr-kom'!BG135=0," ",'PT_endr-kom'!BG135)</f>
        <v xml:space="preserve"> </v>
      </c>
      <c r="H117" s="167" t="str">
        <f>IF('PT_endr-kom'!BH135=0," ",'PT_endr-kom'!BH135)</f>
        <v xml:space="preserve"> </v>
      </c>
      <c r="I117" s="22"/>
      <c r="J117" s="22"/>
      <c r="K117" s="22"/>
      <c r="L117" s="22"/>
      <c r="M117" s="22"/>
    </row>
    <row r="118" spans="2:13" ht="14.1" customHeight="1" x14ac:dyDescent="0.2">
      <c r="B118" s="21" t="str">
        <f>IF('PT_endr-kom'!BC136=0," ",'PT_endr-kom'!BC136)</f>
        <v xml:space="preserve"> </v>
      </c>
      <c r="C118" s="21" t="str">
        <f>IF('PT_endr-kom'!BD136=0," ",'PT_endr-kom'!BD136)</f>
        <v xml:space="preserve"> </v>
      </c>
      <c r="D118" s="167" t="str">
        <f>IF('PT_endr-kom'!BD136=0," ",'PT_endr-kom'!BD136)</f>
        <v xml:space="preserve"> </v>
      </c>
      <c r="E118" s="167" t="str">
        <f>IF('PT_endr-kom'!BE136=0," ",'PT_endr-kom'!BE136)</f>
        <v xml:space="preserve"> </v>
      </c>
      <c r="F118" s="167" t="str">
        <f>IF('PT_endr-kom'!BF136=0," ",'PT_endr-kom'!BF136)</f>
        <v xml:space="preserve"> </v>
      </c>
      <c r="G118" s="167" t="str">
        <f>IF('PT_endr-kom'!BG136=0," ",'PT_endr-kom'!BG136)</f>
        <v xml:space="preserve"> </v>
      </c>
      <c r="H118" s="167" t="str">
        <f>IF('PT_endr-kom'!BH136=0," ",'PT_endr-kom'!BH136)</f>
        <v xml:space="preserve"> </v>
      </c>
      <c r="I118" s="22"/>
      <c r="J118" s="22"/>
      <c r="K118" s="22"/>
      <c r="L118" s="22"/>
      <c r="M118" s="22"/>
    </row>
    <row r="119" spans="2:13" ht="14.1" customHeight="1" x14ac:dyDescent="0.2">
      <c r="B119" s="21" t="str">
        <f>IF('PT_endr-kom'!BC137=0," ",'PT_endr-kom'!BC137)</f>
        <v xml:space="preserve"> </v>
      </c>
      <c r="C119" s="21" t="str">
        <f>IF('PT_endr-kom'!BD137=0," ",'PT_endr-kom'!BD137)</f>
        <v xml:space="preserve"> </v>
      </c>
      <c r="D119" s="167" t="str">
        <f>IF('PT_endr-kom'!BD137=0," ",'PT_endr-kom'!BD137)</f>
        <v xml:space="preserve"> </v>
      </c>
      <c r="E119" s="167" t="str">
        <f>IF('PT_endr-kom'!BE137=0," ",'PT_endr-kom'!BE137)</f>
        <v xml:space="preserve"> </v>
      </c>
      <c r="F119" s="167" t="str">
        <f>IF('PT_endr-kom'!BF137=0," ",'PT_endr-kom'!BF137)</f>
        <v xml:space="preserve"> </v>
      </c>
      <c r="G119" s="167" t="str">
        <f>IF('PT_endr-kom'!BG137=0," ",'PT_endr-kom'!BG137)</f>
        <v xml:space="preserve"> </v>
      </c>
      <c r="H119" s="167" t="str">
        <f>IF('PT_endr-kom'!BH137=0," ",'PT_endr-kom'!BH137)</f>
        <v xml:space="preserve"> </v>
      </c>
      <c r="I119" s="22"/>
      <c r="J119" s="22"/>
      <c r="K119" s="22"/>
      <c r="L119" s="22"/>
      <c r="M119" s="22"/>
    </row>
    <row r="120" spans="2:13" ht="14.1" customHeight="1" x14ac:dyDescent="0.2">
      <c r="B120" s="21" t="str">
        <f>IF('PT_endr-kom'!BC138=0," ",'PT_endr-kom'!BC138)</f>
        <v xml:space="preserve"> </v>
      </c>
      <c r="C120" s="21" t="str">
        <f>IF('PT_endr-kom'!BD138=0," ",'PT_endr-kom'!BD138)</f>
        <v xml:space="preserve"> </v>
      </c>
      <c r="D120" s="167" t="str">
        <f>IF('PT_endr-kom'!BD138=0," ",'PT_endr-kom'!BD138)</f>
        <v xml:space="preserve"> </v>
      </c>
      <c r="E120" s="167" t="str">
        <f>IF('PT_endr-kom'!BE138=0," ",'PT_endr-kom'!BE138)</f>
        <v xml:space="preserve"> </v>
      </c>
      <c r="F120" s="167" t="str">
        <f>IF('PT_endr-kom'!BF138=0," ",'PT_endr-kom'!BF138)</f>
        <v xml:space="preserve"> </v>
      </c>
      <c r="G120" s="167" t="str">
        <f>IF('PT_endr-kom'!BG138=0," ",'PT_endr-kom'!BG138)</f>
        <v xml:space="preserve"> </v>
      </c>
      <c r="H120" s="167" t="str">
        <f>IF('PT_endr-kom'!BH138=0," ",'PT_endr-kom'!BH138)</f>
        <v xml:space="preserve"> </v>
      </c>
      <c r="I120" s="22"/>
      <c r="J120" s="22"/>
      <c r="K120" s="22"/>
      <c r="L120" s="22"/>
      <c r="M120" s="22"/>
    </row>
    <row r="121" spans="2:13" ht="14.1" customHeight="1" x14ac:dyDescent="0.2">
      <c r="B121" s="21" t="str">
        <f>IF('PT_endr-kom'!BC139=0," ",'PT_endr-kom'!BC139)</f>
        <v xml:space="preserve"> </v>
      </c>
      <c r="C121" s="21" t="str">
        <f>IF('PT_endr-kom'!BD139=0," ",'PT_endr-kom'!BD139)</f>
        <v xml:space="preserve"> </v>
      </c>
      <c r="D121" s="167" t="str">
        <f>IF('PT_endr-kom'!BD139=0," ",'PT_endr-kom'!BD139)</f>
        <v xml:space="preserve"> </v>
      </c>
      <c r="E121" s="167" t="str">
        <f>IF('PT_endr-kom'!BE139=0," ",'PT_endr-kom'!BE139)</f>
        <v xml:space="preserve"> </v>
      </c>
      <c r="F121" s="167" t="str">
        <f>IF('PT_endr-kom'!BF139=0," ",'PT_endr-kom'!BF139)</f>
        <v xml:space="preserve"> </v>
      </c>
      <c r="G121" s="167" t="str">
        <f>IF('PT_endr-kom'!BG139=0," ",'PT_endr-kom'!BG139)</f>
        <v xml:space="preserve"> </v>
      </c>
      <c r="H121" s="167" t="str">
        <f>IF('PT_endr-kom'!BH139=0," ",'PT_endr-kom'!BH139)</f>
        <v xml:space="preserve"> </v>
      </c>
      <c r="I121" s="22"/>
      <c r="J121" s="22"/>
      <c r="K121" s="22"/>
      <c r="L121" s="22"/>
      <c r="M121" s="22"/>
    </row>
    <row r="122" spans="2:13" ht="14.1" customHeight="1" x14ac:dyDescent="0.2">
      <c r="B122" s="21" t="str">
        <f>IF('PT_endr-kom'!BC140=0," ",'PT_endr-kom'!BC140)</f>
        <v xml:space="preserve"> </v>
      </c>
      <c r="C122" s="21" t="str">
        <f>IF('PT_endr-kom'!BD140=0," ",'PT_endr-kom'!BD140)</f>
        <v xml:space="preserve"> </v>
      </c>
      <c r="D122" s="167" t="str">
        <f>IF('PT_endr-kom'!BD140=0," ",'PT_endr-kom'!BD140)</f>
        <v xml:space="preserve"> </v>
      </c>
      <c r="E122" s="167" t="str">
        <f>IF('PT_endr-kom'!BE140=0," ",'PT_endr-kom'!BE140)</f>
        <v xml:space="preserve"> </v>
      </c>
      <c r="F122" s="167" t="str">
        <f>IF('PT_endr-kom'!BF140=0," ",'PT_endr-kom'!BF140)</f>
        <v xml:space="preserve"> </v>
      </c>
      <c r="G122" s="167" t="str">
        <f>IF('PT_endr-kom'!BG140=0," ",'PT_endr-kom'!BG140)</f>
        <v xml:space="preserve"> </v>
      </c>
      <c r="H122" s="167" t="str">
        <f>IF('PT_endr-kom'!BH140=0," ",'PT_endr-kom'!BH140)</f>
        <v xml:space="preserve"> </v>
      </c>
      <c r="I122" s="22"/>
      <c r="J122" s="22"/>
      <c r="K122" s="22"/>
      <c r="L122" s="22"/>
      <c r="M122" s="22"/>
    </row>
    <row r="123" spans="2:13" ht="14.1" customHeight="1" x14ac:dyDescent="0.2">
      <c r="B123" s="21" t="str">
        <f>IF('PT_endr-kom'!BC141=0," ",'PT_endr-kom'!BC141)</f>
        <v xml:space="preserve"> </v>
      </c>
      <c r="C123" s="21" t="str">
        <f>IF('PT_endr-kom'!BD141=0," ",'PT_endr-kom'!BD141)</f>
        <v xml:space="preserve"> </v>
      </c>
      <c r="D123" s="167" t="str">
        <f>IF('PT_endr-kom'!BD141=0," ",'PT_endr-kom'!BD141)</f>
        <v xml:space="preserve"> </v>
      </c>
      <c r="E123" s="167" t="str">
        <f>IF('PT_endr-kom'!BE141=0," ",'PT_endr-kom'!BE141)</f>
        <v xml:space="preserve"> </v>
      </c>
      <c r="F123" s="167" t="str">
        <f>IF('PT_endr-kom'!BF141=0," ",'PT_endr-kom'!BF141)</f>
        <v xml:space="preserve"> </v>
      </c>
      <c r="G123" s="167" t="str">
        <f>IF('PT_endr-kom'!BG141=0," ",'PT_endr-kom'!BG141)</f>
        <v xml:space="preserve"> </v>
      </c>
      <c r="H123" s="167" t="str">
        <f>IF('PT_endr-kom'!BH141=0," ",'PT_endr-kom'!BH141)</f>
        <v xml:space="preserve"> </v>
      </c>
      <c r="I123" s="22"/>
      <c r="J123" s="22"/>
      <c r="K123" s="22"/>
      <c r="L123" s="22"/>
      <c r="M123" s="22"/>
    </row>
    <row r="124" spans="2:13" ht="14.1" customHeight="1" x14ac:dyDescent="0.2">
      <c r="B124" s="21" t="str">
        <f>IF('PT_endr-kom'!BC142=0," ",'PT_endr-kom'!BC142)</f>
        <v xml:space="preserve"> </v>
      </c>
      <c r="C124" s="21" t="str">
        <f>IF('PT_endr-kom'!BD142=0," ",'PT_endr-kom'!BD142)</f>
        <v xml:space="preserve"> </v>
      </c>
      <c r="D124" s="167" t="str">
        <f>IF('PT_endr-kom'!BD142=0," ",'PT_endr-kom'!BD142)</f>
        <v xml:space="preserve"> </v>
      </c>
      <c r="E124" s="167" t="str">
        <f>IF('PT_endr-kom'!BE142=0," ",'PT_endr-kom'!BE142)</f>
        <v xml:space="preserve"> </v>
      </c>
      <c r="F124" s="167" t="str">
        <f>IF('PT_endr-kom'!BF142=0," ",'PT_endr-kom'!BF142)</f>
        <v xml:space="preserve"> </v>
      </c>
      <c r="G124" s="167" t="str">
        <f>IF('PT_endr-kom'!BG142=0," ",'PT_endr-kom'!BG142)</f>
        <v xml:space="preserve"> </v>
      </c>
      <c r="H124" s="167" t="str">
        <f>IF('PT_endr-kom'!BH142=0," ",'PT_endr-kom'!BH142)</f>
        <v xml:space="preserve"> </v>
      </c>
      <c r="I124" s="22"/>
      <c r="J124" s="22"/>
      <c r="K124" s="22"/>
      <c r="L124" s="22"/>
      <c r="M124" s="22"/>
    </row>
    <row r="125" spans="2:13" ht="14.1" customHeight="1" x14ac:dyDescent="0.2">
      <c r="B125" s="21" t="str">
        <f>IF('PT_endr-kom'!BC143=0," ",'PT_endr-kom'!BC143)</f>
        <v xml:space="preserve"> </v>
      </c>
      <c r="C125" s="21" t="str">
        <f>IF('PT_endr-kom'!BD143=0," ",'PT_endr-kom'!BD143)</f>
        <v xml:space="preserve"> </v>
      </c>
      <c r="D125" s="167" t="str">
        <f>IF('PT_endr-kom'!BD143=0," ",'PT_endr-kom'!BD143)</f>
        <v xml:space="preserve"> </v>
      </c>
      <c r="E125" s="167" t="str">
        <f>IF('PT_endr-kom'!BE143=0," ",'PT_endr-kom'!BE143)</f>
        <v xml:space="preserve"> </v>
      </c>
      <c r="F125" s="167" t="str">
        <f>IF('PT_endr-kom'!BF143=0," ",'PT_endr-kom'!BF143)</f>
        <v xml:space="preserve"> </v>
      </c>
      <c r="G125" s="167" t="str">
        <f>IF('PT_endr-kom'!BG143=0," ",'PT_endr-kom'!BG143)</f>
        <v xml:space="preserve"> </v>
      </c>
      <c r="H125" s="167" t="str">
        <f>IF('PT_endr-kom'!BH143=0," ",'PT_endr-kom'!BH143)</f>
        <v xml:space="preserve"> </v>
      </c>
      <c r="I125" s="22"/>
      <c r="J125" s="22"/>
      <c r="K125" s="22"/>
      <c r="L125" s="22"/>
      <c r="M125" s="22"/>
    </row>
    <row r="126" spans="2:13" ht="14.1" customHeight="1" x14ac:dyDescent="0.2">
      <c r="B126" s="21" t="str">
        <f>IF('PT_endr-kom'!BC144=0," ",'PT_endr-kom'!BC144)</f>
        <v xml:space="preserve"> </v>
      </c>
      <c r="C126" s="21" t="str">
        <f>IF('PT_endr-kom'!BD144=0," ",'PT_endr-kom'!BD144)</f>
        <v xml:space="preserve"> </v>
      </c>
      <c r="D126" s="167" t="str">
        <f>IF('PT_endr-kom'!BD144=0," ",'PT_endr-kom'!BD144)</f>
        <v xml:space="preserve"> </v>
      </c>
      <c r="E126" s="167" t="str">
        <f>IF('PT_endr-kom'!BE144=0," ",'PT_endr-kom'!BE144)</f>
        <v xml:space="preserve"> </v>
      </c>
      <c r="F126" s="167" t="str">
        <f>IF('PT_endr-kom'!BF144=0," ",'PT_endr-kom'!BF144)</f>
        <v xml:space="preserve"> </v>
      </c>
      <c r="G126" s="167" t="str">
        <f>IF('PT_endr-kom'!BG144=0," ",'PT_endr-kom'!BG144)</f>
        <v xml:space="preserve"> </v>
      </c>
      <c r="H126" s="167" t="str">
        <f>IF('PT_endr-kom'!BH144=0," ",'PT_endr-kom'!BH144)</f>
        <v xml:space="preserve"> </v>
      </c>
      <c r="I126" s="22"/>
      <c r="J126" s="22"/>
      <c r="K126" s="22"/>
      <c r="L126" s="22"/>
      <c r="M126" s="22"/>
    </row>
    <row r="127" spans="2:13" ht="14.1" customHeight="1" x14ac:dyDescent="0.2">
      <c r="B127" s="21" t="str">
        <f>IF('PT_endr-kom'!BC145=0," ",'PT_endr-kom'!BC145)</f>
        <v xml:space="preserve"> </v>
      </c>
      <c r="C127" s="21" t="str">
        <f>IF('PT_endr-kom'!BD145=0," ",'PT_endr-kom'!BD145)</f>
        <v xml:space="preserve"> </v>
      </c>
      <c r="D127" s="167" t="str">
        <f>IF('PT_endr-kom'!BD145=0," ",'PT_endr-kom'!BD145)</f>
        <v xml:space="preserve"> </v>
      </c>
      <c r="E127" s="167" t="str">
        <f>IF('PT_endr-kom'!BE145=0," ",'PT_endr-kom'!BE145)</f>
        <v xml:space="preserve"> </v>
      </c>
      <c r="F127" s="167" t="str">
        <f>IF('PT_endr-kom'!BF145=0," ",'PT_endr-kom'!BF145)</f>
        <v xml:space="preserve"> </v>
      </c>
      <c r="G127" s="167" t="str">
        <f>IF('PT_endr-kom'!BG145=0," ",'PT_endr-kom'!BG145)</f>
        <v xml:space="preserve"> </v>
      </c>
      <c r="H127" s="167" t="str">
        <f>IF('PT_endr-kom'!BH145=0," ",'PT_endr-kom'!BH145)</f>
        <v xml:space="preserve"> </v>
      </c>
      <c r="I127" s="22"/>
      <c r="J127" s="22"/>
      <c r="K127" s="22"/>
      <c r="L127" s="22"/>
      <c r="M127" s="22"/>
    </row>
    <row r="128" spans="2:13" ht="14.1" customHeight="1" x14ac:dyDescent="0.2">
      <c r="B128" s="21" t="str">
        <f>IF('PT_endr-kom'!BC146=0," ",'PT_endr-kom'!BC146)</f>
        <v xml:space="preserve"> </v>
      </c>
      <c r="C128" s="21" t="str">
        <f>IF('PT_endr-kom'!BD146=0," ",'PT_endr-kom'!BD146)</f>
        <v xml:space="preserve"> </v>
      </c>
      <c r="D128" s="167" t="str">
        <f>IF('PT_endr-kom'!BD146=0," ",'PT_endr-kom'!BD146)</f>
        <v xml:space="preserve"> </v>
      </c>
      <c r="E128" s="167" t="str">
        <f>IF('PT_endr-kom'!BE146=0," ",'PT_endr-kom'!BE146)</f>
        <v xml:space="preserve"> </v>
      </c>
      <c r="F128" s="167" t="str">
        <f>IF('PT_endr-kom'!BF146=0," ",'PT_endr-kom'!BF146)</f>
        <v xml:space="preserve"> </v>
      </c>
      <c r="G128" s="167" t="str">
        <f>IF('PT_endr-kom'!BG146=0," ",'PT_endr-kom'!BG146)</f>
        <v xml:space="preserve"> </v>
      </c>
      <c r="H128" s="167" t="str">
        <f>IF('PT_endr-kom'!BH146=0," ",'PT_endr-kom'!BH146)</f>
        <v xml:space="preserve"> </v>
      </c>
      <c r="I128" s="22"/>
      <c r="J128" s="22"/>
      <c r="K128" s="22"/>
      <c r="L128" s="22"/>
      <c r="M128" s="22"/>
    </row>
    <row r="129" spans="2:13" ht="14.1" customHeight="1" x14ac:dyDescent="0.2">
      <c r="B129" s="21" t="str">
        <f>IF('PT_endr-kom'!BC147=0," ",'PT_endr-kom'!BC147)</f>
        <v xml:space="preserve"> </v>
      </c>
      <c r="C129" s="21" t="str">
        <f>IF('PT_endr-kom'!BD147=0," ",'PT_endr-kom'!BD147)</f>
        <v xml:space="preserve"> </v>
      </c>
      <c r="D129" s="167" t="str">
        <f>IF('PT_endr-kom'!BD147=0," ",'PT_endr-kom'!BD147)</f>
        <v xml:space="preserve"> </v>
      </c>
      <c r="E129" s="167" t="str">
        <f>IF('PT_endr-kom'!BE147=0," ",'PT_endr-kom'!BE147)</f>
        <v xml:space="preserve"> </v>
      </c>
      <c r="F129" s="167" t="str">
        <f>IF('PT_endr-kom'!BF147=0," ",'PT_endr-kom'!BF147)</f>
        <v xml:space="preserve"> </v>
      </c>
      <c r="G129" s="167" t="str">
        <f>IF('PT_endr-kom'!BG147=0," ",'PT_endr-kom'!BG147)</f>
        <v xml:space="preserve"> </v>
      </c>
      <c r="H129" s="167" t="str">
        <f>IF('PT_endr-kom'!BH147=0," ",'PT_endr-kom'!BH147)</f>
        <v xml:space="preserve"> </v>
      </c>
      <c r="I129" s="22"/>
      <c r="J129" s="22"/>
      <c r="K129" s="22"/>
      <c r="L129" s="22"/>
      <c r="M129" s="22"/>
    </row>
    <row r="130" spans="2:13" ht="14.1" customHeight="1" x14ac:dyDescent="0.2">
      <c r="B130" s="21" t="str">
        <f>IF('PT_endr-kom'!BC148=0," ",'PT_endr-kom'!BC148)</f>
        <v xml:space="preserve"> </v>
      </c>
      <c r="C130" s="21" t="str">
        <f>IF('PT_endr-kom'!BD148=0," ",'PT_endr-kom'!BD148)</f>
        <v xml:space="preserve"> </v>
      </c>
      <c r="D130" s="167" t="str">
        <f>IF('PT_endr-kom'!BD148=0," ",'PT_endr-kom'!BD148)</f>
        <v xml:space="preserve"> </v>
      </c>
      <c r="E130" s="167" t="str">
        <f>IF('PT_endr-kom'!BE148=0," ",'PT_endr-kom'!BE148)</f>
        <v xml:space="preserve"> </v>
      </c>
      <c r="F130" s="167" t="str">
        <f>IF('PT_endr-kom'!BF148=0," ",'PT_endr-kom'!BF148)</f>
        <v xml:space="preserve"> </v>
      </c>
      <c r="G130" s="167" t="str">
        <f>IF('PT_endr-kom'!BG148=0," ",'PT_endr-kom'!BG148)</f>
        <v xml:space="preserve"> </v>
      </c>
      <c r="H130" s="167" t="str">
        <f>IF('PT_endr-kom'!BH148=0," ",'PT_endr-kom'!BH148)</f>
        <v xml:space="preserve"> </v>
      </c>
      <c r="I130" s="22"/>
      <c r="J130" s="22"/>
      <c r="K130" s="22"/>
      <c r="L130" s="22"/>
      <c r="M130" s="22"/>
    </row>
    <row r="131" spans="2:13" ht="14.1" customHeight="1" x14ac:dyDescent="0.2">
      <c r="B131" s="21" t="str">
        <f>IF('PT_endr-kom'!BC149=0," ",'PT_endr-kom'!BC149)</f>
        <v xml:space="preserve"> </v>
      </c>
      <c r="C131" s="21" t="str">
        <f>IF('PT_endr-kom'!BD149=0," ",'PT_endr-kom'!BD149)</f>
        <v xml:space="preserve"> </v>
      </c>
      <c r="D131" s="167" t="str">
        <f>IF('PT_endr-kom'!BD149=0," ",'PT_endr-kom'!BD149)</f>
        <v xml:space="preserve"> </v>
      </c>
      <c r="E131" s="167" t="str">
        <f>IF('PT_endr-kom'!BE149=0," ",'PT_endr-kom'!BE149)</f>
        <v xml:space="preserve"> </v>
      </c>
      <c r="F131" s="167" t="str">
        <f>IF('PT_endr-kom'!BF149=0," ",'PT_endr-kom'!BF149)</f>
        <v xml:space="preserve"> </v>
      </c>
      <c r="G131" s="167" t="str">
        <f>IF('PT_endr-kom'!BG149=0," ",'PT_endr-kom'!BG149)</f>
        <v xml:space="preserve"> </v>
      </c>
      <c r="H131" s="167" t="str">
        <f>IF('PT_endr-kom'!BH149=0," ",'PT_endr-kom'!BH149)</f>
        <v xml:space="preserve"> </v>
      </c>
      <c r="I131" s="22"/>
      <c r="J131" s="22"/>
      <c r="K131" s="22"/>
      <c r="L131" s="22"/>
      <c r="M131" s="22"/>
    </row>
    <row r="132" spans="2:13" ht="14.1" customHeight="1" x14ac:dyDescent="0.2">
      <c r="B132" s="21" t="str">
        <f>IF('PT_endr-kom'!BC150=0," ",'PT_endr-kom'!BC150)</f>
        <v xml:space="preserve"> </v>
      </c>
      <c r="C132" s="21" t="str">
        <f>IF('PT_endr-kom'!BD150=0," ",'PT_endr-kom'!BD150)</f>
        <v xml:space="preserve"> </v>
      </c>
      <c r="D132" s="167" t="str">
        <f>IF('PT_endr-kom'!BD150=0," ",'PT_endr-kom'!BD150)</f>
        <v xml:space="preserve"> </v>
      </c>
      <c r="E132" s="167" t="str">
        <f>IF('PT_endr-kom'!BE150=0," ",'PT_endr-kom'!BE150)</f>
        <v xml:space="preserve"> </v>
      </c>
      <c r="F132" s="167" t="str">
        <f>IF('PT_endr-kom'!BF150=0," ",'PT_endr-kom'!BF150)</f>
        <v xml:space="preserve"> </v>
      </c>
      <c r="G132" s="167" t="str">
        <f>IF('PT_endr-kom'!BG150=0," ",'PT_endr-kom'!BG150)</f>
        <v xml:space="preserve"> </v>
      </c>
      <c r="H132" s="167" t="str">
        <f>IF('PT_endr-kom'!BH150=0," ",'PT_endr-kom'!BH150)</f>
        <v xml:space="preserve"> </v>
      </c>
      <c r="I132" s="22"/>
      <c r="J132" s="22"/>
      <c r="K132" s="22"/>
      <c r="L132" s="22"/>
      <c r="M132" s="22"/>
    </row>
    <row r="133" spans="2:13" ht="14.1" customHeight="1" x14ac:dyDescent="0.2">
      <c r="B133" s="21" t="str">
        <f>IF('PT_endr-kom'!BC151=0," ",'PT_endr-kom'!BC151)</f>
        <v xml:space="preserve"> </v>
      </c>
      <c r="C133" s="21" t="str">
        <f>IF('PT_endr-kom'!BD151=0," ",'PT_endr-kom'!BD151)</f>
        <v xml:space="preserve"> </v>
      </c>
      <c r="D133" s="167" t="str">
        <f>IF('PT_endr-kom'!BD151=0," ",'PT_endr-kom'!BD151)</f>
        <v xml:space="preserve"> </v>
      </c>
      <c r="E133" s="167" t="str">
        <f>IF('PT_endr-kom'!BE151=0," ",'PT_endr-kom'!BE151)</f>
        <v xml:space="preserve"> </v>
      </c>
      <c r="F133" s="167" t="str">
        <f>IF('PT_endr-kom'!BF151=0," ",'PT_endr-kom'!BF151)</f>
        <v xml:space="preserve"> </v>
      </c>
      <c r="G133" s="167" t="str">
        <f>IF('PT_endr-kom'!BG151=0," ",'PT_endr-kom'!BG151)</f>
        <v xml:space="preserve"> </v>
      </c>
      <c r="H133" s="167" t="str">
        <f>IF('PT_endr-kom'!BH151=0," ",'PT_endr-kom'!BH151)</f>
        <v xml:space="preserve"> </v>
      </c>
      <c r="I133" s="22"/>
      <c r="J133" s="22"/>
      <c r="K133" s="22"/>
      <c r="L133" s="22"/>
      <c r="M133" s="22"/>
    </row>
    <row r="134" spans="2:13" ht="14.1" customHeight="1" x14ac:dyDescent="0.2">
      <c r="B134" s="21" t="str">
        <f>IF('PT_endr-kom'!BC152=0," ",'PT_endr-kom'!BC152)</f>
        <v xml:space="preserve"> </v>
      </c>
      <c r="C134" s="21" t="str">
        <f>IF('PT_endr-kom'!BD152=0," ",'PT_endr-kom'!BD152)</f>
        <v xml:space="preserve"> </v>
      </c>
      <c r="D134" s="167" t="str">
        <f>IF('PT_endr-kom'!BD152=0," ",'PT_endr-kom'!BD152)</f>
        <v xml:space="preserve"> </v>
      </c>
      <c r="E134" s="167" t="str">
        <f>IF('PT_endr-kom'!BE152=0," ",'PT_endr-kom'!BE152)</f>
        <v xml:space="preserve"> </v>
      </c>
      <c r="F134" s="167" t="str">
        <f>IF('PT_endr-kom'!BF152=0," ",'PT_endr-kom'!BF152)</f>
        <v xml:space="preserve"> </v>
      </c>
      <c r="G134" s="167" t="str">
        <f>IF('PT_endr-kom'!BG152=0," ",'PT_endr-kom'!BG152)</f>
        <v xml:space="preserve"> </v>
      </c>
      <c r="H134" s="167" t="str">
        <f>IF('PT_endr-kom'!BH152=0," ",'PT_endr-kom'!BH152)</f>
        <v xml:space="preserve"> </v>
      </c>
      <c r="I134" s="22"/>
      <c r="J134" s="22"/>
      <c r="K134" s="22"/>
      <c r="L134" s="22"/>
      <c r="M134" s="22"/>
    </row>
    <row r="135" spans="2:13" ht="14.1" customHeight="1" x14ac:dyDescent="0.2">
      <c r="B135" s="21" t="str">
        <f>IF('PT_endr-kom'!BC153=0," ",'PT_endr-kom'!BC153)</f>
        <v xml:space="preserve"> </v>
      </c>
      <c r="C135" s="21" t="str">
        <f>IF('PT_endr-kom'!BD153=0," ",'PT_endr-kom'!BD153)</f>
        <v xml:space="preserve"> </v>
      </c>
      <c r="D135" s="167" t="str">
        <f>IF('PT_endr-kom'!BD153=0," ",'PT_endr-kom'!BD153)</f>
        <v xml:space="preserve"> </v>
      </c>
      <c r="E135" s="167" t="str">
        <f>IF('PT_endr-kom'!BE153=0," ",'PT_endr-kom'!BE153)</f>
        <v xml:space="preserve"> </v>
      </c>
      <c r="F135" s="167" t="str">
        <f>IF('PT_endr-kom'!BF153=0," ",'PT_endr-kom'!BF153)</f>
        <v xml:space="preserve"> </v>
      </c>
      <c r="G135" s="167" t="str">
        <f>IF('PT_endr-kom'!BG153=0," ",'PT_endr-kom'!BG153)</f>
        <v xml:space="preserve"> </v>
      </c>
      <c r="H135" s="167" t="str">
        <f>IF('PT_endr-kom'!BH153=0," ",'PT_endr-kom'!BH153)</f>
        <v xml:space="preserve"> </v>
      </c>
      <c r="I135" s="22"/>
      <c r="J135" s="22"/>
      <c r="K135" s="22"/>
      <c r="L135" s="22"/>
      <c r="M135" s="22"/>
    </row>
    <row r="136" spans="2:13" ht="14.1" customHeight="1" x14ac:dyDescent="0.2">
      <c r="B136" s="21" t="str">
        <f>IF('PT_endr-kom'!BC154=0," ",'PT_endr-kom'!BC154)</f>
        <v xml:space="preserve"> </v>
      </c>
      <c r="C136" s="21" t="str">
        <f>IF('PT_endr-kom'!BD154=0," ",'PT_endr-kom'!BD154)</f>
        <v xml:space="preserve"> </v>
      </c>
      <c r="D136" s="167" t="str">
        <f>IF('PT_endr-kom'!BD154=0," ",'PT_endr-kom'!BD154)</f>
        <v xml:space="preserve"> </v>
      </c>
      <c r="E136" s="167" t="str">
        <f>IF('PT_endr-kom'!BE154=0," ",'PT_endr-kom'!BE154)</f>
        <v xml:space="preserve"> </v>
      </c>
      <c r="F136" s="167" t="str">
        <f>IF('PT_endr-kom'!BF154=0," ",'PT_endr-kom'!BF154)</f>
        <v xml:space="preserve"> </v>
      </c>
      <c r="G136" s="167" t="str">
        <f>IF('PT_endr-kom'!BG154=0," ",'PT_endr-kom'!BG154)</f>
        <v xml:space="preserve"> </v>
      </c>
      <c r="H136" s="167" t="str">
        <f>IF('PT_endr-kom'!BH154=0," ",'PT_endr-kom'!BH154)</f>
        <v xml:space="preserve"> </v>
      </c>
      <c r="I136" s="22"/>
      <c r="J136" s="22"/>
      <c r="K136" s="22"/>
      <c r="L136" s="22"/>
      <c r="M136" s="22"/>
    </row>
    <row r="137" spans="2:13" ht="14.1" customHeight="1" x14ac:dyDescent="0.2">
      <c r="B137" s="21" t="str">
        <f>IF('PT_endr-kom'!BC155=0," ",'PT_endr-kom'!BC155)</f>
        <v xml:space="preserve"> </v>
      </c>
      <c r="C137" s="21" t="str">
        <f>IF('PT_endr-kom'!BD155=0," ",'PT_endr-kom'!BD155)</f>
        <v xml:space="preserve"> </v>
      </c>
      <c r="D137" s="167" t="str">
        <f>IF('PT_endr-kom'!BD155=0," ",'PT_endr-kom'!BD155)</f>
        <v xml:space="preserve"> </v>
      </c>
      <c r="E137" s="167" t="str">
        <f>IF('PT_endr-kom'!BE155=0," ",'PT_endr-kom'!BE155)</f>
        <v xml:space="preserve"> </v>
      </c>
      <c r="F137" s="167" t="str">
        <f>IF('PT_endr-kom'!BF155=0," ",'PT_endr-kom'!BF155)</f>
        <v xml:space="preserve"> </v>
      </c>
      <c r="G137" s="167" t="str">
        <f>IF('PT_endr-kom'!BG155=0," ",'PT_endr-kom'!BG155)</f>
        <v xml:space="preserve"> </v>
      </c>
      <c r="H137" s="167" t="str">
        <f>IF('PT_endr-kom'!BH155=0," ",'PT_endr-kom'!BH155)</f>
        <v xml:space="preserve"> </v>
      </c>
      <c r="I137" s="22"/>
      <c r="J137" s="22"/>
      <c r="K137" s="22"/>
      <c r="L137" s="22"/>
      <c r="M137" s="22"/>
    </row>
    <row r="138" spans="2:13" ht="14.1" customHeight="1" x14ac:dyDescent="0.2">
      <c r="B138" s="21" t="str">
        <f>IF('PT_endr-kom'!BC156=0," ",'PT_endr-kom'!BC156)</f>
        <v xml:space="preserve"> </v>
      </c>
      <c r="C138" s="21" t="str">
        <f>IF('PT_endr-kom'!BD156=0," ",'PT_endr-kom'!BD156)</f>
        <v xml:space="preserve"> </v>
      </c>
      <c r="D138" s="167" t="str">
        <f>IF('PT_endr-kom'!BD156=0," ",'PT_endr-kom'!BD156)</f>
        <v xml:space="preserve"> </v>
      </c>
      <c r="E138" s="167" t="str">
        <f>IF('PT_endr-kom'!BE156=0," ",'PT_endr-kom'!BE156)</f>
        <v xml:space="preserve"> </v>
      </c>
      <c r="F138" s="167" t="str">
        <f>IF('PT_endr-kom'!BF156=0," ",'PT_endr-kom'!BF156)</f>
        <v xml:space="preserve"> </v>
      </c>
      <c r="G138" s="167" t="str">
        <f>IF('PT_endr-kom'!BG156=0," ",'PT_endr-kom'!BG156)</f>
        <v xml:space="preserve"> </v>
      </c>
      <c r="H138" s="167" t="str">
        <f>IF('PT_endr-kom'!BH156=0," ",'PT_endr-kom'!BH156)</f>
        <v xml:space="preserve"> </v>
      </c>
      <c r="I138" s="22"/>
      <c r="J138" s="22"/>
      <c r="K138" s="22"/>
      <c r="L138" s="22"/>
      <c r="M138" s="22"/>
    </row>
    <row r="139" spans="2:13" ht="14.1" customHeight="1" x14ac:dyDescent="0.2">
      <c r="B139" s="21" t="str">
        <f>IF('PT_endr-kom'!BC157=0," ",'PT_endr-kom'!BC157)</f>
        <v xml:space="preserve"> </v>
      </c>
      <c r="C139" s="21" t="str">
        <f>IF('PT_endr-kom'!BD157=0," ",'PT_endr-kom'!BD157)</f>
        <v xml:space="preserve"> </v>
      </c>
      <c r="D139" s="167" t="str">
        <f>IF('PT_endr-kom'!BD157=0," ",'PT_endr-kom'!BD157)</f>
        <v xml:space="preserve"> </v>
      </c>
      <c r="E139" s="167" t="str">
        <f>IF('PT_endr-kom'!BE157=0," ",'PT_endr-kom'!BE157)</f>
        <v xml:space="preserve"> </v>
      </c>
      <c r="F139" s="167" t="str">
        <f>IF('PT_endr-kom'!BF157=0," ",'PT_endr-kom'!BF157)</f>
        <v xml:space="preserve"> </v>
      </c>
      <c r="G139" s="167" t="str">
        <f>IF('PT_endr-kom'!BG157=0," ",'PT_endr-kom'!BG157)</f>
        <v xml:space="preserve"> </v>
      </c>
      <c r="H139" s="167" t="str">
        <f>IF('PT_endr-kom'!BH157=0," ",'PT_endr-kom'!BH157)</f>
        <v xml:space="preserve"> </v>
      </c>
      <c r="I139" s="22"/>
      <c r="J139" s="22"/>
      <c r="K139" s="22"/>
      <c r="L139" s="22"/>
      <c r="M139" s="22"/>
    </row>
    <row r="140" spans="2:13" ht="14.1" customHeight="1" x14ac:dyDescent="0.2">
      <c r="B140" s="21" t="str">
        <f>IF('PT_endr-kom'!BC158=0," ",'PT_endr-kom'!BC158)</f>
        <v xml:space="preserve"> </v>
      </c>
      <c r="C140" s="21" t="str">
        <f>IF('PT_endr-kom'!BD158=0," ",'PT_endr-kom'!BD158)</f>
        <v xml:space="preserve"> </v>
      </c>
      <c r="D140" s="167" t="str">
        <f>IF('PT_endr-kom'!BD158=0," ",'PT_endr-kom'!BD158)</f>
        <v xml:space="preserve"> </v>
      </c>
      <c r="E140" s="167" t="str">
        <f>IF('PT_endr-kom'!BE158=0," ",'PT_endr-kom'!BE158)</f>
        <v xml:space="preserve"> </v>
      </c>
      <c r="F140" s="167" t="str">
        <f>IF('PT_endr-kom'!BF158=0," ",'PT_endr-kom'!BF158)</f>
        <v xml:space="preserve"> </v>
      </c>
      <c r="G140" s="167" t="str">
        <f>IF('PT_endr-kom'!BG158=0," ",'PT_endr-kom'!BG158)</f>
        <v xml:space="preserve"> </v>
      </c>
      <c r="H140" s="167" t="str">
        <f>IF('PT_endr-kom'!BH158=0," ",'PT_endr-kom'!BH158)</f>
        <v xml:space="preserve"> </v>
      </c>
      <c r="I140" s="22"/>
      <c r="J140" s="22"/>
      <c r="K140" s="22"/>
      <c r="L140" s="22"/>
      <c r="M140" s="22"/>
    </row>
    <row r="141" spans="2:13" ht="14.1" customHeight="1" x14ac:dyDescent="0.2">
      <c r="B141" s="21" t="str">
        <f>IF('PT_endr-kom'!BC159=0," ",'PT_endr-kom'!BC159)</f>
        <v xml:space="preserve"> </v>
      </c>
      <c r="C141" s="21" t="str">
        <f>IF('PT_endr-kom'!BD159=0," ",'PT_endr-kom'!BD159)</f>
        <v xml:space="preserve"> </v>
      </c>
      <c r="D141" s="167" t="str">
        <f>IF('PT_endr-kom'!BD159=0," ",'PT_endr-kom'!BD159)</f>
        <v xml:space="preserve"> </v>
      </c>
      <c r="E141" s="167" t="str">
        <f>IF('PT_endr-kom'!BE159=0," ",'PT_endr-kom'!BE159)</f>
        <v xml:space="preserve"> </v>
      </c>
      <c r="F141" s="167" t="str">
        <f>IF('PT_endr-kom'!BF159=0," ",'PT_endr-kom'!BF159)</f>
        <v xml:space="preserve"> </v>
      </c>
      <c r="G141" s="167" t="str">
        <f>IF('PT_endr-kom'!BG159=0," ",'PT_endr-kom'!BG159)</f>
        <v xml:space="preserve"> </v>
      </c>
      <c r="H141" s="167" t="str">
        <f>IF('PT_endr-kom'!BH159=0," ",'PT_endr-kom'!BH159)</f>
        <v xml:space="preserve"> </v>
      </c>
      <c r="I141" s="22"/>
      <c r="J141" s="22"/>
      <c r="K141" s="22"/>
      <c r="L141" s="22"/>
      <c r="M141" s="22"/>
    </row>
    <row r="142" spans="2:13" ht="14.1" customHeight="1" x14ac:dyDescent="0.2">
      <c r="B142" s="21" t="str">
        <f>IF('PT_endr-kom'!BC160=0," ",'PT_endr-kom'!BC160)</f>
        <v xml:space="preserve"> </v>
      </c>
      <c r="C142" s="21" t="str">
        <f>IF('PT_endr-kom'!BD160=0," ",'PT_endr-kom'!BD160)</f>
        <v xml:space="preserve"> </v>
      </c>
      <c r="D142" s="167" t="str">
        <f>IF('PT_endr-kom'!BD160=0," ",'PT_endr-kom'!BD160)</f>
        <v xml:space="preserve"> </v>
      </c>
      <c r="E142" s="167" t="str">
        <f>IF('PT_endr-kom'!BE160=0," ",'PT_endr-kom'!BE160)</f>
        <v xml:space="preserve"> </v>
      </c>
      <c r="F142" s="167" t="str">
        <f>IF('PT_endr-kom'!BF160=0," ",'PT_endr-kom'!BF160)</f>
        <v xml:space="preserve"> </v>
      </c>
      <c r="G142" s="167" t="str">
        <f>IF('PT_endr-kom'!BG160=0," ",'PT_endr-kom'!BG160)</f>
        <v xml:space="preserve"> </v>
      </c>
      <c r="H142" s="167" t="str">
        <f>IF('PT_endr-kom'!BH160=0," ",'PT_endr-kom'!BH160)</f>
        <v xml:space="preserve"> </v>
      </c>
      <c r="I142" s="22"/>
      <c r="J142" s="22"/>
      <c r="K142" s="22"/>
      <c r="L142" s="22"/>
      <c r="M142" s="22"/>
    </row>
    <row r="143" spans="2:13" ht="14.1" customHeight="1" x14ac:dyDescent="0.2">
      <c r="B143" s="21" t="str">
        <f>IF('PT_endr-kom'!BC161=0," ",'PT_endr-kom'!BC161)</f>
        <v xml:space="preserve"> </v>
      </c>
      <c r="C143" s="21" t="str">
        <f>IF('PT_endr-kom'!BD161=0," ",'PT_endr-kom'!BD161)</f>
        <v xml:space="preserve"> </v>
      </c>
      <c r="D143" s="167" t="str">
        <f>IF('PT_endr-kom'!BD161=0," ",'PT_endr-kom'!BD161)</f>
        <v xml:space="preserve"> </v>
      </c>
      <c r="E143" s="167" t="str">
        <f>IF('PT_endr-kom'!BE161=0," ",'PT_endr-kom'!BE161)</f>
        <v xml:space="preserve"> </v>
      </c>
      <c r="F143" s="167" t="str">
        <f>IF('PT_endr-kom'!BF161=0," ",'PT_endr-kom'!BF161)</f>
        <v xml:space="preserve"> </v>
      </c>
      <c r="G143" s="167" t="str">
        <f>IF('PT_endr-kom'!BG161=0," ",'PT_endr-kom'!BG161)</f>
        <v xml:space="preserve"> </v>
      </c>
      <c r="H143" s="167" t="str">
        <f>IF('PT_endr-kom'!BH161=0," ",'PT_endr-kom'!BH161)</f>
        <v xml:space="preserve"> </v>
      </c>
      <c r="I143" s="22"/>
      <c r="J143" s="22"/>
      <c r="K143" s="22"/>
      <c r="L143" s="22"/>
      <c r="M143" s="22"/>
    </row>
    <row r="144" spans="2:13" ht="14.1" customHeight="1" x14ac:dyDescent="0.2">
      <c r="B144" s="21" t="str">
        <f>IF('PT_endr-kom'!BC162=0," ",'PT_endr-kom'!BC162)</f>
        <v xml:space="preserve"> </v>
      </c>
      <c r="C144" s="21" t="str">
        <f>IF('PT_endr-kom'!BD162=0," ",'PT_endr-kom'!BD162)</f>
        <v xml:space="preserve"> </v>
      </c>
      <c r="D144" s="167" t="str">
        <f>IF('PT_endr-kom'!BD162=0," ",'PT_endr-kom'!BD162)</f>
        <v xml:space="preserve"> </v>
      </c>
      <c r="E144" s="167" t="str">
        <f>IF('PT_endr-kom'!BE162=0," ",'PT_endr-kom'!BE162)</f>
        <v xml:space="preserve"> </v>
      </c>
      <c r="F144" s="167" t="str">
        <f>IF('PT_endr-kom'!BF162=0," ",'PT_endr-kom'!BF162)</f>
        <v xml:space="preserve"> </v>
      </c>
      <c r="G144" s="167" t="str">
        <f>IF('PT_endr-kom'!BG162=0," ",'PT_endr-kom'!BG162)</f>
        <v xml:space="preserve"> </v>
      </c>
      <c r="H144" s="167" t="str">
        <f>IF('PT_endr-kom'!BH162=0," ",'PT_endr-kom'!BH162)</f>
        <v xml:space="preserve"> </v>
      </c>
      <c r="I144" s="22"/>
      <c r="J144" s="22"/>
      <c r="K144" s="22"/>
      <c r="L144" s="22"/>
      <c r="M144" s="22"/>
    </row>
    <row r="145" spans="2:13" ht="14.1" customHeight="1" x14ac:dyDescent="0.2">
      <c r="B145" s="21" t="str">
        <f>IF('PT_endr-kom'!BC163=0," ",'PT_endr-kom'!BC163)</f>
        <v xml:space="preserve"> </v>
      </c>
      <c r="C145" s="21" t="str">
        <f>IF('PT_endr-kom'!BD163=0," ",'PT_endr-kom'!BD163)</f>
        <v xml:space="preserve"> </v>
      </c>
      <c r="D145" s="167" t="str">
        <f>IF('PT_endr-kom'!BD163=0," ",'PT_endr-kom'!BD163)</f>
        <v xml:space="preserve"> </v>
      </c>
      <c r="E145" s="167" t="str">
        <f>IF('PT_endr-kom'!BE163=0," ",'PT_endr-kom'!BE163)</f>
        <v xml:space="preserve"> </v>
      </c>
      <c r="F145" s="167" t="str">
        <f>IF('PT_endr-kom'!BF163=0," ",'PT_endr-kom'!BF163)</f>
        <v xml:space="preserve"> </v>
      </c>
      <c r="G145" s="167" t="str">
        <f>IF('PT_endr-kom'!BG163=0," ",'PT_endr-kom'!BG163)</f>
        <v xml:space="preserve"> </v>
      </c>
      <c r="H145" s="167" t="str">
        <f>IF('PT_endr-kom'!BH163=0," ",'PT_endr-kom'!BH163)</f>
        <v xml:space="preserve"> </v>
      </c>
      <c r="I145" s="22"/>
      <c r="J145" s="22"/>
      <c r="K145" s="22"/>
      <c r="L145" s="22"/>
      <c r="M145" s="22"/>
    </row>
    <row r="146" spans="2:13" ht="14.1" customHeight="1" x14ac:dyDescent="0.2">
      <c r="B146" s="21" t="str">
        <f>IF('PT_endr-kom'!BC164=0," ",'PT_endr-kom'!BC164)</f>
        <v xml:space="preserve"> </v>
      </c>
      <c r="C146" s="21" t="str">
        <f>IF('PT_endr-kom'!BD164=0," ",'PT_endr-kom'!BD164)</f>
        <v xml:space="preserve"> </v>
      </c>
      <c r="D146" s="167" t="str">
        <f>IF('PT_endr-kom'!BD164=0," ",'PT_endr-kom'!BD164)</f>
        <v xml:space="preserve"> </v>
      </c>
      <c r="E146" s="167" t="str">
        <f>IF('PT_endr-kom'!BE164=0," ",'PT_endr-kom'!BE164)</f>
        <v xml:space="preserve"> </v>
      </c>
      <c r="F146" s="167" t="str">
        <f>IF('PT_endr-kom'!BF164=0," ",'PT_endr-kom'!BF164)</f>
        <v xml:space="preserve"> </v>
      </c>
      <c r="G146" s="167" t="str">
        <f>IF('PT_endr-kom'!BG164=0," ",'PT_endr-kom'!BG164)</f>
        <v xml:space="preserve"> </v>
      </c>
      <c r="H146" s="167" t="str">
        <f>IF('PT_endr-kom'!BH164=0," ",'PT_endr-kom'!BH164)</f>
        <v xml:space="preserve"> </v>
      </c>
      <c r="I146" s="22"/>
      <c r="J146" s="22"/>
      <c r="K146" s="22"/>
      <c r="L146" s="22"/>
      <c r="M146" s="22"/>
    </row>
    <row r="147" spans="2:13" ht="14.1" customHeight="1" x14ac:dyDescent="0.2">
      <c r="B147" s="21" t="str">
        <f>IF('PT_endr-kom'!BC165=0," ",'PT_endr-kom'!BC165)</f>
        <v xml:space="preserve"> </v>
      </c>
      <c r="C147" s="21" t="str">
        <f>IF('PT_endr-kom'!BD165=0," ",'PT_endr-kom'!BD165)</f>
        <v xml:space="preserve"> </v>
      </c>
      <c r="D147" s="167" t="str">
        <f>IF('PT_endr-kom'!BD165=0," ",'PT_endr-kom'!BD165)</f>
        <v xml:space="preserve"> </v>
      </c>
      <c r="E147" s="167" t="str">
        <f>IF('PT_endr-kom'!BE165=0," ",'PT_endr-kom'!BE165)</f>
        <v xml:space="preserve"> </v>
      </c>
      <c r="F147" s="167" t="str">
        <f>IF('PT_endr-kom'!BF165=0," ",'PT_endr-kom'!BF165)</f>
        <v xml:space="preserve"> </v>
      </c>
      <c r="G147" s="167" t="str">
        <f>IF('PT_endr-kom'!BG165=0," ",'PT_endr-kom'!BG165)</f>
        <v xml:space="preserve"> </v>
      </c>
      <c r="H147" s="167" t="str">
        <f>IF('PT_endr-kom'!BH165=0," ",'PT_endr-kom'!BH165)</f>
        <v xml:space="preserve"> </v>
      </c>
      <c r="I147" s="22"/>
      <c r="J147" s="22"/>
      <c r="K147" s="22"/>
      <c r="L147" s="22"/>
      <c r="M147" s="22"/>
    </row>
    <row r="148" spans="2:13" ht="14.1" customHeight="1" x14ac:dyDescent="0.2">
      <c r="B148" s="21" t="str">
        <f>IF('PT_endr-kom'!BC166=0," ",'PT_endr-kom'!BC166)</f>
        <v xml:space="preserve"> </v>
      </c>
      <c r="C148" s="21" t="str">
        <f>IF('PT_endr-kom'!BD166=0," ",'PT_endr-kom'!BD166)</f>
        <v xml:space="preserve"> </v>
      </c>
      <c r="D148" s="167" t="str">
        <f>IF('PT_endr-kom'!BD166=0," ",'PT_endr-kom'!BD166)</f>
        <v xml:space="preserve"> </v>
      </c>
      <c r="E148" s="167" t="str">
        <f>IF('PT_endr-kom'!BE166=0," ",'PT_endr-kom'!BE166)</f>
        <v xml:space="preserve"> </v>
      </c>
      <c r="F148" s="167" t="str">
        <f>IF('PT_endr-kom'!BF166=0," ",'PT_endr-kom'!BF166)</f>
        <v xml:space="preserve"> </v>
      </c>
      <c r="G148" s="167" t="str">
        <f>IF('PT_endr-kom'!BG166=0," ",'PT_endr-kom'!BG166)</f>
        <v xml:space="preserve"> </v>
      </c>
      <c r="H148" s="167" t="str">
        <f>IF('PT_endr-kom'!BH166=0," ",'PT_endr-kom'!BH166)</f>
        <v xml:space="preserve"> </v>
      </c>
      <c r="I148" s="22"/>
      <c r="J148" s="22"/>
      <c r="K148" s="22"/>
      <c r="L148" s="22"/>
      <c r="M148" s="22"/>
    </row>
    <row r="149" spans="2:13" ht="14.1" customHeight="1" x14ac:dyDescent="0.2">
      <c r="B149" s="21" t="str">
        <f>IF('PT_endr-kom'!BC167=0," ",'PT_endr-kom'!BC167)</f>
        <v xml:space="preserve"> </v>
      </c>
      <c r="C149" s="21" t="str">
        <f>IF('PT_endr-kom'!BD167=0," ",'PT_endr-kom'!BD167)</f>
        <v xml:space="preserve"> </v>
      </c>
      <c r="D149" s="167" t="str">
        <f>IF('PT_endr-kom'!BD167=0," ",'PT_endr-kom'!BD167)</f>
        <v xml:space="preserve"> </v>
      </c>
      <c r="E149" s="167" t="str">
        <f>IF('PT_endr-kom'!BE167=0," ",'PT_endr-kom'!BE167)</f>
        <v xml:space="preserve"> </v>
      </c>
      <c r="F149" s="167" t="str">
        <f>IF('PT_endr-kom'!BF167=0," ",'PT_endr-kom'!BF167)</f>
        <v xml:space="preserve"> </v>
      </c>
      <c r="G149" s="167" t="str">
        <f>IF('PT_endr-kom'!BG167=0," ",'PT_endr-kom'!BG167)</f>
        <v xml:space="preserve"> </v>
      </c>
      <c r="H149" s="167" t="str">
        <f>IF('PT_endr-kom'!BH167=0," ",'PT_endr-kom'!BH167)</f>
        <v xml:space="preserve"> </v>
      </c>
      <c r="I149" s="22"/>
      <c r="J149" s="22"/>
      <c r="K149" s="22"/>
      <c r="L149" s="22"/>
      <c r="M149" s="22"/>
    </row>
    <row r="150" spans="2:13" ht="14.1" customHeight="1" x14ac:dyDescent="0.2">
      <c r="B150" s="21" t="str">
        <f>IF('PT_endr-kom'!BC168=0," ",'PT_endr-kom'!BC168)</f>
        <v xml:space="preserve"> </v>
      </c>
      <c r="C150" s="21" t="str">
        <f>IF('PT_endr-kom'!BD168=0," ",'PT_endr-kom'!BD168)</f>
        <v xml:space="preserve"> </v>
      </c>
      <c r="D150" s="167" t="str">
        <f>IF('PT_endr-kom'!BD168=0," ",'PT_endr-kom'!BD168)</f>
        <v xml:space="preserve"> </v>
      </c>
      <c r="E150" s="167" t="str">
        <f>IF('PT_endr-kom'!BE168=0," ",'PT_endr-kom'!BE168)</f>
        <v xml:space="preserve"> </v>
      </c>
      <c r="F150" s="167" t="str">
        <f>IF('PT_endr-kom'!BF168=0," ",'PT_endr-kom'!BF168)</f>
        <v xml:space="preserve"> </v>
      </c>
      <c r="G150" s="167" t="str">
        <f>IF('PT_endr-kom'!BG168=0," ",'PT_endr-kom'!BG168)</f>
        <v xml:space="preserve"> </v>
      </c>
      <c r="H150" s="167" t="str">
        <f>IF('PT_endr-kom'!BH168=0," ",'PT_endr-kom'!BH168)</f>
        <v xml:space="preserve"> </v>
      </c>
      <c r="I150" s="22"/>
      <c r="J150" s="22"/>
      <c r="K150" s="22"/>
      <c r="L150" s="22"/>
      <c r="M150" s="22"/>
    </row>
    <row r="151" spans="2:13" ht="14.1" customHeight="1" x14ac:dyDescent="0.2">
      <c r="B151" s="21" t="str">
        <f>IF('PT_endr-kom'!BC169=0," ",'PT_endr-kom'!BC169)</f>
        <v xml:space="preserve"> </v>
      </c>
      <c r="C151" s="21" t="str">
        <f>IF('PT_endr-kom'!BD169=0," ",'PT_endr-kom'!BD169)</f>
        <v xml:space="preserve"> </v>
      </c>
      <c r="D151" s="167" t="str">
        <f>IF('PT_endr-kom'!BD169=0," ",'PT_endr-kom'!BD169)</f>
        <v xml:space="preserve"> </v>
      </c>
      <c r="E151" s="167" t="str">
        <f>IF('PT_endr-kom'!BE169=0," ",'PT_endr-kom'!BE169)</f>
        <v xml:space="preserve"> </v>
      </c>
      <c r="F151" s="167" t="str">
        <f>IF('PT_endr-kom'!BF169=0," ",'PT_endr-kom'!BF169)</f>
        <v xml:space="preserve"> </v>
      </c>
      <c r="G151" s="167" t="str">
        <f>IF('PT_endr-kom'!BG169=0," ",'PT_endr-kom'!BG169)</f>
        <v xml:space="preserve"> </v>
      </c>
      <c r="H151" s="167" t="str">
        <f>IF('PT_endr-kom'!BH169=0," ",'PT_endr-kom'!BH169)</f>
        <v xml:space="preserve"> </v>
      </c>
      <c r="I151" s="22"/>
      <c r="J151" s="22"/>
      <c r="K151" s="22"/>
      <c r="L151" s="22"/>
      <c r="M151" s="22"/>
    </row>
    <row r="152" spans="2:13" ht="14.1" customHeight="1" x14ac:dyDescent="0.2">
      <c r="B152" s="21" t="str">
        <f>IF('PT_endr-kom'!BC170=0," ",'PT_endr-kom'!BC170)</f>
        <v xml:space="preserve"> </v>
      </c>
      <c r="C152" s="21" t="str">
        <f>IF('PT_endr-kom'!BD170=0," ",'PT_endr-kom'!BD170)</f>
        <v xml:space="preserve"> </v>
      </c>
      <c r="D152" s="167" t="str">
        <f>IF('PT_endr-kom'!BD170=0," ",'PT_endr-kom'!BD170)</f>
        <v xml:space="preserve"> </v>
      </c>
      <c r="E152" s="167" t="str">
        <f>IF('PT_endr-kom'!BE170=0," ",'PT_endr-kom'!BE170)</f>
        <v xml:space="preserve"> </v>
      </c>
      <c r="F152" s="167" t="str">
        <f>IF('PT_endr-kom'!BF170=0," ",'PT_endr-kom'!BF170)</f>
        <v xml:space="preserve"> </v>
      </c>
      <c r="G152" s="167" t="str">
        <f>IF('PT_endr-kom'!BG170=0," ",'PT_endr-kom'!BG170)</f>
        <v xml:space="preserve"> </v>
      </c>
      <c r="H152" s="167" t="str">
        <f>IF('PT_endr-kom'!BH170=0," ",'PT_endr-kom'!BH170)</f>
        <v xml:space="preserve"> </v>
      </c>
      <c r="I152" s="22"/>
      <c r="J152" s="22"/>
      <c r="K152" s="22"/>
      <c r="L152" s="22"/>
      <c r="M152" s="22"/>
    </row>
    <row r="153" spans="2:13" ht="14.1" customHeight="1" x14ac:dyDescent="0.2">
      <c r="B153" s="21" t="str">
        <f>IF('PT_endr-kom'!BC171=0," ",'PT_endr-kom'!BC171)</f>
        <v xml:space="preserve"> </v>
      </c>
      <c r="C153" s="21" t="str">
        <f>IF('PT_endr-kom'!BD171=0," ",'PT_endr-kom'!BD171)</f>
        <v xml:space="preserve"> </v>
      </c>
      <c r="D153" s="167" t="str">
        <f>IF('PT_endr-kom'!BD171=0," ",'PT_endr-kom'!BD171)</f>
        <v xml:space="preserve"> </v>
      </c>
      <c r="E153" s="167" t="str">
        <f>IF('PT_endr-kom'!BE171=0," ",'PT_endr-kom'!BE171)</f>
        <v xml:space="preserve"> </v>
      </c>
      <c r="F153" s="167" t="str">
        <f>IF('PT_endr-kom'!BF171=0," ",'PT_endr-kom'!BF171)</f>
        <v xml:space="preserve"> </v>
      </c>
      <c r="G153" s="167" t="str">
        <f>IF('PT_endr-kom'!BG171=0," ",'PT_endr-kom'!BG171)</f>
        <v xml:space="preserve"> </v>
      </c>
      <c r="H153" s="167" t="str">
        <f>IF('PT_endr-kom'!BH171=0," ",'PT_endr-kom'!BH171)</f>
        <v xml:space="preserve"> </v>
      </c>
      <c r="I153" s="22"/>
      <c r="J153" s="22"/>
      <c r="K153" s="22"/>
      <c r="L153" s="22"/>
      <c r="M153" s="22"/>
    </row>
    <row r="154" spans="2:13" ht="14.1" customHeight="1" x14ac:dyDescent="0.2">
      <c r="B154" s="21" t="str">
        <f>IF('PT_endr-kom'!BC172=0," ",'PT_endr-kom'!BC172)</f>
        <v xml:space="preserve"> </v>
      </c>
      <c r="C154" s="21" t="str">
        <f>IF('PT_endr-kom'!BD172=0," ",'PT_endr-kom'!BD172)</f>
        <v xml:space="preserve"> </v>
      </c>
      <c r="D154" s="167" t="str">
        <f>IF('PT_endr-kom'!BD172=0," ",'PT_endr-kom'!BD172)</f>
        <v xml:space="preserve"> </v>
      </c>
      <c r="E154" s="167" t="str">
        <f>IF('PT_endr-kom'!BE172=0," ",'PT_endr-kom'!BE172)</f>
        <v xml:space="preserve"> </v>
      </c>
      <c r="F154" s="167" t="str">
        <f>IF('PT_endr-kom'!BF172=0," ",'PT_endr-kom'!BF172)</f>
        <v xml:space="preserve"> </v>
      </c>
      <c r="G154" s="167" t="str">
        <f>IF('PT_endr-kom'!BG172=0," ",'PT_endr-kom'!BG172)</f>
        <v xml:space="preserve"> </v>
      </c>
      <c r="H154" s="167" t="str">
        <f>IF('PT_endr-kom'!BH172=0," ",'PT_endr-kom'!BH172)</f>
        <v xml:space="preserve"> </v>
      </c>
      <c r="I154" s="22"/>
      <c r="J154" s="22"/>
      <c r="K154" s="22"/>
      <c r="L154" s="22"/>
      <c r="M154" s="22"/>
    </row>
    <row r="155" spans="2:13" ht="14.1" customHeight="1" x14ac:dyDescent="0.2">
      <c r="B155" s="21" t="str">
        <f>IF('PT_endr-kom'!BC173=0," ",'PT_endr-kom'!BC173)</f>
        <v xml:space="preserve"> </v>
      </c>
      <c r="C155" s="21" t="str">
        <f>IF('PT_endr-kom'!BD173=0," ",'PT_endr-kom'!BD173)</f>
        <v xml:space="preserve"> </v>
      </c>
      <c r="D155" s="167" t="str">
        <f>IF('PT_endr-kom'!BD173=0," ",'PT_endr-kom'!BD173)</f>
        <v xml:space="preserve"> </v>
      </c>
      <c r="E155" s="167" t="str">
        <f>IF('PT_endr-kom'!BE173=0," ",'PT_endr-kom'!BE173)</f>
        <v xml:space="preserve"> </v>
      </c>
      <c r="F155" s="167" t="str">
        <f>IF('PT_endr-kom'!BF173=0," ",'PT_endr-kom'!BF173)</f>
        <v xml:space="preserve"> </v>
      </c>
      <c r="G155" s="167" t="str">
        <f>IF('PT_endr-kom'!BG173=0," ",'PT_endr-kom'!BG173)</f>
        <v xml:space="preserve"> </v>
      </c>
      <c r="H155" s="167" t="str">
        <f>IF('PT_endr-kom'!BH173=0," ",'PT_endr-kom'!BH173)</f>
        <v xml:space="preserve"> </v>
      </c>
      <c r="I155" s="22"/>
      <c r="J155" s="22"/>
      <c r="K155" s="22"/>
      <c r="L155" s="22"/>
      <c r="M155" s="22"/>
    </row>
    <row r="156" spans="2:13" ht="14.1" customHeight="1" x14ac:dyDescent="0.2">
      <c r="B156" s="21" t="str">
        <f>IF('PT_endr-kom'!BC174=0," ",'PT_endr-kom'!BC174)</f>
        <v xml:space="preserve"> </v>
      </c>
      <c r="C156" s="21" t="str">
        <f>IF('PT_endr-kom'!BD174=0," ",'PT_endr-kom'!BD174)</f>
        <v xml:space="preserve"> </v>
      </c>
      <c r="D156" s="167" t="str">
        <f>IF('PT_endr-kom'!BD174=0," ",'PT_endr-kom'!BD174)</f>
        <v xml:space="preserve"> </v>
      </c>
      <c r="E156" s="167" t="str">
        <f>IF('PT_endr-kom'!BE174=0," ",'PT_endr-kom'!BE174)</f>
        <v xml:space="preserve"> </v>
      </c>
      <c r="F156" s="167" t="str">
        <f>IF('PT_endr-kom'!BF174=0," ",'PT_endr-kom'!BF174)</f>
        <v xml:space="preserve"> </v>
      </c>
      <c r="G156" s="167" t="str">
        <f>IF('PT_endr-kom'!BG174=0," ",'PT_endr-kom'!BG174)</f>
        <v xml:space="preserve"> </v>
      </c>
      <c r="H156" s="167" t="str">
        <f>IF('PT_endr-kom'!BH174=0," ",'PT_endr-kom'!BH174)</f>
        <v xml:space="preserve"> </v>
      </c>
      <c r="I156" s="22"/>
      <c r="J156" s="22"/>
      <c r="K156" s="22"/>
      <c r="L156" s="22"/>
      <c r="M156" s="22"/>
    </row>
    <row r="157" spans="2:13" ht="14.1" customHeight="1" x14ac:dyDescent="0.2">
      <c r="B157" s="21" t="str">
        <f>IF('PT_endr-kom'!BC175=0," ",'PT_endr-kom'!BC175)</f>
        <v xml:space="preserve"> </v>
      </c>
      <c r="C157" s="21" t="str">
        <f>IF('PT_endr-kom'!BD175=0," ",'PT_endr-kom'!BD175)</f>
        <v xml:space="preserve"> </v>
      </c>
      <c r="D157" s="167" t="str">
        <f>IF('PT_endr-kom'!BD175=0," ",'PT_endr-kom'!BD175)</f>
        <v xml:space="preserve"> </v>
      </c>
      <c r="E157" s="167" t="str">
        <f>IF('PT_endr-kom'!BE175=0," ",'PT_endr-kom'!BE175)</f>
        <v xml:space="preserve"> </v>
      </c>
      <c r="F157" s="167" t="str">
        <f>IF('PT_endr-kom'!BF175=0," ",'PT_endr-kom'!BF175)</f>
        <v xml:space="preserve"> </v>
      </c>
      <c r="G157" s="167" t="str">
        <f>IF('PT_endr-kom'!BG175=0," ",'PT_endr-kom'!BG175)</f>
        <v xml:space="preserve"> </v>
      </c>
      <c r="H157" s="167" t="str">
        <f>IF('PT_endr-kom'!BH175=0," ",'PT_endr-kom'!BH175)</f>
        <v xml:space="preserve"> </v>
      </c>
      <c r="I157" s="22"/>
      <c r="J157" s="22"/>
      <c r="K157" s="22"/>
      <c r="L157" s="22"/>
      <c r="M157" s="22"/>
    </row>
    <row r="158" spans="2:13" ht="14.1" customHeight="1" x14ac:dyDescent="0.2">
      <c r="B158" s="21" t="str">
        <f>IF('PT_endr-kom'!BC176=0," ",'PT_endr-kom'!BC176)</f>
        <v xml:space="preserve"> </v>
      </c>
      <c r="C158" s="21" t="str">
        <f>IF('PT_endr-kom'!BD176=0," ",'PT_endr-kom'!BD176)</f>
        <v xml:space="preserve"> </v>
      </c>
      <c r="D158" s="167" t="str">
        <f>IF('PT_endr-kom'!BD176=0," ",'PT_endr-kom'!BD176)</f>
        <v xml:space="preserve"> </v>
      </c>
      <c r="E158" s="167" t="str">
        <f>IF('PT_endr-kom'!BE176=0," ",'PT_endr-kom'!BE176)</f>
        <v xml:space="preserve"> </v>
      </c>
      <c r="F158" s="167" t="str">
        <f>IF('PT_endr-kom'!BF176=0," ",'PT_endr-kom'!BF176)</f>
        <v xml:space="preserve"> </v>
      </c>
      <c r="G158" s="167" t="str">
        <f>IF('PT_endr-kom'!BG176=0," ",'PT_endr-kom'!BG176)</f>
        <v xml:space="preserve"> </v>
      </c>
      <c r="H158" s="167" t="str">
        <f>IF('PT_endr-kom'!BH176=0," ",'PT_endr-kom'!BH176)</f>
        <v xml:space="preserve"> </v>
      </c>
      <c r="I158" s="22"/>
      <c r="J158" s="22"/>
      <c r="K158" s="22"/>
      <c r="L158" s="22"/>
      <c r="M158" s="22"/>
    </row>
    <row r="159" spans="2:13" ht="14.1" customHeight="1" x14ac:dyDescent="0.2">
      <c r="B159" s="21" t="str">
        <f>IF('PT_endr-kom'!BC177=0," ",'PT_endr-kom'!BC177)</f>
        <v xml:space="preserve"> </v>
      </c>
      <c r="C159" s="21" t="str">
        <f>IF('PT_endr-kom'!BD177=0," ",'PT_endr-kom'!BD177)</f>
        <v xml:space="preserve"> </v>
      </c>
      <c r="D159" s="167" t="str">
        <f>IF('PT_endr-kom'!BD177=0," ",'PT_endr-kom'!BD177)</f>
        <v xml:space="preserve"> </v>
      </c>
      <c r="E159" s="167" t="str">
        <f>IF('PT_endr-kom'!BE177=0," ",'PT_endr-kom'!BE177)</f>
        <v xml:space="preserve"> </v>
      </c>
      <c r="F159" s="167" t="str">
        <f>IF('PT_endr-kom'!BF177=0," ",'PT_endr-kom'!BF177)</f>
        <v xml:space="preserve"> </v>
      </c>
      <c r="G159" s="167" t="str">
        <f>IF('PT_endr-kom'!BG177=0," ",'PT_endr-kom'!BG177)</f>
        <v xml:space="preserve"> </v>
      </c>
      <c r="H159" s="167" t="str">
        <f>IF('PT_endr-kom'!BH177=0," ",'PT_endr-kom'!BH177)</f>
        <v xml:space="preserve"> </v>
      </c>
      <c r="I159" s="22"/>
      <c r="J159" s="22"/>
      <c r="K159" s="22"/>
      <c r="L159" s="22"/>
      <c r="M159" s="22"/>
    </row>
    <row r="160" spans="2:13" ht="14.1" customHeight="1" x14ac:dyDescent="0.2">
      <c r="B160" s="21" t="str">
        <f>IF('PT_endr-kom'!BC178=0," ",'PT_endr-kom'!BC178)</f>
        <v xml:space="preserve"> </v>
      </c>
      <c r="C160" s="21" t="str">
        <f>IF('PT_endr-kom'!BD178=0," ",'PT_endr-kom'!BD178)</f>
        <v xml:space="preserve"> </v>
      </c>
      <c r="D160" s="167" t="str">
        <f>IF('PT_endr-kom'!BD178=0," ",'PT_endr-kom'!BD178)</f>
        <v xml:space="preserve"> </v>
      </c>
      <c r="E160" s="167" t="str">
        <f>IF('PT_endr-kom'!BE178=0," ",'PT_endr-kom'!BE178)</f>
        <v xml:space="preserve"> </v>
      </c>
      <c r="F160" s="167" t="str">
        <f>IF('PT_endr-kom'!BF178=0," ",'PT_endr-kom'!BF178)</f>
        <v xml:space="preserve"> </v>
      </c>
      <c r="G160" s="167" t="str">
        <f>IF('PT_endr-kom'!BG178=0," ",'PT_endr-kom'!BG178)</f>
        <v xml:space="preserve"> </v>
      </c>
      <c r="H160" s="167" t="str">
        <f>IF('PT_endr-kom'!BH178=0," ",'PT_endr-kom'!BH178)</f>
        <v xml:space="preserve"> </v>
      </c>
      <c r="I160" s="22"/>
      <c r="J160" s="22"/>
      <c r="K160" s="22"/>
      <c r="L160" s="22"/>
      <c r="M160" s="22"/>
    </row>
    <row r="161" spans="2:13" ht="14.1" customHeight="1" x14ac:dyDescent="0.2">
      <c r="B161" s="21" t="str">
        <f>IF('PT_endr-kom'!BC179=0," ",'PT_endr-kom'!BC179)</f>
        <v xml:space="preserve"> </v>
      </c>
      <c r="C161" s="21" t="str">
        <f>IF('PT_endr-kom'!BD179=0," ",'PT_endr-kom'!BD179)</f>
        <v xml:space="preserve"> </v>
      </c>
      <c r="D161" s="167" t="str">
        <f>IF('PT_endr-kom'!BD179=0," ",'PT_endr-kom'!BD179)</f>
        <v xml:space="preserve"> </v>
      </c>
      <c r="E161" s="167" t="str">
        <f>IF('PT_endr-kom'!BE179=0," ",'PT_endr-kom'!BE179)</f>
        <v xml:space="preserve"> </v>
      </c>
      <c r="F161" s="167" t="str">
        <f>IF('PT_endr-kom'!BF179=0," ",'PT_endr-kom'!BF179)</f>
        <v xml:space="preserve"> </v>
      </c>
      <c r="G161" s="167" t="str">
        <f>IF('PT_endr-kom'!BG179=0," ",'PT_endr-kom'!BG179)</f>
        <v xml:space="preserve"> </v>
      </c>
      <c r="H161" s="167" t="str">
        <f>IF('PT_endr-kom'!BH179=0," ",'PT_endr-kom'!BH179)</f>
        <v xml:space="preserve"> </v>
      </c>
      <c r="I161" s="22"/>
      <c r="J161" s="22"/>
      <c r="K161" s="22"/>
      <c r="L161" s="22"/>
      <c r="M161" s="22"/>
    </row>
    <row r="162" spans="2:13" ht="14.1" customHeight="1" x14ac:dyDescent="0.2">
      <c r="B162" s="21" t="str">
        <f>IF('PT_endr-kom'!BC180=0," ",'PT_endr-kom'!BC180)</f>
        <v xml:space="preserve"> </v>
      </c>
      <c r="C162" s="21" t="str">
        <f>IF('PT_endr-kom'!BD180=0," ",'PT_endr-kom'!BD180)</f>
        <v xml:space="preserve"> </v>
      </c>
      <c r="D162" s="167" t="str">
        <f>IF('PT_endr-kom'!BD180=0," ",'PT_endr-kom'!BD180)</f>
        <v xml:space="preserve"> </v>
      </c>
      <c r="E162" s="167" t="str">
        <f>IF('PT_endr-kom'!BE180=0," ",'PT_endr-kom'!BE180)</f>
        <v xml:space="preserve"> </v>
      </c>
      <c r="F162" s="167" t="str">
        <f>IF('PT_endr-kom'!BF180=0," ",'PT_endr-kom'!BF180)</f>
        <v xml:space="preserve"> </v>
      </c>
      <c r="G162" s="167" t="str">
        <f>IF('PT_endr-kom'!BG180=0," ",'PT_endr-kom'!BG180)</f>
        <v xml:space="preserve"> </v>
      </c>
      <c r="H162" s="167" t="str">
        <f>IF('PT_endr-kom'!BH180=0," ",'PT_endr-kom'!BH180)</f>
        <v xml:space="preserve"> </v>
      </c>
      <c r="I162" s="22"/>
      <c r="J162" s="22"/>
      <c r="K162" s="22"/>
      <c r="L162" s="22"/>
      <c r="M162" s="22"/>
    </row>
    <row r="163" spans="2:13" ht="14.1" customHeight="1" x14ac:dyDescent="0.2">
      <c r="B163" s="21" t="str">
        <f>IF('PT_endr-kom'!BC181=0," ",'PT_endr-kom'!BC181)</f>
        <v xml:space="preserve"> </v>
      </c>
      <c r="C163" s="21" t="str">
        <f>IF('PT_endr-kom'!BD181=0," ",'PT_endr-kom'!BD181)</f>
        <v xml:space="preserve"> </v>
      </c>
      <c r="D163" s="167" t="str">
        <f>IF('PT_endr-kom'!BD181=0," ",'PT_endr-kom'!BD181)</f>
        <v xml:space="preserve"> </v>
      </c>
      <c r="E163" s="167" t="str">
        <f>IF('PT_endr-kom'!BE181=0," ",'PT_endr-kom'!BE181)</f>
        <v xml:space="preserve"> </v>
      </c>
      <c r="F163" s="167" t="str">
        <f>IF('PT_endr-kom'!BF181=0," ",'PT_endr-kom'!BF181)</f>
        <v xml:space="preserve"> </v>
      </c>
      <c r="G163" s="167" t="str">
        <f>IF('PT_endr-kom'!BG181=0," ",'PT_endr-kom'!BG181)</f>
        <v xml:space="preserve"> </v>
      </c>
      <c r="H163" s="167" t="str">
        <f>IF('PT_endr-kom'!BH181=0," ",'PT_endr-kom'!BH181)</f>
        <v xml:space="preserve"> </v>
      </c>
      <c r="I163" s="22"/>
      <c r="J163" s="22"/>
      <c r="K163" s="22"/>
      <c r="L163" s="22"/>
      <c r="M163" s="22"/>
    </row>
    <row r="164" spans="2:13" ht="14.1" customHeight="1" x14ac:dyDescent="0.2">
      <c r="B164" s="21" t="str">
        <f>IF('PT_endr-kom'!BC182=0," ",'PT_endr-kom'!BC182)</f>
        <v xml:space="preserve"> </v>
      </c>
      <c r="C164" s="21" t="str">
        <f>IF('PT_endr-kom'!BD182=0," ",'PT_endr-kom'!BD182)</f>
        <v xml:space="preserve"> </v>
      </c>
      <c r="D164" s="167" t="str">
        <f>IF('PT_endr-kom'!BD182=0," ",'PT_endr-kom'!BD182)</f>
        <v xml:space="preserve"> </v>
      </c>
      <c r="E164" s="167" t="str">
        <f>IF('PT_endr-kom'!BE182=0," ",'PT_endr-kom'!BE182)</f>
        <v xml:space="preserve"> </v>
      </c>
      <c r="F164" s="167" t="str">
        <f>IF('PT_endr-kom'!BF182=0," ",'PT_endr-kom'!BF182)</f>
        <v xml:space="preserve"> </v>
      </c>
      <c r="G164" s="167" t="str">
        <f>IF('PT_endr-kom'!BG182=0," ",'PT_endr-kom'!BG182)</f>
        <v xml:space="preserve"> </v>
      </c>
      <c r="H164" s="167" t="str">
        <f>IF('PT_endr-kom'!BH182=0," ",'PT_endr-kom'!BH182)</f>
        <v xml:space="preserve"> </v>
      </c>
      <c r="I164" s="22"/>
      <c r="J164" s="22"/>
      <c r="K164" s="22"/>
      <c r="L164" s="22"/>
      <c r="M164" s="22"/>
    </row>
    <row r="165" spans="2:13" ht="14.1" customHeight="1" x14ac:dyDescent="0.2">
      <c r="B165" s="21" t="str">
        <f>IF('PT_endr-kom'!BC183=0," ",'PT_endr-kom'!BC183)</f>
        <v xml:space="preserve"> </v>
      </c>
      <c r="C165" s="21" t="str">
        <f>IF('PT_endr-kom'!BD183=0," ",'PT_endr-kom'!BD183)</f>
        <v xml:space="preserve"> </v>
      </c>
      <c r="D165" s="167" t="str">
        <f>IF('PT_endr-kom'!BD183=0," ",'PT_endr-kom'!BD183)</f>
        <v xml:space="preserve"> </v>
      </c>
      <c r="E165" s="167" t="str">
        <f>IF('PT_endr-kom'!BE183=0," ",'PT_endr-kom'!BE183)</f>
        <v xml:space="preserve"> </v>
      </c>
      <c r="F165" s="167" t="str">
        <f>IF('PT_endr-kom'!BF183=0," ",'PT_endr-kom'!BF183)</f>
        <v xml:space="preserve"> </v>
      </c>
      <c r="G165" s="167" t="str">
        <f>IF('PT_endr-kom'!BG183=0," ",'PT_endr-kom'!BG183)</f>
        <v xml:space="preserve"> </v>
      </c>
      <c r="H165" s="167" t="str">
        <f>IF('PT_endr-kom'!BH183=0," ",'PT_endr-kom'!BH183)</f>
        <v xml:space="preserve"> </v>
      </c>
      <c r="I165" s="22"/>
      <c r="J165" s="22"/>
      <c r="K165" s="22"/>
      <c r="L165" s="22"/>
      <c r="M165" s="22"/>
    </row>
    <row r="166" spans="2:13" ht="14.1" customHeight="1" x14ac:dyDescent="0.2">
      <c r="B166" s="21" t="str">
        <f>IF('PT_endr-kom'!BC184=0," ",'PT_endr-kom'!BC184)</f>
        <v xml:space="preserve"> </v>
      </c>
      <c r="C166" s="21" t="str">
        <f>IF('PT_endr-kom'!BD184=0," ",'PT_endr-kom'!BD184)</f>
        <v xml:space="preserve"> </v>
      </c>
      <c r="D166" s="167" t="str">
        <f>IF('PT_endr-kom'!BD184=0," ",'PT_endr-kom'!BD184)</f>
        <v xml:space="preserve"> </v>
      </c>
      <c r="E166" s="167" t="str">
        <f>IF('PT_endr-kom'!BE184=0," ",'PT_endr-kom'!BE184)</f>
        <v xml:space="preserve"> </v>
      </c>
      <c r="F166" s="167" t="str">
        <f>IF('PT_endr-kom'!BF184=0," ",'PT_endr-kom'!BF184)</f>
        <v xml:space="preserve"> </v>
      </c>
      <c r="G166" s="167" t="str">
        <f>IF('PT_endr-kom'!BG184=0," ",'PT_endr-kom'!BG184)</f>
        <v xml:space="preserve"> </v>
      </c>
      <c r="H166" s="167" t="str">
        <f>IF('PT_endr-kom'!BH184=0," ",'PT_endr-kom'!BH184)</f>
        <v xml:space="preserve"> </v>
      </c>
      <c r="I166" s="22"/>
      <c r="J166" s="22"/>
      <c r="K166" s="22"/>
      <c r="L166" s="22"/>
      <c r="M166" s="22"/>
    </row>
    <row r="167" spans="2:13" ht="14.1" customHeight="1" x14ac:dyDescent="0.2">
      <c r="B167" s="21" t="str">
        <f>IF('PT_endr-kom'!BC185=0," ",'PT_endr-kom'!BC185)</f>
        <v xml:space="preserve"> </v>
      </c>
      <c r="C167" s="21" t="str">
        <f>IF('PT_endr-kom'!BD185=0," ",'PT_endr-kom'!BD185)</f>
        <v xml:space="preserve"> </v>
      </c>
      <c r="D167" s="167" t="str">
        <f>IF('PT_endr-kom'!BD185=0," ",'PT_endr-kom'!BD185)</f>
        <v xml:space="preserve"> </v>
      </c>
      <c r="E167" s="167" t="str">
        <f>IF('PT_endr-kom'!BE185=0," ",'PT_endr-kom'!BE185)</f>
        <v xml:space="preserve"> </v>
      </c>
      <c r="F167" s="167" t="str">
        <f>IF('PT_endr-kom'!BF185=0," ",'PT_endr-kom'!BF185)</f>
        <v xml:space="preserve"> </v>
      </c>
      <c r="G167" s="167" t="str">
        <f>IF('PT_endr-kom'!BG185=0," ",'PT_endr-kom'!BG185)</f>
        <v xml:space="preserve"> </v>
      </c>
      <c r="H167" s="167" t="str">
        <f>IF('PT_endr-kom'!BH185=0," ",'PT_endr-kom'!BH185)</f>
        <v xml:space="preserve"> </v>
      </c>
      <c r="I167" s="22"/>
      <c r="J167" s="22"/>
      <c r="K167" s="22"/>
      <c r="L167" s="22"/>
      <c r="M167" s="22"/>
    </row>
    <row r="168" spans="2:13" ht="14.1" customHeight="1" x14ac:dyDescent="0.2">
      <c r="B168" s="21" t="str">
        <f>IF('PT_endr-kom'!BC186=0," ",'PT_endr-kom'!BC186)</f>
        <v xml:space="preserve"> </v>
      </c>
      <c r="C168" s="21" t="str">
        <f>IF('PT_endr-kom'!BD186=0," ",'PT_endr-kom'!BD186)</f>
        <v xml:space="preserve"> </v>
      </c>
      <c r="D168" s="167" t="str">
        <f>IF('PT_endr-kom'!BD186=0," ",'PT_endr-kom'!BD186)</f>
        <v xml:space="preserve"> </v>
      </c>
      <c r="E168" s="167" t="str">
        <f>IF('PT_endr-kom'!BE186=0," ",'PT_endr-kom'!BE186)</f>
        <v xml:space="preserve"> </v>
      </c>
      <c r="F168" s="167" t="str">
        <f>IF('PT_endr-kom'!BF186=0," ",'PT_endr-kom'!BF186)</f>
        <v xml:space="preserve"> </v>
      </c>
      <c r="G168" s="167" t="str">
        <f>IF('PT_endr-kom'!BG186=0," ",'PT_endr-kom'!BG186)</f>
        <v xml:space="preserve"> </v>
      </c>
      <c r="H168" s="167" t="str">
        <f>IF('PT_endr-kom'!BH186=0," ",'PT_endr-kom'!BH186)</f>
        <v xml:space="preserve"> </v>
      </c>
      <c r="I168" s="22"/>
      <c r="J168" s="22"/>
      <c r="K168" s="22"/>
      <c r="L168" s="22"/>
      <c r="M168" s="22"/>
    </row>
    <row r="169" spans="2:13" ht="14.1" customHeight="1" x14ac:dyDescent="0.2">
      <c r="B169" s="21" t="str">
        <f>IF('PT_endr-kom'!BC187=0," ",'PT_endr-kom'!BC187)</f>
        <v xml:space="preserve"> </v>
      </c>
      <c r="C169" s="21" t="str">
        <f>IF('PT_endr-kom'!BD187=0," ",'PT_endr-kom'!BD187)</f>
        <v xml:space="preserve"> </v>
      </c>
      <c r="D169" s="167" t="str">
        <f>IF('PT_endr-kom'!BD187=0," ",'PT_endr-kom'!BD187)</f>
        <v xml:space="preserve"> </v>
      </c>
      <c r="E169" s="167" t="str">
        <f>IF('PT_endr-kom'!BE187=0," ",'PT_endr-kom'!BE187)</f>
        <v xml:space="preserve"> </v>
      </c>
      <c r="F169" s="167" t="str">
        <f>IF('PT_endr-kom'!BF187=0," ",'PT_endr-kom'!BF187)</f>
        <v xml:space="preserve"> </v>
      </c>
      <c r="G169" s="167" t="str">
        <f>IF('PT_endr-kom'!BG187=0," ",'PT_endr-kom'!BG187)</f>
        <v xml:space="preserve"> </v>
      </c>
      <c r="H169" s="167" t="str">
        <f>IF('PT_endr-kom'!BH187=0," ",'PT_endr-kom'!BH187)</f>
        <v xml:space="preserve"> </v>
      </c>
      <c r="I169" s="22"/>
      <c r="J169" s="22"/>
      <c r="K169" s="22"/>
      <c r="L169" s="22"/>
      <c r="M169" s="22"/>
    </row>
    <row r="170" spans="2:13" ht="14.1" customHeight="1" x14ac:dyDescent="0.2">
      <c r="B170" s="21" t="str">
        <f>IF('PT_endr-kom'!BC188=0," ",'PT_endr-kom'!BC188)</f>
        <v xml:space="preserve"> </v>
      </c>
      <c r="C170" s="21" t="str">
        <f>IF('PT_endr-kom'!BD188=0," ",'PT_endr-kom'!BD188)</f>
        <v xml:space="preserve"> </v>
      </c>
      <c r="D170" s="167" t="str">
        <f>IF('PT_endr-kom'!BD188=0," ",'PT_endr-kom'!BD188)</f>
        <v xml:space="preserve"> </v>
      </c>
      <c r="E170" s="167" t="str">
        <f>IF('PT_endr-kom'!BE188=0," ",'PT_endr-kom'!BE188)</f>
        <v xml:space="preserve"> </v>
      </c>
      <c r="F170" s="167" t="str">
        <f>IF('PT_endr-kom'!BF188=0," ",'PT_endr-kom'!BF188)</f>
        <v xml:space="preserve"> </v>
      </c>
      <c r="G170" s="167" t="str">
        <f>IF('PT_endr-kom'!BG188=0," ",'PT_endr-kom'!BG188)</f>
        <v xml:space="preserve"> </v>
      </c>
      <c r="H170" s="167" t="str">
        <f>IF('PT_endr-kom'!BH188=0," ",'PT_endr-kom'!BH188)</f>
        <v xml:space="preserve"> </v>
      </c>
      <c r="I170" s="22"/>
      <c r="J170" s="22"/>
      <c r="K170" s="22"/>
      <c r="L170" s="22"/>
      <c r="M170" s="22"/>
    </row>
    <row r="171" spans="2:13" ht="14.1" customHeight="1" x14ac:dyDescent="0.2">
      <c r="B171" s="21" t="str">
        <f>IF('PT_endr-kom'!BC189=0," ",'PT_endr-kom'!BC189)</f>
        <v xml:space="preserve"> </v>
      </c>
      <c r="C171" s="21" t="str">
        <f>IF('PT_endr-kom'!BD189=0," ",'PT_endr-kom'!BD189)</f>
        <v xml:space="preserve"> </v>
      </c>
      <c r="D171" s="167" t="str">
        <f>IF('PT_endr-kom'!BD189=0," ",'PT_endr-kom'!BD189)</f>
        <v xml:space="preserve"> </v>
      </c>
      <c r="E171" s="167" t="str">
        <f>IF('PT_endr-kom'!BE189=0," ",'PT_endr-kom'!BE189)</f>
        <v xml:space="preserve"> </v>
      </c>
      <c r="F171" s="167" t="str">
        <f>IF('PT_endr-kom'!BF189=0," ",'PT_endr-kom'!BF189)</f>
        <v xml:space="preserve"> </v>
      </c>
      <c r="G171" s="167" t="str">
        <f>IF('PT_endr-kom'!BG189=0," ",'PT_endr-kom'!BG189)</f>
        <v xml:space="preserve"> </v>
      </c>
      <c r="H171" s="167" t="str">
        <f>IF('PT_endr-kom'!BH189=0," ",'PT_endr-kom'!BH189)</f>
        <v xml:space="preserve"> </v>
      </c>
      <c r="I171" s="22"/>
      <c r="J171" s="22"/>
      <c r="K171" s="22"/>
      <c r="L171" s="22"/>
      <c r="M171" s="22"/>
    </row>
    <row r="172" spans="2:13" ht="14.1" customHeight="1" x14ac:dyDescent="0.2">
      <c r="B172" s="21" t="str">
        <f>IF('PT_endr-kom'!BC190=0," ",'PT_endr-kom'!BC190)</f>
        <v xml:space="preserve"> </v>
      </c>
      <c r="C172" s="21" t="str">
        <f>IF('PT_endr-kom'!BD190=0," ",'PT_endr-kom'!BD190)</f>
        <v xml:space="preserve"> </v>
      </c>
      <c r="D172" s="167" t="str">
        <f>IF('PT_endr-kom'!BD190=0," ",'PT_endr-kom'!BD190)</f>
        <v xml:space="preserve"> </v>
      </c>
      <c r="E172" s="167" t="str">
        <f>IF('PT_endr-kom'!BE190=0," ",'PT_endr-kom'!BE190)</f>
        <v xml:space="preserve"> </v>
      </c>
      <c r="F172" s="167" t="str">
        <f>IF('PT_endr-kom'!BF190=0," ",'PT_endr-kom'!BF190)</f>
        <v xml:space="preserve"> </v>
      </c>
      <c r="G172" s="167" t="str">
        <f>IF('PT_endr-kom'!BG190=0," ",'PT_endr-kom'!BG190)</f>
        <v xml:space="preserve"> </v>
      </c>
      <c r="H172" s="167" t="str">
        <f>IF('PT_endr-kom'!BH190=0," ",'PT_endr-kom'!BH190)</f>
        <v xml:space="preserve"> </v>
      </c>
      <c r="I172" s="22"/>
      <c r="J172" s="22"/>
      <c r="K172" s="22"/>
      <c r="L172" s="22"/>
      <c r="M172" s="22"/>
    </row>
    <row r="173" spans="2:13" ht="14.1" customHeight="1" x14ac:dyDescent="0.2">
      <c r="B173" s="21" t="str">
        <f>IF('PT_endr-kom'!BC191=0," ",'PT_endr-kom'!BC191)</f>
        <v xml:space="preserve"> </v>
      </c>
      <c r="C173" s="21" t="str">
        <f>IF('PT_endr-kom'!BD191=0," ",'PT_endr-kom'!BD191)</f>
        <v xml:space="preserve"> </v>
      </c>
      <c r="D173" s="167" t="str">
        <f>IF('PT_endr-kom'!BD191=0," ",'PT_endr-kom'!BD191)</f>
        <v xml:space="preserve"> </v>
      </c>
      <c r="E173" s="167" t="str">
        <f>IF('PT_endr-kom'!BE191=0," ",'PT_endr-kom'!BE191)</f>
        <v xml:space="preserve"> </v>
      </c>
      <c r="F173" s="167" t="str">
        <f>IF('PT_endr-kom'!BF191=0," ",'PT_endr-kom'!BF191)</f>
        <v xml:space="preserve"> </v>
      </c>
      <c r="G173" s="167" t="str">
        <f>IF('PT_endr-kom'!BG191=0," ",'PT_endr-kom'!BG191)</f>
        <v xml:space="preserve"> </v>
      </c>
      <c r="H173" s="167" t="str">
        <f>IF('PT_endr-kom'!BH191=0," ",'PT_endr-kom'!BH191)</f>
        <v xml:space="preserve"> </v>
      </c>
      <c r="I173" s="22"/>
      <c r="J173" s="22"/>
      <c r="K173" s="22"/>
      <c r="L173" s="22"/>
      <c r="M173" s="22"/>
    </row>
    <row r="174" spans="2:13" ht="14.1" customHeight="1" x14ac:dyDescent="0.2">
      <c r="B174" s="21" t="str">
        <f>IF('PT_endr-kom'!BC192=0," ",'PT_endr-kom'!BC192)</f>
        <v xml:space="preserve"> </v>
      </c>
      <c r="C174" s="21" t="str">
        <f>IF('PT_endr-kom'!BD192=0," ",'PT_endr-kom'!BD192)</f>
        <v xml:space="preserve"> </v>
      </c>
      <c r="D174" s="167" t="str">
        <f>IF('PT_endr-kom'!BD192=0," ",'PT_endr-kom'!BD192)</f>
        <v xml:space="preserve"> </v>
      </c>
      <c r="E174" s="167" t="str">
        <f>IF('PT_endr-kom'!BE192=0," ",'PT_endr-kom'!BE192)</f>
        <v xml:space="preserve"> </v>
      </c>
      <c r="F174" s="167" t="str">
        <f>IF('PT_endr-kom'!BF192=0," ",'PT_endr-kom'!BF192)</f>
        <v xml:space="preserve"> </v>
      </c>
      <c r="G174" s="167" t="str">
        <f>IF('PT_endr-kom'!BG192=0," ",'PT_endr-kom'!BG192)</f>
        <v xml:space="preserve"> </v>
      </c>
      <c r="H174" s="167" t="str">
        <f>IF('PT_endr-kom'!BH192=0," ",'PT_endr-kom'!BH192)</f>
        <v xml:space="preserve"> </v>
      </c>
      <c r="I174" s="22"/>
      <c r="J174" s="22"/>
      <c r="K174" s="22"/>
      <c r="L174" s="22"/>
      <c r="M174" s="22"/>
    </row>
    <row r="175" spans="2:13" ht="14.1" customHeight="1" x14ac:dyDescent="0.2">
      <c r="B175" s="21" t="str">
        <f>IF('PT_endr-kom'!BC193=0," ",'PT_endr-kom'!BC193)</f>
        <v xml:space="preserve"> </v>
      </c>
      <c r="C175" s="21" t="str">
        <f>IF('PT_endr-kom'!BD193=0," ",'PT_endr-kom'!BD193)</f>
        <v xml:space="preserve"> </v>
      </c>
      <c r="D175" s="167" t="str">
        <f>IF('PT_endr-kom'!BD193=0," ",'PT_endr-kom'!BD193)</f>
        <v xml:space="preserve"> </v>
      </c>
      <c r="E175" s="167" t="str">
        <f>IF('PT_endr-kom'!BE193=0," ",'PT_endr-kom'!BE193)</f>
        <v xml:space="preserve"> </v>
      </c>
      <c r="F175" s="167" t="str">
        <f>IF('PT_endr-kom'!BF193=0," ",'PT_endr-kom'!BF193)</f>
        <v xml:space="preserve"> </v>
      </c>
      <c r="G175" s="167" t="str">
        <f>IF('PT_endr-kom'!BG193=0," ",'PT_endr-kom'!BG193)</f>
        <v xml:space="preserve"> </v>
      </c>
      <c r="H175" s="167" t="str">
        <f>IF('PT_endr-kom'!BH193=0," ",'PT_endr-kom'!BH193)</f>
        <v xml:space="preserve"> </v>
      </c>
      <c r="I175" s="22"/>
      <c r="J175" s="22"/>
      <c r="K175" s="22"/>
      <c r="L175" s="22"/>
      <c r="M175" s="22"/>
    </row>
    <row r="176" spans="2:13" ht="14.1" customHeight="1" x14ac:dyDescent="0.2">
      <c r="B176" s="21" t="str">
        <f>IF('PT_endr-kom'!BC194=0," ",'PT_endr-kom'!BC194)</f>
        <v xml:space="preserve"> </v>
      </c>
      <c r="C176" s="21" t="str">
        <f>IF('PT_endr-kom'!BD194=0," ",'PT_endr-kom'!BD194)</f>
        <v xml:space="preserve"> </v>
      </c>
      <c r="D176" s="167" t="str">
        <f>IF('PT_endr-kom'!BD194=0," ",'PT_endr-kom'!BD194)</f>
        <v xml:space="preserve"> </v>
      </c>
      <c r="E176" s="167" t="str">
        <f>IF('PT_endr-kom'!BE194=0," ",'PT_endr-kom'!BE194)</f>
        <v xml:space="preserve"> </v>
      </c>
      <c r="F176" s="167" t="str">
        <f>IF('PT_endr-kom'!BF194=0," ",'PT_endr-kom'!BF194)</f>
        <v xml:space="preserve"> </v>
      </c>
      <c r="G176" s="167" t="str">
        <f>IF('PT_endr-kom'!BG194=0," ",'PT_endr-kom'!BG194)</f>
        <v xml:space="preserve"> </v>
      </c>
      <c r="H176" s="167" t="str">
        <f>IF('PT_endr-kom'!BH194=0," ",'PT_endr-kom'!BH194)</f>
        <v xml:space="preserve"> </v>
      </c>
      <c r="I176" s="22"/>
      <c r="J176" s="22"/>
      <c r="K176" s="22"/>
      <c r="L176" s="22"/>
      <c r="M176" s="22"/>
    </row>
    <row r="177" spans="2:13" ht="14.1" customHeight="1" x14ac:dyDescent="0.2">
      <c r="B177" s="21" t="str">
        <f>IF('PT_endr-kom'!BC195=0," ",'PT_endr-kom'!BC195)</f>
        <v xml:space="preserve"> </v>
      </c>
      <c r="C177" s="21" t="str">
        <f>IF('PT_endr-kom'!BD195=0," ",'PT_endr-kom'!BD195)</f>
        <v xml:space="preserve"> </v>
      </c>
      <c r="D177" s="167" t="str">
        <f>IF('PT_endr-kom'!BD195=0," ",'PT_endr-kom'!BD195)</f>
        <v xml:space="preserve"> </v>
      </c>
      <c r="E177" s="167" t="str">
        <f>IF('PT_endr-kom'!BE195=0," ",'PT_endr-kom'!BE195)</f>
        <v xml:space="preserve"> </v>
      </c>
      <c r="F177" s="167" t="str">
        <f>IF('PT_endr-kom'!BF195=0," ",'PT_endr-kom'!BF195)</f>
        <v xml:space="preserve"> </v>
      </c>
      <c r="G177" s="167" t="str">
        <f>IF('PT_endr-kom'!BG195=0," ",'PT_endr-kom'!BG195)</f>
        <v xml:space="preserve"> </v>
      </c>
      <c r="H177" s="167" t="str">
        <f>IF('PT_endr-kom'!BH195=0," ",'PT_endr-kom'!BH195)</f>
        <v xml:space="preserve"> </v>
      </c>
      <c r="I177" s="22"/>
      <c r="J177" s="22"/>
      <c r="K177" s="22"/>
      <c r="L177" s="22"/>
      <c r="M177" s="22"/>
    </row>
    <row r="178" spans="2:13" ht="14.1" customHeight="1" x14ac:dyDescent="0.2">
      <c r="B178" s="21" t="str">
        <f>IF('PT_endr-kom'!BC196=0," ",'PT_endr-kom'!BC196)</f>
        <v xml:space="preserve"> </v>
      </c>
      <c r="C178" s="21" t="str">
        <f>IF('PT_endr-kom'!BD196=0," ",'PT_endr-kom'!BD196)</f>
        <v xml:space="preserve"> </v>
      </c>
      <c r="D178" s="167" t="str">
        <f>IF('PT_endr-kom'!BD196=0," ",'PT_endr-kom'!BD196)</f>
        <v xml:space="preserve"> </v>
      </c>
      <c r="E178" s="167" t="str">
        <f>IF('PT_endr-kom'!BE196=0," ",'PT_endr-kom'!BE196)</f>
        <v xml:space="preserve"> </v>
      </c>
      <c r="F178" s="167" t="str">
        <f>IF('PT_endr-kom'!BF196=0," ",'PT_endr-kom'!BF196)</f>
        <v xml:space="preserve"> </v>
      </c>
      <c r="G178" s="167" t="str">
        <f>IF('PT_endr-kom'!BG196=0," ",'PT_endr-kom'!BG196)</f>
        <v xml:space="preserve"> </v>
      </c>
      <c r="H178" s="167" t="str">
        <f>IF('PT_endr-kom'!BH196=0," ",'PT_endr-kom'!BH196)</f>
        <v xml:space="preserve"> </v>
      </c>
      <c r="I178" s="22"/>
      <c r="J178" s="22"/>
      <c r="K178" s="22"/>
      <c r="L178" s="22"/>
      <c r="M178" s="22"/>
    </row>
    <row r="179" spans="2:13" ht="14.1" customHeight="1" x14ac:dyDescent="0.2">
      <c r="B179" s="21" t="str">
        <f>IF('PT_endr-kom'!BC197=0," ",'PT_endr-kom'!BC197)</f>
        <v xml:space="preserve"> </v>
      </c>
      <c r="C179" s="21" t="str">
        <f>IF('PT_endr-kom'!BD197=0," ",'PT_endr-kom'!BD197)</f>
        <v xml:space="preserve"> </v>
      </c>
      <c r="D179" s="167" t="str">
        <f>IF('PT_endr-kom'!BD197=0," ",'PT_endr-kom'!BD197)</f>
        <v xml:space="preserve"> </v>
      </c>
      <c r="E179" s="167" t="str">
        <f>IF('PT_endr-kom'!BE197=0," ",'PT_endr-kom'!BE197)</f>
        <v xml:space="preserve"> </v>
      </c>
      <c r="F179" s="167" t="str">
        <f>IF('PT_endr-kom'!BF197=0," ",'PT_endr-kom'!BF197)</f>
        <v xml:space="preserve"> </v>
      </c>
      <c r="G179" s="167" t="str">
        <f>IF('PT_endr-kom'!BG197=0," ",'PT_endr-kom'!BG197)</f>
        <v xml:space="preserve"> </v>
      </c>
      <c r="H179" s="167" t="str">
        <f>IF('PT_endr-kom'!BH197=0," ",'PT_endr-kom'!BH197)</f>
        <v xml:space="preserve"> </v>
      </c>
      <c r="I179" s="22"/>
      <c r="J179" s="22"/>
      <c r="K179" s="22"/>
      <c r="L179" s="22"/>
      <c r="M179" s="22"/>
    </row>
    <row r="180" spans="2:13" ht="14.1" customHeight="1" x14ac:dyDescent="0.2">
      <c r="B180" s="21" t="str">
        <f>IF('PT_endr-kom'!BC198=0," ",'PT_endr-kom'!BC198)</f>
        <v xml:space="preserve"> </v>
      </c>
      <c r="C180" s="21" t="str">
        <f>IF('PT_endr-kom'!BD198=0," ",'PT_endr-kom'!BD198)</f>
        <v xml:space="preserve"> </v>
      </c>
      <c r="D180" s="167" t="str">
        <f>IF('PT_endr-kom'!BD198=0," ",'PT_endr-kom'!BD198)</f>
        <v xml:space="preserve"> </v>
      </c>
      <c r="E180" s="167" t="str">
        <f>IF('PT_endr-kom'!BE198=0," ",'PT_endr-kom'!BE198)</f>
        <v xml:space="preserve"> </v>
      </c>
      <c r="F180" s="167" t="str">
        <f>IF('PT_endr-kom'!BF198=0," ",'PT_endr-kom'!BF198)</f>
        <v xml:space="preserve"> </v>
      </c>
      <c r="G180" s="167" t="str">
        <f>IF('PT_endr-kom'!BG198=0," ",'PT_endr-kom'!BG198)</f>
        <v xml:space="preserve"> </v>
      </c>
      <c r="H180" s="167" t="str">
        <f>IF('PT_endr-kom'!BH198=0," ",'PT_endr-kom'!BH198)</f>
        <v xml:space="preserve"> </v>
      </c>
      <c r="I180" s="22"/>
      <c r="J180" s="22"/>
      <c r="K180" s="22"/>
      <c r="L180" s="22"/>
      <c r="M180" s="22"/>
    </row>
    <row r="181" spans="2:13" ht="14.1" customHeight="1" x14ac:dyDescent="0.2">
      <c r="B181" s="21" t="str">
        <f>IF('PT_endr-kom'!BC199=0," ",'PT_endr-kom'!BC199)</f>
        <v xml:space="preserve"> </v>
      </c>
      <c r="C181" s="21" t="str">
        <f>IF('PT_endr-kom'!BD199=0," ",'PT_endr-kom'!BD199)</f>
        <v xml:space="preserve"> </v>
      </c>
      <c r="D181" s="167" t="str">
        <f>IF('PT_endr-kom'!BD199=0," ",'PT_endr-kom'!BD199)</f>
        <v xml:space="preserve"> </v>
      </c>
      <c r="E181" s="167" t="str">
        <f>IF('PT_endr-kom'!BE199=0," ",'PT_endr-kom'!BE199)</f>
        <v xml:space="preserve"> </v>
      </c>
      <c r="F181" s="167" t="str">
        <f>IF('PT_endr-kom'!BF199=0," ",'PT_endr-kom'!BF199)</f>
        <v xml:space="preserve"> </v>
      </c>
      <c r="G181" s="167" t="str">
        <f>IF('PT_endr-kom'!BG199=0," ",'PT_endr-kom'!BG199)</f>
        <v xml:space="preserve"> </v>
      </c>
      <c r="H181" s="167" t="str">
        <f>IF('PT_endr-kom'!BH199=0," ",'PT_endr-kom'!BH199)</f>
        <v xml:space="preserve"> </v>
      </c>
      <c r="I181" s="22"/>
      <c r="J181" s="22"/>
      <c r="K181" s="22"/>
      <c r="L181" s="22"/>
      <c r="M181" s="22"/>
    </row>
    <row r="182" spans="2:13" ht="14.1" customHeight="1" x14ac:dyDescent="0.2">
      <c r="B182" s="21" t="str">
        <f>IF('PT_endr-kom'!BC200=0," ",'PT_endr-kom'!BC200)</f>
        <v xml:space="preserve"> </v>
      </c>
      <c r="C182" s="21" t="str">
        <f>IF('PT_endr-kom'!BD200=0," ",'PT_endr-kom'!BD200)</f>
        <v xml:space="preserve"> </v>
      </c>
      <c r="D182" s="167" t="str">
        <f>IF('PT_endr-kom'!BD200=0," ",'PT_endr-kom'!BD200)</f>
        <v xml:space="preserve"> </v>
      </c>
      <c r="E182" s="167" t="str">
        <f>IF('PT_endr-kom'!BE200=0," ",'PT_endr-kom'!BE200)</f>
        <v xml:space="preserve"> </v>
      </c>
      <c r="F182" s="167" t="str">
        <f>IF('PT_endr-kom'!BF200=0," ",'PT_endr-kom'!BF200)</f>
        <v xml:space="preserve"> </v>
      </c>
      <c r="G182" s="167" t="str">
        <f>IF('PT_endr-kom'!BG200=0," ",'PT_endr-kom'!BG200)</f>
        <v xml:space="preserve"> </v>
      </c>
      <c r="H182" s="167" t="str">
        <f>IF('PT_endr-kom'!BH200=0," ",'PT_endr-kom'!BH200)</f>
        <v xml:space="preserve"> </v>
      </c>
      <c r="I182" s="22"/>
      <c r="J182" s="22"/>
      <c r="K182" s="22"/>
      <c r="L182" s="22"/>
      <c r="M182" s="22"/>
    </row>
    <row r="183" spans="2:13" ht="14.1" customHeight="1" x14ac:dyDescent="0.2">
      <c r="B183" s="21" t="str">
        <f>IF('PT_endr-kom'!BC201=0," ",'PT_endr-kom'!BC201)</f>
        <v xml:space="preserve"> </v>
      </c>
      <c r="C183" s="21" t="str">
        <f>IF('PT_endr-kom'!BD201=0," ",'PT_endr-kom'!BD201)</f>
        <v xml:space="preserve"> </v>
      </c>
      <c r="D183" s="167" t="str">
        <f>IF('PT_endr-kom'!BD201=0," ",'PT_endr-kom'!BD201)</f>
        <v xml:space="preserve"> </v>
      </c>
      <c r="E183" s="167" t="str">
        <f>IF('PT_endr-kom'!BE201=0," ",'PT_endr-kom'!BE201)</f>
        <v xml:space="preserve"> </v>
      </c>
      <c r="F183" s="167" t="str">
        <f>IF('PT_endr-kom'!BF201=0," ",'PT_endr-kom'!BF201)</f>
        <v xml:space="preserve"> </v>
      </c>
      <c r="G183" s="167" t="str">
        <f>IF('PT_endr-kom'!BG201=0," ",'PT_endr-kom'!BG201)</f>
        <v xml:space="preserve"> </v>
      </c>
      <c r="H183" s="167" t="str">
        <f>IF('PT_endr-kom'!BH201=0," ",'PT_endr-kom'!BH201)</f>
        <v xml:space="preserve"> </v>
      </c>
      <c r="I183" s="22"/>
      <c r="J183" s="22"/>
      <c r="K183" s="22"/>
      <c r="L183" s="22"/>
      <c r="M183" s="22"/>
    </row>
    <row r="184" spans="2:13" ht="14.1" customHeight="1" x14ac:dyDescent="0.2">
      <c r="B184" s="21" t="str">
        <f>IF('PT_endr-kom'!BC202=0," ",'PT_endr-kom'!BC202)</f>
        <v xml:space="preserve"> </v>
      </c>
      <c r="C184" s="21" t="str">
        <f>IF('PT_endr-kom'!BD202=0," ",'PT_endr-kom'!BD202)</f>
        <v xml:space="preserve"> </v>
      </c>
      <c r="D184" s="167" t="str">
        <f>IF('PT_endr-kom'!BD202=0," ",'PT_endr-kom'!BD202)</f>
        <v xml:space="preserve"> </v>
      </c>
      <c r="E184" s="167" t="str">
        <f>IF('PT_endr-kom'!BE202=0," ",'PT_endr-kom'!BE202)</f>
        <v xml:space="preserve"> </v>
      </c>
      <c r="F184" s="167" t="str">
        <f>IF('PT_endr-kom'!BF202=0," ",'PT_endr-kom'!BF202)</f>
        <v xml:space="preserve"> </v>
      </c>
      <c r="G184" s="167" t="str">
        <f>IF('PT_endr-kom'!BG202=0," ",'PT_endr-kom'!BG202)</f>
        <v xml:space="preserve"> </v>
      </c>
      <c r="H184" s="167" t="str">
        <f>IF('PT_endr-kom'!BH202=0," ",'PT_endr-kom'!BH202)</f>
        <v xml:space="preserve"> </v>
      </c>
      <c r="I184" s="22"/>
      <c r="J184" s="22"/>
      <c r="K184" s="22"/>
      <c r="L184" s="22"/>
      <c r="M184" s="22"/>
    </row>
    <row r="185" spans="2:13" ht="14.1" customHeight="1" x14ac:dyDescent="0.2">
      <c r="B185" s="21" t="str">
        <f>IF('PT_endr-kom'!BC203=0," ",'PT_endr-kom'!BC203)</f>
        <v xml:space="preserve"> </v>
      </c>
      <c r="C185" s="21" t="str">
        <f>IF('PT_endr-kom'!BD203=0," ",'PT_endr-kom'!BD203)</f>
        <v xml:space="preserve"> </v>
      </c>
      <c r="D185" s="167" t="str">
        <f>IF('PT_endr-kom'!BD203=0," ",'PT_endr-kom'!BD203)</f>
        <v xml:space="preserve"> </v>
      </c>
      <c r="E185" s="167" t="str">
        <f>IF('PT_endr-kom'!BE203=0," ",'PT_endr-kom'!BE203)</f>
        <v xml:space="preserve"> </v>
      </c>
      <c r="F185" s="167" t="str">
        <f>IF('PT_endr-kom'!BF203=0," ",'PT_endr-kom'!BF203)</f>
        <v xml:space="preserve"> </v>
      </c>
      <c r="G185" s="167" t="str">
        <f>IF('PT_endr-kom'!BG203=0," ",'PT_endr-kom'!BG203)</f>
        <v xml:space="preserve"> </v>
      </c>
      <c r="H185" s="167" t="str">
        <f>IF('PT_endr-kom'!BH203=0," ",'PT_endr-kom'!BH203)</f>
        <v xml:space="preserve"> </v>
      </c>
      <c r="I185" s="22"/>
      <c r="J185" s="22"/>
      <c r="K185" s="22"/>
      <c r="L185" s="22"/>
      <c r="M185" s="22"/>
    </row>
    <row r="186" spans="2:13" ht="14.1" customHeight="1" x14ac:dyDescent="0.2">
      <c r="B186" s="21" t="str">
        <f>IF('PT_endr-kom'!BC204=0," ",'PT_endr-kom'!BC204)</f>
        <v xml:space="preserve"> </v>
      </c>
      <c r="C186" s="21" t="str">
        <f>IF('PT_endr-kom'!BD204=0," ",'PT_endr-kom'!BD204)</f>
        <v xml:space="preserve"> </v>
      </c>
      <c r="D186" s="167" t="str">
        <f>IF('PT_endr-kom'!BD204=0," ",'PT_endr-kom'!BD204)</f>
        <v xml:space="preserve"> </v>
      </c>
      <c r="E186" s="167" t="str">
        <f>IF('PT_endr-kom'!BE204=0," ",'PT_endr-kom'!BE204)</f>
        <v xml:space="preserve"> </v>
      </c>
      <c r="F186" s="167" t="str">
        <f>IF('PT_endr-kom'!BF204=0," ",'PT_endr-kom'!BF204)</f>
        <v xml:space="preserve"> </v>
      </c>
      <c r="G186" s="167" t="str">
        <f>IF('PT_endr-kom'!BG204=0," ",'PT_endr-kom'!BG204)</f>
        <v xml:space="preserve"> </v>
      </c>
      <c r="H186" s="167" t="str">
        <f>IF('PT_endr-kom'!BH204=0," ",'PT_endr-kom'!BH204)</f>
        <v xml:space="preserve"> </v>
      </c>
      <c r="I186" s="22"/>
      <c r="J186" s="22"/>
      <c r="K186" s="22"/>
      <c r="L186" s="22"/>
      <c r="M186" s="22"/>
    </row>
    <row r="187" spans="2:13" ht="14.1" customHeight="1" x14ac:dyDescent="0.2">
      <c r="B187" s="21" t="str">
        <f>IF('PT_endr-kom'!BC205=0," ",'PT_endr-kom'!BC205)</f>
        <v xml:space="preserve"> </v>
      </c>
      <c r="C187" s="21" t="str">
        <f>IF('PT_endr-kom'!BD205=0," ",'PT_endr-kom'!BD205)</f>
        <v xml:space="preserve"> </v>
      </c>
      <c r="D187" s="167" t="str">
        <f>IF('PT_endr-kom'!BD205=0," ",'PT_endr-kom'!BD205)</f>
        <v xml:space="preserve"> </v>
      </c>
      <c r="E187" s="167" t="str">
        <f>IF('PT_endr-kom'!BE205=0," ",'PT_endr-kom'!BE205)</f>
        <v xml:space="preserve"> </v>
      </c>
      <c r="F187" s="167" t="str">
        <f>IF('PT_endr-kom'!BF205=0," ",'PT_endr-kom'!BF205)</f>
        <v xml:space="preserve"> </v>
      </c>
      <c r="G187" s="167" t="str">
        <f>IF('PT_endr-kom'!BG205=0," ",'PT_endr-kom'!BG205)</f>
        <v xml:space="preserve"> </v>
      </c>
      <c r="H187" s="167" t="str">
        <f>IF('PT_endr-kom'!BH205=0," ",'PT_endr-kom'!BH205)</f>
        <v xml:space="preserve"> </v>
      </c>
      <c r="I187" s="22"/>
      <c r="J187" s="22"/>
      <c r="K187" s="22"/>
      <c r="L187" s="22"/>
      <c r="M187" s="22"/>
    </row>
    <row r="188" spans="2:13" ht="14.1" customHeight="1" x14ac:dyDescent="0.2">
      <c r="B188" s="21" t="str">
        <f>IF('PT_endr-kom'!BC206=0," ",'PT_endr-kom'!BC206)</f>
        <v xml:space="preserve"> </v>
      </c>
      <c r="C188" s="21" t="str">
        <f>IF('PT_endr-kom'!BD206=0," ",'PT_endr-kom'!BD206)</f>
        <v xml:space="preserve"> </v>
      </c>
      <c r="D188" s="167" t="str">
        <f>IF('PT_endr-kom'!BD206=0," ",'PT_endr-kom'!BD206)</f>
        <v xml:space="preserve"> </v>
      </c>
      <c r="E188" s="167" t="str">
        <f>IF('PT_endr-kom'!BE206=0," ",'PT_endr-kom'!BE206)</f>
        <v xml:space="preserve"> </v>
      </c>
      <c r="F188" s="167" t="str">
        <f>IF('PT_endr-kom'!BF206=0," ",'PT_endr-kom'!BF206)</f>
        <v xml:space="preserve"> </v>
      </c>
      <c r="G188" s="167" t="str">
        <f>IF('PT_endr-kom'!BG206=0," ",'PT_endr-kom'!BG206)</f>
        <v xml:space="preserve"> </v>
      </c>
      <c r="H188" s="167" t="str">
        <f>IF('PT_endr-kom'!BH206=0," ",'PT_endr-kom'!BH206)</f>
        <v xml:space="preserve"> </v>
      </c>
      <c r="I188" s="22"/>
      <c r="J188" s="22"/>
      <c r="K188" s="22"/>
      <c r="L188" s="22"/>
      <c r="M188" s="22"/>
    </row>
    <row r="189" spans="2:13" ht="14.1" customHeight="1" x14ac:dyDescent="0.2">
      <c r="B189" s="21" t="str">
        <f>IF('PT_endr-kom'!BC207=0," ",'PT_endr-kom'!BC207)</f>
        <v xml:space="preserve"> </v>
      </c>
      <c r="C189" s="21" t="str">
        <f>IF('PT_endr-kom'!BD207=0," ",'PT_endr-kom'!BD207)</f>
        <v xml:space="preserve"> </v>
      </c>
      <c r="D189" s="167" t="str">
        <f>IF('PT_endr-kom'!BD207=0," ",'PT_endr-kom'!BD207)</f>
        <v xml:space="preserve"> </v>
      </c>
      <c r="E189" s="167" t="str">
        <f>IF('PT_endr-kom'!BE207=0," ",'PT_endr-kom'!BE207)</f>
        <v xml:space="preserve"> </v>
      </c>
      <c r="F189" s="167" t="str">
        <f>IF('PT_endr-kom'!BF207=0," ",'PT_endr-kom'!BF207)</f>
        <v xml:space="preserve"> </v>
      </c>
      <c r="G189" s="167" t="str">
        <f>IF('PT_endr-kom'!BG207=0," ",'PT_endr-kom'!BG207)</f>
        <v xml:space="preserve"> </v>
      </c>
      <c r="H189" s="167" t="str">
        <f>IF('PT_endr-kom'!BH207=0," ",'PT_endr-kom'!BH207)</f>
        <v xml:space="preserve"> </v>
      </c>
      <c r="I189" s="22"/>
      <c r="J189" s="22"/>
      <c r="K189" s="22"/>
      <c r="L189" s="22"/>
      <c r="M189" s="22"/>
    </row>
    <row r="190" spans="2:13" ht="14.1" customHeight="1" x14ac:dyDescent="0.2">
      <c r="B190" s="21" t="str">
        <f>IF('PT_endr-kom'!BC208=0," ",'PT_endr-kom'!BC208)</f>
        <v xml:space="preserve"> </v>
      </c>
      <c r="C190" s="21" t="str">
        <f>IF('PT_endr-kom'!BD208=0," ",'PT_endr-kom'!BD208)</f>
        <v xml:space="preserve"> </v>
      </c>
      <c r="D190" s="167" t="str">
        <f>IF('PT_endr-kom'!BD208=0," ",'PT_endr-kom'!BD208)</f>
        <v xml:space="preserve"> </v>
      </c>
      <c r="E190" s="167" t="str">
        <f>IF('PT_endr-kom'!BE208=0," ",'PT_endr-kom'!BE208)</f>
        <v xml:space="preserve"> </v>
      </c>
      <c r="F190" s="167" t="str">
        <f>IF('PT_endr-kom'!BF208=0," ",'PT_endr-kom'!BF208)</f>
        <v xml:space="preserve"> </v>
      </c>
      <c r="G190" s="167" t="str">
        <f>IF('PT_endr-kom'!BG208=0," ",'PT_endr-kom'!BG208)</f>
        <v xml:space="preserve"> </v>
      </c>
      <c r="H190" s="167" t="str">
        <f>IF('PT_endr-kom'!BH208=0," ",'PT_endr-kom'!BH208)</f>
        <v xml:space="preserve"> </v>
      </c>
      <c r="I190" s="22"/>
      <c r="J190" s="22"/>
      <c r="K190" s="22"/>
      <c r="L190" s="22"/>
      <c r="M190" s="22"/>
    </row>
    <row r="191" spans="2:13" ht="14.1" customHeight="1" x14ac:dyDescent="0.2">
      <c r="B191" s="21" t="str">
        <f>IF('PT_endr-kom'!BC209=0," ",'PT_endr-kom'!BC209)</f>
        <v xml:space="preserve"> </v>
      </c>
      <c r="C191" s="21" t="str">
        <f>IF('PT_endr-kom'!BD209=0," ",'PT_endr-kom'!BD209)</f>
        <v xml:space="preserve"> </v>
      </c>
      <c r="D191" s="167" t="str">
        <f>IF('PT_endr-kom'!BD209=0," ",'PT_endr-kom'!BD209)</f>
        <v xml:space="preserve"> </v>
      </c>
      <c r="E191" s="167" t="str">
        <f>IF('PT_endr-kom'!BE209=0," ",'PT_endr-kom'!BE209)</f>
        <v xml:space="preserve"> </v>
      </c>
      <c r="F191" s="167" t="str">
        <f>IF('PT_endr-kom'!BF209=0," ",'PT_endr-kom'!BF209)</f>
        <v xml:space="preserve"> </v>
      </c>
      <c r="G191" s="167" t="str">
        <f>IF('PT_endr-kom'!BG209=0," ",'PT_endr-kom'!BG209)</f>
        <v xml:space="preserve"> </v>
      </c>
      <c r="H191" s="167" t="str">
        <f>IF('PT_endr-kom'!BH209=0," ",'PT_endr-kom'!BH209)</f>
        <v xml:space="preserve"> </v>
      </c>
      <c r="I191" s="22"/>
      <c r="J191" s="22"/>
      <c r="K191" s="22"/>
      <c r="L191" s="22"/>
      <c r="M191" s="22"/>
    </row>
    <row r="192" spans="2:13" ht="14.1" customHeight="1" x14ac:dyDescent="0.2">
      <c r="B192" s="21" t="str">
        <f>IF('PT_endr-kom'!BC210=0," ",'PT_endr-kom'!BC210)</f>
        <v xml:space="preserve"> </v>
      </c>
      <c r="C192" s="21" t="str">
        <f>IF('PT_endr-kom'!BD210=0," ",'PT_endr-kom'!BD210)</f>
        <v xml:space="preserve"> </v>
      </c>
      <c r="D192" s="167" t="str">
        <f>IF('PT_endr-kom'!BD210=0," ",'PT_endr-kom'!BD210)</f>
        <v xml:space="preserve"> </v>
      </c>
      <c r="E192" s="167" t="str">
        <f>IF('PT_endr-kom'!BE210=0," ",'PT_endr-kom'!BE210)</f>
        <v xml:space="preserve"> </v>
      </c>
      <c r="F192" s="167" t="str">
        <f>IF('PT_endr-kom'!BF210=0," ",'PT_endr-kom'!BF210)</f>
        <v xml:space="preserve"> </v>
      </c>
      <c r="G192" s="167" t="str">
        <f>IF('PT_endr-kom'!BG210=0," ",'PT_endr-kom'!BG210)</f>
        <v xml:space="preserve"> </v>
      </c>
      <c r="H192" s="167" t="str">
        <f>IF('PT_endr-kom'!BH210=0," ",'PT_endr-kom'!BH210)</f>
        <v xml:space="preserve"> </v>
      </c>
      <c r="I192" s="22"/>
      <c r="J192" s="22"/>
      <c r="K192" s="22"/>
      <c r="L192" s="22"/>
      <c r="M192" s="22"/>
    </row>
    <row r="193" spans="2:13" ht="14.1" customHeight="1" x14ac:dyDescent="0.2">
      <c r="B193" s="21" t="str">
        <f>IF('PT_endr-kom'!BC211=0," ",'PT_endr-kom'!BC211)</f>
        <v xml:space="preserve"> </v>
      </c>
      <c r="C193" s="21" t="str">
        <f>IF('PT_endr-kom'!BD211=0," ",'PT_endr-kom'!BD211)</f>
        <v xml:space="preserve"> </v>
      </c>
      <c r="D193" s="167" t="str">
        <f>IF('PT_endr-kom'!BD211=0," ",'PT_endr-kom'!BD211)</f>
        <v xml:space="preserve"> </v>
      </c>
      <c r="E193" s="167" t="str">
        <f>IF('PT_endr-kom'!BE211=0," ",'PT_endr-kom'!BE211)</f>
        <v xml:space="preserve"> </v>
      </c>
      <c r="F193" s="167" t="str">
        <f>IF('PT_endr-kom'!BF211=0," ",'PT_endr-kom'!BF211)</f>
        <v xml:space="preserve"> </v>
      </c>
      <c r="G193" s="167" t="str">
        <f>IF('PT_endr-kom'!BG211=0," ",'PT_endr-kom'!BG211)</f>
        <v xml:space="preserve"> </v>
      </c>
      <c r="H193" s="167" t="str">
        <f>IF('PT_endr-kom'!BH211=0," ",'PT_endr-kom'!BH211)</f>
        <v xml:space="preserve"> </v>
      </c>
      <c r="I193" s="22"/>
      <c r="J193" s="22"/>
      <c r="K193" s="22"/>
      <c r="L193" s="22"/>
      <c r="M193" s="22"/>
    </row>
    <row r="194" spans="2:13" ht="14.1" customHeight="1" x14ac:dyDescent="0.2">
      <c r="B194" s="21" t="str">
        <f>IF('PT_endr-kom'!BC212=0," ",'PT_endr-kom'!BC212)</f>
        <v xml:space="preserve"> </v>
      </c>
      <c r="C194" s="21" t="str">
        <f>IF('PT_endr-kom'!BD212=0," ",'PT_endr-kom'!BD212)</f>
        <v xml:space="preserve"> </v>
      </c>
      <c r="D194" s="167" t="str">
        <f>IF('PT_endr-kom'!BD212=0," ",'PT_endr-kom'!BD212)</f>
        <v xml:space="preserve"> </v>
      </c>
      <c r="E194" s="167" t="str">
        <f>IF('PT_endr-kom'!BE212=0," ",'PT_endr-kom'!BE212)</f>
        <v xml:space="preserve"> </v>
      </c>
      <c r="F194" s="167" t="str">
        <f>IF('PT_endr-kom'!BF212=0," ",'PT_endr-kom'!BF212)</f>
        <v xml:space="preserve"> </v>
      </c>
      <c r="G194" s="167" t="str">
        <f>IF('PT_endr-kom'!BG212=0," ",'PT_endr-kom'!BG212)</f>
        <v xml:space="preserve"> </v>
      </c>
      <c r="H194" s="167" t="str">
        <f>IF('PT_endr-kom'!BH212=0," ",'PT_endr-kom'!BH212)</f>
        <v xml:space="preserve"> </v>
      </c>
      <c r="I194" s="22"/>
      <c r="J194" s="22"/>
      <c r="K194" s="22"/>
      <c r="L194" s="22"/>
      <c r="M194" s="22"/>
    </row>
    <row r="195" spans="2:13" ht="14.1" customHeight="1" x14ac:dyDescent="0.2">
      <c r="B195" s="21" t="str">
        <f>IF('PT_endr-kom'!BC213=0," ",'PT_endr-kom'!BC213)</f>
        <v xml:space="preserve"> </v>
      </c>
      <c r="C195" s="21" t="str">
        <f>IF('PT_endr-kom'!BD213=0," ",'PT_endr-kom'!BD213)</f>
        <v xml:space="preserve"> </v>
      </c>
      <c r="D195" s="167" t="str">
        <f>IF('PT_endr-kom'!BD213=0," ",'PT_endr-kom'!BD213)</f>
        <v xml:space="preserve"> </v>
      </c>
      <c r="E195" s="167" t="str">
        <f>IF('PT_endr-kom'!BE213=0," ",'PT_endr-kom'!BE213)</f>
        <v xml:space="preserve"> </v>
      </c>
      <c r="F195" s="167" t="str">
        <f>IF('PT_endr-kom'!BF213=0," ",'PT_endr-kom'!BF213)</f>
        <v xml:space="preserve"> </v>
      </c>
      <c r="G195" s="167" t="str">
        <f>IF('PT_endr-kom'!BG213=0," ",'PT_endr-kom'!BG213)</f>
        <v xml:space="preserve"> </v>
      </c>
      <c r="H195" s="167" t="str">
        <f>IF('PT_endr-kom'!BH213=0," ",'PT_endr-kom'!BH213)</f>
        <v xml:space="preserve"> </v>
      </c>
      <c r="I195" s="22"/>
      <c r="J195" s="22"/>
      <c r="K195" s="22"/>
      <c r="L195" s="22"/>
      <c r="M195" s="22"/>
    </row>
    <row r="196" spans="2:13" ht="14.1" customHeight="1" x14ac:dyDescent="0.2">
      <c r="B196" s="21" t="str">
        <f>IF('PT_endr-kom'!BC214=0," ",'PT_endr-kom'!BC214)</f>
        <v xml:space="preserve"> </v>
      </c>
      <c r="C196" s="21" t="str">
        <f>IF('PT_endr-kom'!BD214=0," ",'PT_endr-kom'!BD214)</f>
        <v xml:space="preserve"> </v>
      </c>
      <c r="D196" s="167" t="str">
        <f>IF('PT_endr-kom'!BD214=0," ",'PT_endr-kom'!BD214)</f>
        <v xml:space="preserve"> </v>
      </c>
      <c r="E196" s="167" t="str">
        <f>IF('PT_endr-kom'!BE214=0," ",'PT_endr-kom'!BE214)</f>
        <v xml:space="preserve"> </v>
      </c>
      <c r="F196" s="167" t="str">
        <f>IF('PT_endr-kom'!BF214=0," ",'PT_endr-kom'!BF214)</f>
        <v xml:space="preserve"> </v>
      </c>
      <c r="G196" s="167" t="str">
        <f>IF('PT_endr-kom'!BG214=0," ",'PT_endr-kom'!BG214)</f>
        <v xml:space="preserve"> </v>
      </c>
      <c r="H196" s="167" t="str">
        <f>IF('PT_endr-kom'!BH214=0," ",'PT_endr-kom'!BH214)</f>
        <v xml:space="preserve"> </v>
      </c>
      <c r="I196" s="22"/>
      <c r="J196" s="22"/>
      <c r="K196" s="22"/>
      <c r="L196" s="22"/>
      <c r="M196" s="22"/>
    </row>
    <row r="197" spans="2:13" ht="14.1" customHeight="1" x14ac:dyDescent="0.2">
      <c r="B197" s="21" t="str">
        <f>IF('PT_endr-kom'!BC215=0," ",'PT_endr-kom'!BC215)</f>
        <v xml:space="preserve"> </v>
      </c>
      <c r="C197" s="21" t="str">
        <f>IF('PT_endr-kom'!BD215=0," ",'PT_endr-kom'!BD215)</f>
        <v xml:space="preserve"> </v>
      </c>
      <c r="D197" s="167" t="str">
        <f>IF('PT_endr-kom'!BD215=0," ",'PT_endr-kom'!BD215)</f>
        <v xml:space="preserve"> </v>
      </c>
      <c r="E197" s="167" t="str">
        <f>IF('PT_endr-kom'!BE215=0," ",'PT_endr-kom'!BE215)</f>
        <v xml:space="preserve"> </v>
      </c>
      <c r="F197" s="167" t="str">
        <f>IF('PT_endr-kom'!BF215=0," ",'PT_endr-kom'!BF215)</f>
        <v xml:space="preserve"> </v>
      </c>
      <c r="G197" s="167" t="str">
        <f>IF('PT_endr-kom'!BG215=0," ",'PT_endr-kom'!BG215)</f>
        <v xml:space="preserve"> </v>
      </c>
      <c r="H197" s="167" t="str">
        <f>IF('PT_endr-kom'!BH215=0," ",'PT_endr-kom'!BH215)</f>
        <v xml:space="preserve"> </v>
      </c>
      <c r="I197" s="22"/>
      <c r="J197" s="22"/>
      <c r="K197" s="22"/>
      <c r="L197" s="22"/>
      <c r="M197" s="22"/>
    </row>
    <row r="198" spans="2:13" ht="14.1" customHeight="1" x14ac:dyDescent="0.2">
      <c r="B198" s="21" t="str">
        <f>IF('PT_endr-kom'!BC216=0," ",'PT_endr-kom'!BC216)</f>
        <v xml:space="preserve"> </v>
      </c>
      <c r="C198" s="21" t="str">
        <f>IF('PT_endr-kom'!BD216=0," ",'PT_endr-kom'!BD216)</f>
        <v xml:space="preserve"> </v>
      </c>
      <c r="D198" s="167" t="str">
        <f>IF('PT_endr-kom'!BD216=0," ",'PT_endr-kom'!BD216)</f>
        <v xml:space="preserve"> </v>
      </c>
      <c r="E198" s="167" t="str">
        <f>IF('PT_endr-kom'!BE216=0," ",'PT_endr-kom'!BE216)</f>
        <v xml:space="preserve"> </v>
      </c>
      <c r="F198" s="167" t="str">
        <f>IF('PT_endr-kom'!BF216=0," ",'PT_endr-kom'!BF216)</f>
        <v xml:space="preserve"> </v>
      </c>
      <c r="G198" s="167" t="str">
        <f>IF('PT_endr-kom'!BG216=0," ",'PT_endr-kom'!BG216)</f>
        <v xml:space="preserve"> </v>
      </c>
      <c r="H198" s="167" t="str">
        <f>IF('PT_endr-kom'!BH216=0," ",'PT_endr-kom'!BH216)</f>
        <v xml:space="preserve"> </v>
      </c>
      <c r="I198" s="22"/>
      <c r="J198" s="22"/>
      <c r="K198" s="22"/>
      <c r="L198" s="22"/>
      <c r="M198" s="22"/>
    </row>
    <row r="199" spans="2:13" ht="14.1" customHeight="1" x14ac:dyDescent="0.2">
      <c r="B199" s="21" t="str">
        <f>IF('PT_endr-kom'!BC217=0," ",'PT_endr-kom'!BC217)</f>
        <v xml:space="preserve"> </v>
      </c>
      <c r="C199" s="21" t="str">
        <f>IF('PT_endr-kom'!BD217=0," ",'PT_endr-kom'!BD217)</f>
        <v xml:space="preserve"> </v>
      </c>
      <c r="D199" s="167" t="str">
        <f>IF('PT_endr-kom'!BD217=0," ",'PT_endr-kom'!BD217)</f>
        <v xml:space="preserve"> </v>
      </c>
      <c r="E199" s="167" t="str">
        <f>IF('PT_endr-kom'!BE217=0," ",'PT_endr-kom'!BE217)</f>
        <v xml:space="preserve"> </v>
      </c>
      <c r="F199" s="167" t="str">
        <f>IF('PT_endr-kom'!BF217=0," ",'PT_endr-kom'!BF217)</f>
        <v xml:space="preserve"> </v>
      </c>
      <c r="G199" s="167" t="str">
        <f>IF('PT_endr-kom'!BG217=0," ",'PT_endr-kom'!BG217)</f>
        <v xml:space="preserve"> </v>
      </c>
      <c r="H199" s="167" t="str">
        <f>IF('PT_endr-kom'!BH217=0," ",'PT_endr-kom'!BH217)</f>
        <v xml:space="preserve"> </v>
      </c>
      <c r="I199" s="22"/>
      <c r="J199" s="22"/>
      <c r="K199" s="22"/>
      <c r="L199" s="22"/>
      <c r="M199" s="22"/>
    </row>
    <row r="200" spans="2:13" ht="14.1" customHeight="1" x14ac:dyDescent="0.2">
      <c r="B200" s="21" t="str">
        <f>IF('PT_endr-kom'!BC218=0," ",'PT_endr-kom'!BC218)</f>
        <v xml:space="preserve"> </v>
      </c>
      <c r="C200" s="21" t="str">
        <f>IF('PT_endr-kom'!BD218=0," ",'PT_endr-kom'!BD218)</f>
        <v xml:space="preserve"> </v>
      </c>
      <c r="D200" s="167" t="str">
        <f>IF('PT_endr-kom'!BD218=0," ",'PT_endr-kom'!BD218)</f>
        <v xml:space="preserve"> </v>
      </c>
      <c r="E200" s="167" t="str">
        <f>IF('PT_endr-kom'!BE218=0," ",'PT_endr-kom'!BE218)</f>
        <v xml:space="preserve"> </v>
      </c>
      <c r="F200" s="167" t="str">
        <f>IF('PT_endr-kom'!BF218=0," ",'PT_endr-kom'!BF218)</f>
        <v xml:space="preserve"> </v>
      </c>
      <c r="G200" s="167" t="str">
        <f>IF('PT_endr-kom'!BG218=0," ",'PT_endr-kom'!BG218)</f>
        <v xml:space="preserve"> </v>
      </c>
      <c r="H200" s="167" t="str">
        <f>IF('PT_endr-kom'!BH218=0," ",'PT_endr-kom'!BH218)</f>
        <v xml:space="preserve"> </v>
      </c>
      <c r="I200" s="22"/>
      <c r="J200" s="22"/>
      <c r="K200" s="22"/>
      <c r="L200" s="22"/>
      <c r="M200" s="22"/>
    </row>
    <row r="201" spans="2:13" ht="14.1" customHeight="1" x14ac:dyDescent="0.2">
      <c r="B201" s="21" t="str">
        <f>IF('PT_endr-kom'!BC219=0," ",'PT_endr-kom'!BC219)</f>
        <v xml:space="preserve"> </v>
      </c>
      <c r="C201" s="21" t="str">
        <f>IF('PT_endr-kom'!BD219=0," ",'PT_endr-kom'!BD219)</f>
        <v xml:space="preserve"> </v>
      </c>
      <c r="D201" s="167" t="str">
        <f>IF('PT_endr-kom'!BD219=0," ",'PT_endr-kom'!BD219)</f>
        <v xml:space="preserve"> </v>
      </c>
      <c r="E201" s="167" t="str">
        <f>IF('PT_endr-kom'!BE219=0," ",'PT_endr-kom'!BE219)</f>
        <v xml:space="preserve"> </v>
      </c>
      <c r="F201" s="167" t="str">
        <f>IF('PT_endr-kom'!BF219=0," ",'PT_endr-kom'!BF219)</f>
        <v xml:space="preserve"> </v>
      </c>
      <c r="G201" s="167" t="str">
        <f>IF('PT_endr-kom'!BG219=0," ",'PT_endr-kom'!BG219)</f>
        <v xml:space="preserve"> </v>
      </c>
      <c r="H201" s="167" t="str">
        <f>IF('PT_endr-kom'!BH219=0," ",'PT_endr-kom'!BH219)</f>
        <v xml:space="preserve"> </v>
      </c>
      <c r="I201" s="22"/>
      <c r="J201" s="22"/>
      <c r="K201" s="22"/>
      <c r="L201" s="22"/>
      <c r="M201" s="22"/>
    </row>
    <row r="202" spans="2:13" ht="14.1" customHeight="1" x14ac:dyDescent="0.2">
      <c r="B202" s="21" t="str">
        <f>IF('PT_endr-kom'!BC220=0," ",'PT_endr-kom'!BC220)</f>
        <v xml:space="preserve"> </v>
      </c>
      <c r="C202" s="21" t="str">
        <f>IF('PT_endr-kom'!BD220=0," ",'PT_endr-kom'!BD220)</f>
        <v xml:space="preserve"> </v>
      </c>
      <c r="D202" s="167" t="str">
        <f>IF('PT_endr-kom'!BD220=0," ",'PT_endr-kom'!BD220)</f>
        <v xml:space="preserve"> </v>
      </c>
      <c r="E202" s="167" t="str">
        <f>IF('PT_endr-kom'!BE220=0," ",'PT_endr-kom'!BE220)</f>
        <v xml:space="preserve"> </v>
      </c>
      <c r="F202" s="167" t="str">
        <f>IF('PT_endr-kom'!BF220=0," ",'PT_endr-kom'!BF220)</f>
        <v xml:space="preserve"> </v>
      </c>
      <c r="G202" s="167" t="str">
        <f>IF('PT_endr-kom'!BG220=0," ",'PT_endr-kom'!BG220)</f>
        <v xml:space="preserve"> </v>
      </c>
      <c r="H202" s="167" t="str">
        <f>IF('PT_endr-kom'!BH220=0," ",'PT_endr-kom'!BH220)</f>
        <v xml:space="preserve"> </v>
      </c>
      <c r="I202" s="22"/>
      <c r="J202" s="22"/>
      <c r="K202" s="22"/>
      <c r="L202" s="22"/>
      <c r="M202" s="22"/>
    </row>
    <row r="203" spans="2:13" ht="14.1" customHeight="1" x14ac:dyDescent="0.2">
      <c r="B203" s="21" t="str">
        <f>IF('PT_endr-kom'!BC221=0," ",'PT_endr-kom'!BC221)</f>
        <v xml:space="preserve"> </v>
      </c>
      <c r="C203" s="21" t="str">
        <f>IF('PT_endr-kom'!BD221=0," ",'PT_endr-kom'!BD221)</f>
        <v xml:space="preserve"> </v>
      </c>
      <c r="D203" s="167" t="str">
        <f>IF('PT_endr-kom'!BD221=0," ",'PT_endr-kom'!BD221)</f>
        <v xml:space="preserve"> </v>
      </c>
      <c r="E203" s="167" t="str">
        <f>IF('PT_endr-kom'!BE221=0," ",'PT_endr-kom'!BE221)</f>
        <v xml:space="preserve"> </v>
      </c>
      <c r="F203" s="167" t="str">
        <f>IF('PT_endr-kom'!BF221=0," ",'PT_endr-kom'!BF221)</f>
        <v xml:space="preserve"> </v>
      </c>
      <c r="G203" s="167" t="str">
        <f>IF('PT_endr-kom'!BG221=0," ",'PT_endr-kom'!BG221)</f>
        <v xml:space="preserve"> </v>
      </c>
      <c r="H203" s="167" t="str">
        <f>IF('PT_endr-kom'!BH221=0," ",'PT_endr-kom'!BH221)</f>
        <v xml:space="preserve"> </v>
      </c>
      <c r="I203" s="22"/>
      <c r="J203" s="22"/>
      <c r="K203" s="22"/>
      <c r="L203" s="22"/>
      <c r="M203" s="22"/>
    </row>
    <row r="204" spans="2:13" ht="14.1" customHeight="1" x14ac:dyDescent="0.2">
      <c r="B204" s="21" t="str">
        <f>IF('PT_endr-kom'!BC222=0," ",'PT_endr-kom'!BC222)</f>
        <v xml:space="preserve"> </v>
      </c>
      <c r="C204" s="21" t="str">
        <f>IF('PT_endr-kom'!BD222=0," ",'PT_endr-kom'!BD222)</f>
        <v xml:space="preserve"> </v>
      </c>
      <c r="D204" s="167" t="str">
        <f>IF('PT_endr-kom'!BD222=0," ",'PT_endr-kom'!BD222)</f>
        <v xml:space="preserve"> </v>
      </c>
      <c r="E204" s="167" t="str">
        <f>IF('PT_endr-kom'!BE222=0," ",'PT_endr-kom'!BE222)</f>
        <v xml:space="preserve"> </v>
      </c>
      <c r="F204" s="167" t="str">
        <f>IF('PT_endr-kom'!BF222=0," ",'PT_endr-kom'!BF222)</f>
        <v xml:space="preserve"> </v>
      </c>
      <c r="G204" s="167" t="str">
        <f>IF('PT_endr-kom'!BG222=0," ",'PT_endr-kom'!BG222)</f>
        <v xml:space="preserve"> </v>
      </c>
      <c r="H204" s="167" t="str">
        <f>IF('PT_endr-kom'!BH222=0," ",'PT_endr-kom'!BH222)</f>
        <v xml:space="preserve"> </v>
      </c>
      <c r="I204" s="22"/>
      <c r="J204" s="22"/>
      <c r="K204" s="22"/>
      <c r="L204" s="22"/>
      <c r="M204" s="22"/>
    </row>
    <row r="205" spans="2:13" ht="14.1" customHeight="1" x14ac:dyDescent="0.2">
      <c r="B205" s="21" t="str">
        <f>IF('PT_endr-kom'!BC223=0," ",'PT_endr-kom'!BC223)</f>
        <v xml:space="preserve"> </v>
      </c>
      <c r="C205" s="21" t="str">
        <f>IF('PT_endr-kom'!BD223=0," ",'PT_endr-kom'!BD223)</f>
        <v xml:space="preserve"> </v>
      </c>
      <c r="D205" s="167" t="str">
        <f>IF('PT_endr-kom'!BD223=0," ",'PT_endr-kom'!BD223)</f>
        <v xml:space="preserve"> </v>
      </c>
      <c r="E205" s="167" t="str">
        <f>IF('PT_endr-kom'!BE223=0," ",'PT_endr-kom'!BE223)</f>
        <v xml:space="preserve"> </v>
      </c>
      <c r="F205" s="167" t="str">
        <f>IF('PT_endr-kom'!BF223=0," ",'PT_endr-kom'!BF223)</f>
        <v xml:space="preserve"> </v>
      </c>
      <c r="G205" s="167" t="str">
        <f>IF('PT_endr-kom'!BG223=0," ",'PT_endr-kom'!BG223)</f>
        <v xml:space="preserve"> </v>
      </c>
      <c r="H205" s="167" t="str">
        <f>IF('PT_endr-kom'!BH223=0," ",'PT_endr-kom'!BH223)</f>
        <v xml:space="preserve"> </v>
      </c>
      <c r="I205" s="22"/>
      <c r="J205" s="22"/>
      <c r="K205" s="22"/>
      <c r="L205" s="22"/>
      <c r="M205" s="22"/>
    </row>
    <row r="206" spans="2:13" ht="14.1" customHeight="1" x14ac:dyDescent="0.2">
      <c r="B206" s="21" t="str">
        <f>IF('PT_endr-kom'!BC224=0," ",'PT_endr-kom'!BC224)</f>
        <v xml:space="preserve"> </v>
      </c>
      <c r="C206" s="21" t="str">
        <f>IF('PT_endr-kom'!BD224=0," ",'PT_endr-kom'!BD224)</f>
        <v xml:space="preserve"> </v>
      </c>
      <c r="D206" s="167" t="str">
        <f>IF('PT_endr-kom'!BD224=0," ",'PT_endr-kom'!BD224)</f>
        <v xml:space="preserve"> </v>
      </c>
      <c r="E206" s="167" t="str">
        <f>IF('PT_endr-kom'!BE224=0," ",'PT_endr-kom'!BE224)</f>
        <v xml:space="preserve"> </v>
      </c>
      <c r="F206" s="167" t="str">
        <f>IF('PT_endr-kom'!BF224=0," ",'PT_endr-kom'!BF224)</f>
        <v xml:space="preserve"> </v>
      </c>
      <c r="G206" s="167" t="str">
        <f>IF('PT_endr-kom'!BG224=0," ",'PT_endr-kom'!BG224)</f>
        <v xml:space="preserve"> </v>
      </c>
      <c r="H206" s="167" t="str">
        <f>IF('PT_endr-kom'!BH224=0," ",'PT_endr-kom'!BH224)</f>
        <v xml:space="preserve"> </v>
      </c>
      <c r="I206" s="22"/>
      <c r="J206" s="22"/>
      <c r="K206" s="22"/>
      <c r="L206" s="22"/>
      <c r="M206" s="22"/>
    </row>
    <row r="207" spans="2:13" ht="14.1" customHeight="1" x14ac:dyDescent="0.2">
      <c r="B207" s="21" t="str">
        <f>IF('PT_endr-kom'!BC225=0," ",'PT_endr-kom'!BC225)</f>
        <v xml:space="preserve"> </v>
      </c>
      <c r="C207" s="21" t="str">
        <f>IF('PT_endr-kom'!BD225=0," ",'PT_endr-kom'!BD225)</f>
        <v xml:space="preserve"> </v>
      </c>
      <c r="D207" s="167" t="str">
        <f>IF('PT_endr-kom'!BD225=0," ",'PT_endr-kom'!BD225)</f>
        <v xml:space="preserve"> </v>
      </c>
      <c r="E207" s="167" t="str">
        <f>IF('PT_endr-kom'!BE225=0," ",'PT_endr-kom'!BE225)</f>
        <v xml:space="preserve"> </v>
      </c>
      <c r="F207" s="167" t="str">
        <f>IF('PT_endr-kom'!BF225=0," ",'PT_endr-kom'!BF225)</f>
        <v xml:space="preserve"> </v>
      </c>
      <c r="G207" s="167" t="str">
        <f>IF('PT_endr-kom'!BG225=0," ",'PT_endr-kom'!BG225)</f>
        <v xml:space="preserve"> </v>
      </c>
      <c r="H207" s="167" t="str">
        <f>IF('PT_endr-kom'!BH225=0," ",'PT_endr-kom'!BH225)</f>
        <v xml:space="preserve"> </v>
      </c>
      <c r="I207" s="22"/>
      <c r="J207" s="22"/>
      <c r="K207" s="22"/>
      <c r="L207" s="22"/>
      <c r="M207" s="22"/>
    </row>
    <row r="208" spans="2:13" ht="14.1" customHeight="1" x14ac:dyDescent="0.2">
      <c r="B208" s="21" t="str">
        <f>IF('PT_endr-kom'!BC226=0," ",'PT_endr-kom'!BC226)</f>
        <v xml:space="preserve"> </v>
      </c>
      <c r="C208" s="21" t="str">
        <f>IF('PT_endr-kom'!BD226=0," ",'PT_endr-kom'!BD226)</f>
        <v xml:space="preserve"> </v>
      </c>
      <c r="D208" s="167" t="str">
        <f>IF('PT_endr-kom'!BD226=0," ",'PT_endr-kom'!BD226)</f>
        <v xml:space="preserve"> </v>
      </c>
      <c r="E208" s="167" t="str">
        <f>IF('PT_endr-kom'!BE226=0," ",'PT_endr-kom'!BE226)</f>
        <v xml:space="preserve"> </v>
      </c>
      <c r="F208" s="167" t="str">
        <f>IF('PT_endr-kom'!BF226=0," ",'PT_endr-kom'!BF226)</f>
        <v xml:space="preserve"> </v>
      </c>
      <c r="G208" s="167" t="str">
        <f>IF('PT_endr-kom'!BG226=0," ",'PT_endr-kom'!BG226)</f>
        <v xml:space="preserve"> </v>
      </c>
      <c r="H208" s="167" t="str">
        <f>IF('PT_endr-kom'!BH226=0," ",'PT_endr-kom'!BH226)</f>
        <v xml:space="preserve"> </v>
      </c>
      <c r="I208" s="22"/>
      <c r="J208" s="22"/>
      <c r="K208" s="22"/>
      <c r="L208" s="22"/>
      <c r="M208" s="22"/>
    </row>
    <row r="209" spans="2:13" ht="14.1" customHeight="1" x14ac:dyDescent="0.2">
      <c r="B209" s="21" t="str">
        <f>IF('PT_endr-kom'!BC227=0," ",'PT_endr-kom'!BC227)</f>
        <v xml:space="preserve"> </v>
      </c>
      <c r="C209" s="21" t="str">
        <f>IF('PT_endr-kom'!BD227=0," ",'PT_endr-kom'!BD227)</f>
        <v xml:space="preserve"> </v>
      </c>
      <c r="D209" s="167" t="str">
        <f>IF('PT_endr-kom'!BD227=0," ",'PT_endr-kom'!BD227)</f>
        <v xml:space="preserve"> </v>
      </c>
      <c r="E209" s="167" t="str">
        <f>IF('PT_endr-kom'!BE227=0," ",'PT_endr-kom'!BE227)</f>
        <v xml:space="preserve"> </v>
      </c>
      <c r="F209" s="167" t="str">
        <f>IF('PT_endr-kom'!BF227=0," ",'PT_endr-kom'!BF227)</f>
        <v xml:space="preserve"> </v>
      </c>
      <c r="G209" s="167" t="str">
        <f>IF('PT_endr-kom'!BG227=0," ",'PT_endr-kom'!BG227)</f>
        <v xml:space="preserve"> </v>
      </c>
      <c r="H209" s="167" t="str">
        <f>IF('PT_endr-kom'!BH227=0," ",'PT_endr-kom'!BH227)</f>
        <v xml:space="preserve"> </v>
      </c>
      <c r="I209" s="22"/>
      <c r="J209" s="22"/>
      <c r="K209" s="22"/>
      <c r="L209" s="22"/>
      <c r="M209" s="22"/>
    </row>
    <row r="210" spans="2:13" ht="14.1" customHeight="1" x14ac:dyDescent="0.2">
      <c r="B210" s="21" t="str">
        <f>IF('PT_endr-kom'!BC228=0," ",'PT_endr-kom'!BC228)</f>
        <v xml:space="preserve"> </v>
      </c>
      <c r="C210" s="21" t="str">
        <f>IF('PT_endr-kom'!BD228=0," ",'PT_endr-kom'!BD228)</f>
        <v xml:space="preserve"> </v>
      </c>
      <c r="D210" s="167" t="str">
        <f>IF('PT_endr-kom'!BD228=0," ",'PT_endr-kom'!BD228)</f>
        <v xml:space="preserve"> </v>
      </c>
      <c r="E210" s="167" t="str">
        <f>IF('PT_endr-kom'!BE228=0," ",'PT_endr-kom'!BE228)</f>
        <v xml:space="preserve"> </v>
      </c>
      <c r="F210" s="167" t="str">
        <f>IF('PT_endr-kom'!BF228=0," ",'PT_endr-kom'!BF228)</f>
        <v xml:space="preserve"> </v>
      </c>
      <c r="G210" s="167" t="str">
        <f>IF('PT_endr-kom'!BG228=0," ",'PT_endr-kom'!BG228)</f>
        <v xml:space="preserve"> </v>
      </c>
      <c r="H210" s="167" t="str">
        <f>IF('PT_endr-kom'!BH228=0," ",'PT_endr-kom'!BH228)</f>
        <v xml:space="preserve"> </v>
      </c>
      <c r="I210" s="22"/>
      <c r="J210" s="22"/>
      <c r="K210" s="22"/>
      <c r="L210" s="22"/>
      <c r="M210" s="22"/>
    </row>
    <row r="211" spans="2:13" ht="14.1" customHeight="1" x14ac:dyDescent="0.2">
      <c r="B211" s="21" t="str">
        <f>IF('PT_endr-kom'!BC229=0," ",'PT_endr-kom'!BC229)</f>
        <v xml:space="preserve"> </v>
      </c>
      <c r="C211" s="21" t="str">
        <f>IF('PT_endr-kom'!BD229=0," ",'PT_endr-kom'!BD229)</f>
        <v xml:space="preserve"> </v>
      </c>
      <c r="D211" s="167" t="str">
        <f>IF('PT_endr-kom'!BD229=0," ",'PT_endr-kom'!BD229)</f>
        <v xml:space="preserve"> </v>
      </c>
      <c r="E211" s="167" t="str">
        <f>IF('PT_endr-kom'!BE229=0," ",'PT_endr-kom'!BE229)</f>
        <v xml:space="preserve"> </v>
      </c>
      <c r="F211" s="167" t="str">
        <f>IF('PT_endr-kom'!BF229=0," ",'PT_endr-kom'!BF229)</f>
        <v xml:space="preserve"> </v>
      </c>
      <c r="G211" s="167" t="str">
        <f>IF('PT_endr-kom'!BG229=0," ",'PT_endr-kom'!BG229)</f>
        <v xml:space="preserve"> </v>
      </c>
      <c r="H211" s="167" t="str">
        <f>IF('PT_endr-kom'!BH229=0," ",'PT_endr-kom'!BH229)</f>
        <v xml:space="preserve"> </v>
      </c>
      <c r="I211" s="22"/>
      <c r="J211" s="22"/>
      <c r="K211" s="22"/>
      <c r="L211" s="22"/>
      <c r="M211" s="22"/>
    </row>
    <row r="212" spans="2:13" ht="14.1" customHeight="1" x14ac:dyDescent="0.2">
      <c r="B212" s="21" t="str">
        <f>IF('PT_endr-kom'!BC230=0," ",'PT_endr-kom'!BC230)</f>
        <v xml:space="preserve"> </v>
      </c>
      <c r="C212" s="21" t="str">
        <f>IF('PT_endr-kom'!BD230=0," ",'PT_endr-kom'!BD230)</f>
        <v xml:space="preserve"> </v>
      </c>
      <c r="D212" s="167" t="str">
        <f>IF('PT_endr-kom'!BD230=0," ",'PT_endr-kom'!BD230)</f>
        <v xml:space="preserve"> </v>
      </c>
      <c r="E212" s="167" t="str">
        <f>IF('PT_endr-kom'!BE230=0," ",'PT_endr-kom'!BE230)</f>
        <v xml:space="preserve"> </v>
      </c>
      <c r="F212" s="167" t="str">
        <f>IF('PT_endr-kom'!BF230=0," ",'PT_endr-kom'!BF230)</f>
        <v xml:space="preserve"> </v>
      </c>
      <c r="G212" s="167" t="str">
        <f>IF('PT_endr-kom'!BG230=0," ",'PT_endr-kom'!BG230)</f>
        <v xml:space="preserve"> </v>
      </c>
      <c r="H212" s="167" t="str">
        <f>IF('PT_endr-kom'!BH230=0," ",'PT_endr-kom'!BH230)</f>
        <v xml:space="preserve"> </v>
      </c>
      <c r="I212" s="22"/>
      <c r="J212" s="22"/>
      <c r="K212" s="22"/>
      <c r="L212" s="22"/>
      <c r="M212" s="22"/>
    </row>
    <row r="213" spans="2:13" ht="14.1" customHeight="1" x14ac:dyDescent="0.2">
      <c r="B213" s="21" t="str">
        <f>IF('PT_endr-kom'!BC231=0," ",'PT_endr-kom'!BC231)</f>
        <v xml:space="preserve"> </v>
      </c>
      <c r="C213" s="21" t="str">
        <f>IF('PT_endr-kom'!BD231=0," ",'PT_endr-kom'!BD231)</f>
        <v xml:space="preserve"> </v>
      </c>
      <c r="D213" s="167" t="str">
        <f>IF('PT_endr-kom'!BD231=0," ",'PT_endr-kom'!BD231)</f>
        <v xml:space="preserve"> </v>
      </c>
      <c r="E213" s="167" t="str">
        <f>IF('PT_endr-kom'!BE231=0," ",'PT_endr-kom'!BE231)</f>
        <v xml:space="preserve"> </v>
      </c>
      <c r="F213" s="167" t="str">
        <f>IF('PT_endr-kom'!BF231=0," ",'PT_endr-kom'!BF231)</f>
        <v xml:space="preserve"> </v>
      </c>
      <c r="G213" s="167" t="str">
        <f>IF('PT_endr-kom'!BG231=0," ",'PT_endr-kom'!BG231)</f>
        <v xml:space="preserve"> </v>
      </c>
      <c r="H213" s="167" t="str">
        <f>IF('PT_endr-kom'!BH231=0," ",'PT_endr-kom'!BH231)</f>
        <v xml:space="preserve"> </v>
      </c>
      <c r="I213" s="22"/>
      <c r="J213" s="22"/>
      <c r="K213" s="22"/>
      <c r="L213" s="22"/>
      <c r="M213" s="22"/>
    </row>
    <row r="214" spans="2:13" ht="14.1" customHeight="1" x14ac:dyDescent="0.2">
      <c r="B214" s="21" t="str">
        <f>IF('PT_endr-kom'!BC232=0," ",'PT_endr-kom'!BC232)</f>
        <v xml:space="preserve"> </v>
      </c>
      <c r="C214" s="21" t="str">
        <f>IF('PT_endr-kom'!BD232=0," ",'PT_endr-kom'!BD232)</f>
        <v xml:space="preserve"> </v>
      </c>
      <c r="D214" s="167" t="str">
        <f>IF('PT_endr-kom'!BD232=0," ",'PT_endr-kom'!BD232)</f>
        <v xml:space="preserve"> </v>
      </c>
      <c r="E214" s="167" t="str">
        <f>IF('PT_endr-kom'!BE232=0," ",'PT_endr-kom'!BE232)</f>
        <v xml:space="preserve"> </v>
      </c>
      <c r="F214" s="167" t="str">
        <f>IF('PT_endr-kom'!BF232=0," ",'PT_endr-kom'!BF232)</f>
        <v xml:space="preserve"> </v>
      </c>
      <c r="G214" s="167" t="str">
        <f>IF('PT_endr-kom'!BG232=0," ",'PT_endr-kom'!BG232)</f>
        <v xml:space="preserve"> </v>
      </c>
      <c r="H214" s="167" t="str">
        <f>IF('PT_endr-kom'!BH232=0," ",'PT_endr-kom'!BH232)</f>
        <v xml:space="preserve"> </v>
      </c>
      <c r="I214" s="22"/>
      <c r="J214" s="22"/>
      <c r="K214" s="22"/>
      <c r="L214" s="22"/>
      <c r="M214" s="22"/>
    </row>
    <row r="215" spans="2:13" ht="14.1" customHeight="1" x14ac:dyDescent="0.2">
      <c r="B215" s="21" t="str">
        <f>IF('PT_endr-kom'!BC233=0," ",'PT_endr-kom'!BC233)</f>
        <v xml:space="preserve"> </v>
      </c>
      <c r="C215" s="21" t="str">
        <f>IF('PT_endr-kom'!BD233=0," ",'PT_endr-kom'!BD233)</f>
        <v xml:space="preserve"> </v>
      </c>
      <c r="D215" s="167" t="str">
        <f>IF('PT_endr-kom'!BD233=0," ",'PT_endr-kom'!BD233)</f>
        <v xml:space="preserve"> </v>
      </c>
      <c r="E215" s="167" t="str">
        <f>IF('PT_endr-kom'!BE233=0," ",'PT_endr-kom'!BE233)</f>
        <v xml:space="preserve"> </v>
      </c>
      <c r="F215" s="167" t="str">
        <f>IF('PT_endr-kom'!BF233=0," ",'PT_endr-kom'!BF233)</f>
        <v xml:space="preserve"> </v>
      </c>
      <c r="G215" s="167" t="str">
        <f>IF('PT_endr-kom'!BG233=0," ",'PT_endr-kom'!BG233)</f>
        <v xml:space="preserve"> </v>
      </c>
      <c r="H215" s="167" t="str">
        <f>IF('PT_endr-kom'!BH233=0," ",'PT_endr-kom'!BH233)</f>
        <v xml:space="preserve"> </v>
      </c>
      <c r="I215" s="22"/>
      <c r="J215" s="22"/>
      <c r="K215" s="22"/>
      <c r="L215" s="22"/>
      <c r="M215" s="22"/>
    </row>
    <row r="216" spans="2:13" ht="14.1" customHeight="1" x14ac:dyDescent="0.2">
      <c r="B216" s="21" t="str">
        <f>IF('PT_endr-kom'!BC234=0," ",'PT_endr-kom'!BC234)</f>
        <v xml:space="preserve"> </v>
      </c>
      <c r="C216" s="21" t="str">
        <f>IF('PT_endr-kom'!BD234=0," ",'PT_endr-kom'!BD234)</f>
        <v xml:space="preserve"> </v>
      </c>
      <c r="D216" s="167" t="str">
        <f>IF('PT_endr-kom'!BD234=0," ",'PT_endr-kom'!BD234)</f>
        <v xml:space="preserve"> </v>
      </c>
      <c r="E216" s="167" t="str">
        <f>IF('PT_endr-kom'!BE234=0," ",'PT_endr-kom'!BE234)</f>
        <v xml:space="preserve"> </v>
      </c>
      <c r="F216" s="167" t="str">
        <f>IF('PT_endr-kom'!BF234=0," ",'PT_endr-kom'!BF234)</f>
        <v xml:space="preserve"> </v>
      </c>
      <c r="G216" s="167" t="str">
        <f>IF('PT_endr-kom'!BG234=0," ",'PT_endr-kom'!BG234)</f>
        <v xml:space="preserve"> </v>
      </c>
      <c r="H216" s="167" t="str">
        <f>IF('PT_endr-kom'!BH234=0," ",'PT_endr-kom'!BH234)</f>
        <v xml:space="preserve"> </v>
      </c>
      <c r="I216" s="22"/>
      <c r="J216" s="22"/>
      <c r="K216" s="22"/>
      <c r="L216" s="22"/>
      <c r="M216" s="22"/>
    </row>
    <row r="217" spans="2:13" ht="14.1" customHeight="1" x14ac:dyDescent="0.2">
      <c r="B217" s="21" t="str">
        <f>IF('PT_endr-kom'!BC235=0," ",'PT_endr-kom'!BC235)</f>
        <v xml:space="preserve"> </v>
      </c>
      <c r="C217" s="21" t="str">
        <f>IF('PT_endr-kom'!BD235=0," ",'PT_endr-kom'!BD235)</f>
        <v xml:space="preserve"> </v>
      </c>
      <c r="D217" s="167" t="str">
        <f>IF('PT_endr-kom'!BD235=0," ",'PT_endr-kom'!BD235)</f>
        <v xml:space="preserve"> </v>
      </c>
      <c r="E217" s="167" t="str">
        <f>IF('PT_endr-kom'!BE235=0," ",'PT_endr-kom'!BE235)</f>
        <v xml:space="preserve"> </v>
      </c>
      <c r="F217" s="167" t="str">
        <f>IF('PT_endr-kom'!BF235=0," ",'PT_endr-kom'!BF235)</f>
        <v xml:space="preserve"> </v>
      </c>
      <c r="G217" s="167" t="str">
        <f>IF('PT_endr-kom'!BG235=0," ",'PT_endr-kom'!BG235)</f>
        <v xml:space="preserve"> </v>
      </c>
      <c r="H217" s="167" t="str">
        <f>IF('PT_endr-kom'!BH235=0," ",'PT_endr-kom'!BH235)</f>
        <v xml:space="preserve"> </v>
      </c>
      <c r="I217" s="22"/>
      <c r="J217" s="22"/>
      <c r="K217" s="22"/>
      <c r="L217" s="22"/>
      <c r="M217" s="22"/>
    </row>
    <row r="218" spans="2:13" ht="14.1" customHeight="1" x14ac:dyDescent="0.2">
      <c r="B218" s="21" t="str">
        <f>IF('PT_endr-kom'!BC236=0," ",'PT_endr-kom'!BC236)</f>
        <v xml:space="preserve"> </v>
      </c>
      <c r="C218" s="21" t="str">
        <f>IF('PT_endr-kom'!BD236=0," ",'PT_endr-kom'!BD236)</f>
        <v xml:space="preserve"> </v>
      </c>
      <c r="D218" s="167" t="str">
        <f>IF('PT_endr-kom'!BD236=0," ",'PT_endr-kom'!BD236)</f>
        <v xml:space="preserve"> </v>
      </c>
      <c r="E218" s="167" t="str">
        <f>IF('PT_endr-kom'!BE236=0," ",'PT_endr-kom'!BE236)</f>
        <v xml:space="preserve"> </v>
      </c>
      <c r="F218" s="167" t="str">
        <f>IF('PT_endr-kom'!BF236=0," ",'PT_endr-kom'!BF236)</f>
        <v xml:space="preserve"> </v>
      </c>
      <c r="G218" s="167" t="str">
        <f>IF('PT_endr-kom'!BG236=0," ",'PT_endr-kom'!BG236)</f>
        <v xml:space="preserve"> </v>
      </c>
      <c r="H218" s="167" t="str">
        <f>IF('PT_endr-kom'!BH236=0," ",'PT_endr-kom'!BH236)</f>
        <v xml:space="preserve"> </v>
      </c>
      <c r="I218" s="22"/>
      <c r="J218" s="22"/>
      <c r="K218" s="22"/>
      <c r="L218" s="22"/>
      <c r="M218" s="22"/>
    </row>
    <row r="219" spans="2:13" ht="14.1" customHeight="1" x14ac:dyDescent="0.2">
      <c r="B219" s="21" t="str">
        <f>IF('PT_endr-kom'!BC237=0," ",'PT_endr-kom'!BC237)</f>
        <v xml:space="preserve"> </v>
      </c>
      <c r="C219" s="21" t="str">
        <f>IF('PT_endr-kom'!BD237=0," ",'PT_endr-kom'!BD237)</f>
        <v xml:space="preserve"> </v>
      </c>
      <c r="D219" s="167" t="str">
        <f>IF('PT_endr-kom'!BD237=0," ",'PT_endr-kom'!BD237)</f>
        <v xml:space="preserve"> </v>
      </c>
      <c r="E219" s="167" t="str">
        <f>IF('PT_endr-kom'!BE237=0," ",'PT_endr-kom'!BE237)</f>
        <v xml:space="preserve"> </v>
      </c>
      <c r="F219" s="167" t="str">
        <f>IF('PT_endr-kom'!BF237=0," ",'PT_endr-kom'!BF237)</f>
        <v xml:space="preserve"> </v>
      </c>
      <c r="G219" s="167" t="str">
        <f>IF('PT_endr-kom'!BG237=0," ",'PT_endr-kom'!BG237)</f>
        <v xml:space="preserve"> </v>
      </c>
      <c r="H219" s="167" t="str">
        <f>IF('PT_endr-kom'!BH237=0," ",'PT_endr-kom'!BH237)</f>
        <v xml:space="preserve"> </v>
      </c>
      <c r="I219" s="22"/>
      <c r="J219" s="22"/>
      <c r="K219" s="22"/>
      <c r="L219" s="22"/>
      <c r="M219" s="22"/>
    </row>
    <row r="220" spans="2:13" ht="14.1" customHeight="1" x14ac:dyDescent="0.2">
      <c r="B220" s="21" t="str">
        <f>IF('PT_endr-kom'!BC238=0," ",'PT_endr-kom'!BC238)</f>
        <v xml:space="preserve"> </v>
      </c>
      <c r="C220" s="21" t="str">
        <f>IF('PT_endr-kom'!BD238=0," ",'PT_endr-kom'!BD238)</f>
        <v xml:space="preserve"> </v>
      </c>
      <c r="D220" s="167" t="str">
        <f>IF('PT_endr-kom'!BD238=0," ",'PT_endr-kom'!BD238)</f>
        <v xml:space="preserve"> </v>
      </c>
      <c r="E220" s="167" t="str">
        <f>IF('PT_endr-kom'!BE238=0," ",'PT_endr-kom'!BE238)</f>
        <v xml:space="preserve"> </v>
      </c>
      <c r="F220" s="167" t="str">
        <f>IF('PT_endr-kom'!BF238=0," ",'PT_endr-kom'!BF238)</f>
        <v xml:space="preserve"> </v>
      </c>
      <c r="G220" s="167" t="str">
        <f>IF('PT_endr-kom'!BG238=0," ",'PT_endr-kom'!BG238)</f>
        <v xml:space="preserve"> </v>
      </c>
      <c r="H220" s="167" t="str">
        <f>IF('PT_endr-kom'!BH238=0," ",'PT_endr-kom'!BH238)</f>
        <v xml:space="preserve"> </v>
      </c>
      <c r="I220" s="22"/>
      <c r="J220" s="22"/>
      <c r="K220" s="22"/>
      <c r="L220" s="22"/>
      <c r="M220" s="22"/>
    </row>
    <row r="221" spans="2:13" ht="14.1" customHeight="1" x14ac:dyDescent="0.2">
      <c r="B221" s="21" t="str">
        <f>IF('PT_endr-kom'!BC239=0," ",'PT_endr-kom'!BC239)</f>
        <v xml:space="preserve"> </v>
      </c>
      <c r="C221" s="21" t="str">
        <f>IF('PT_endr-kom'!BD239=0," ",'PT_endr-kom'!BD239)</f>
        <v xml:space="preserve"> </v>
      </c>
      <c r="D221" s="167" t="str">
        <f>IF('PT_endr-kom'!BD239=0," ",'PT_endr-kom'!BD239)</f>
        <v xml:space="preserve"> </v>
      </c>
      <c r="E221" s="167" t="str">
        <f>IF('PT_endr-kom'!BE239=0," ",'PT_endr-kom'!BE239)</f>
        <v xml:space="preserve"> </v>
      </c>
      <c r="F221" s="167" t="str">
        <f>IF('PT_endr-kom'!BF239=0," ",'PT_endr-kom'!BF239)</f>
        <v xml:space="preserve"> </v>
      </c>
      <c r="G221" s="167" t="str">
        <f>IF('PT_endr-kom'!BG239=0," ",'PT_endr-kom'!BG239)</f>
        <v xml:space="preserve"> </v>
      </c>
      <c r="H221" s="167" t="str">
        <f>IF('PT_endr-kom'!BH239=0," ",'PT_endr-kom'!BH239)</f>
        <v xml:space="preserve"> </v>
      </c>
      <c r="I221" s="22"/>
      <c r="J221" s="22"/>
      <c r="K221" s="22"/>
      <c r="L221" s="22"/>
      <c r="M221" s="22"/>
    </row>
    <row r="222" spans="2:13" ht="14.1" customHeight="1" x14ac:dyDescent="0.2">
      <c r="B222" s="21" t="str">
        <f>IF('PT_endr-kom'!BC240=0," ",'PT_endr-kom'!BC240)</f>
        <v xml:space="preserve"> </v>
      </c>
      <c r="C222" s="21" t="str">
        <f>IF('PT_endr-kom'!BD240=0," ",'PT_endr-kom'!BD240)</f>
        <v xml:space="preserve"> </v>
      </c>
      <c r="D222" s="167" t="str">
        <f>IF('PT_endr-kom'!BD240=0," ",'PT_endr-kom'!BD240)</f>
        <v xml:space="preserve"> </v>
      </c>
      <c r="E222" s="167" t="str">
        <f>IF('PT_endr-kom'!BE240=0," ",'PT_endr-kom'!BE240)</f>
        <v xml:space="preserve"> </v>
      </c>
      <c r="F222" s="167" t="str">
        <f>IF('PT_endr-kom'!BF240=0," ",'PT_endr-kom'!BF240)</f>
        <v xml:space="preserve"> </v>
      </c>
      <c r="G222" s="167" t="str">
        <f>IF('PT_endr-kom'!BG240=0," ",'PT_endr-kom'!BG240)</f>
        <v xml:space="preserve"> </v>
      </c>
      <c r="H222" s="167" t="str">
        <f>IF('PT_endr-kom'!BH240=0," ",'PT_endr-kom'!BH240)</f>
        <v xml:space="preserve"> </v>
      </c>
      <c r="I222" s="22"/>
      <c r="J222" s="22"/>
      <c r="K222" s="22"/>
      <c r="L222" s="22"/>
      <c r="M222" s="22"/>
    </row>
    <row r="223" spans="2:13" ht="14.1" customHeight="1" x14ac:dyDescent="0.2">
      <c r="B223" s="21" t="str">
        <f>IF('PT_endr-kom'!BC241=0," ",'PT_endr-kom'!BC241)</f>
        <v xml:space="preserve"> </v>
      </c>
      <c r="C223" s="21" t="str">
        <f>IF('PT_endr-kom'!BD241=0," ",'PT_endr-kom'!BD241)</f>
        <v xml:space="preserve"> </v>
      </c>
      <c r="D223" s="167" t="str">
        <f>IF('PT_endr-kom'!BD241=0," ",'PT_endr-kom'!BD241)</f>
        <v xml:space="preserve"> </v>
      </c>
      <c r="E223" s="167" t="str">
        <f>IF('PT_endr-kom'!BE241=0," ",'PT_endr-kom'!BE241)</f>
        <v xml:space="preserve"> </v>
      </c>
      <c r="F223" s="167" t="str">
        <f>IF('PT_endr-kom'!BF241=0," ",'PT_endr-kom'!BF241)</f>
        <v xml:space="preserve"> </v>
      </c>
      <c r="G223" s="167" t="str">
        <f>IF('PT_endr-kom'!BG241=0," ",'PT_endr-kom'!BG241)</f>
        <v xml:space="preserve"> </v>
      </c>
      <c r="H223" s="167" t="str">
        <f>IF('PT_endr-kom'!BH241=0," ",'PT_endr-kom'!BH241)</f>
        <v xml:space="preserve"> </v>
      </c>
      <c r="I223" s="22"/>
      <c r="J223" s="22"/>
      <c r="K223" s="22"/>
      <c r="L223" s="22"/>
      <c r="M223" s="22"/>
    </row>
    <row r="224" spans="2:13" ht="14.1" customHeight="1" x14ac:dyDescent="0.2">
      <c r="B224" s="21" t="str">
        <f>IF('PT_endr-kom'!BC242=0," ",'PT_endr-kom'!BC242)</f>
        <v xml:space="preserve"> </v>
      </c>
      <c r="C224" s="21" t="str">
        <f>IF('PT_endr-kom'!BD242=0," ",'PT_endr-kom'!BD242)</f>
        <v xml:space="preserve"> </v>
      </c>
      <c r="D224" s="167" t="str">
        <f>IF('PT_endr-kom'!BD242=0," ",'PT_endr-kom'!BD242)</f>
        <v xml:space="preserve"> </v>
      </c>
      <c r="E224" s="167" t="str">
        <f>IF('PT_endr-kom'!BE242=0," ",'PT_endr-kom'!BE242)</f>
        <v xml:space="preserve"> </v>
      </c>
      <c r="F224" s="167" t="str">
        <f>IF('PT_endr-kom'!BF242=0," ",'PT_endr-kom'!BF242)</f>
        <v xml:space="preserve"> </v>
      </c>
      <c r="G224" s="167" t="str">
        <f>IF('PT_endr-kom'!BG242=0," ",'PT_endr-kom'!BG242)</f>
        <v xml:space="preserve"> </v>
      </c>
      <c r="H224" s="167" t="str">
        <f>IF('PT_endr-kom'!BH242=0," ",'PT_endr-kom'!BH242)</f>
        <v xml:space="preserve"> </v>
      </c>
      <c r="I224" s="22"/>
      <c r="J224" s="22"/>
      <c r="K224" s="22"/>
      <c r="L224" s="22"/>
      <c r="M224" s="22"/>
    </row>
    <row r="225" spans="2:13" ht="14.1" customHeight="1" x14ac:dyDescent="0.2">
      <c r="B225" s="21" t="str">
        <f>IF('PT_endr-kom'!BC243=0," ",'PT_endr-kom'!BC243)</f>
        <v xml:space="preserve"> </v>
      </c>
      <c r="C225" s="21" t="str">
        <f>IF('PT_endr-kom'!BD243=0," ",'PT_endr-kom'!BD243)</f>
        <v xml:space="preserve"> </v>
      </c>
      <c r="D225" s="167" t="str">
        <f>IF('PT_endr-kom'!BD243=0," ",'PT_endr-kom'!BD243)</f>
        <v xml:space="preserve"> </v>
      </c>
      <c r="E225" s="167" t="str">
        <f>IF('PT_endr-kom'!BE243=0," ",'PT_endr-kom'!BE243)</f>
        <v xml:space="preserve"> </v>
      </c>
      <c r="F225" s="167" t="str">
        <f>IF('PT_endr-kom'!BF243=0," ",'PT_endr-kom'!BF243)</f>
        <v xml:space="preserve"> </v>
      </c>
      <c r="G225" s="167" t="str">
        <f>IF('PT_endr-kom'!BG243=0," ",'PT_endr-kom'!BG243)</f>
        <v xml:space="preserve"> </v>
      </c>
      <c r="H225" s="167" t="str">
        <f>IF('PT_endr-kom'!BH243=0," ",'PT_endr-kom'!BH243)</f>
        <v xml:space="preserve"> </v>
      </c>
      <c r="I225" s="22"/>
      <c r="J225" s="22"/>
      <c r="K225" s="22"/>
      <c r="L225" s="22"/>
      <c r="M225" s="22"/>
    </row>
    <row r="226" spans="2:13" ht="14.1" customHeight="1" x14ac:dyDescent="0.2">
      <c r="B226" s="21" t="str">
        <f>IF('PT_endr-kom'!BC244=0," ",'PT_endr-kom'!BC244)</f>
        <v xml:space="preserve"> </v>
      </c>
      <c r="C226" s="21" t="str">
        <f>IF('PT_endr-kom'!BD244=0," ",'PT_endr-kom'!BD244)</f>
        <v xml:space="preserve"> </v>
      </c>
      <c r="D226" s="167" t="str">
        <f>IF('PT_endr-kom'!BD244=0," ",'PT_endr-kom'!BD244)</f>
        <v xml:space="preserve"> </v>
      </c>
      <c r="E226" s="167" t="str">
        <f>IF('PT_endr-kom'!BE244=0," ",'PT_endr-kom'!BE244)</f>
        <v xml:space="preserve"> </v>
      </c>
      <c r="F226" s="167" t="str">
        <f>IF('PT_endr-kom'!BF244=0," ",'PT_endr-kom'!BF244)</f>
        <v xml:space="preserve"> </v>
      </c>
      <c r="G226" s="167" t="str">
        <f>IF('PT_endr-kom'!BG244=0," ",'PT_endr-kom'!BG244)</f>
        <v xml:space="preserve"> </v>
      </c>
      <c r="H226" s="167" t="str">
        <f>IF('PT_endr-kom'!BH244=0," ",'PT_endr-kom'!BH244)</f>
        <v xml:space="preserve"> </v>
      </c>
      <c r="I226" s="22"/>
      <c r="J226" s="22"/>
      <c r="K226" s="22"/>
      <c r="L226" s="22"/>
      <c r="M226" s="22"/>
    </row>
    <row r="227" spans="2:13" ht="14.1" customHeight="1" x14ac:dyDescent="0.2">
      <c r="B227" s="21" t="str">
        <f>IF('PT_endr-kom'!BC245=0," ",'PT_endr-kom'!BC245)</f>
        <v xml:space="preserve"> </v>
      </c>
      <c r="C227" s="21" t="str">
        <f>IF('PT_endr-kom'!BD245=0," ",'PT_endr-kom'!BD245)</f>
        <v xml:space="preserve"> </v>
      </c>
      <c r="D227" s="167" t="str">
        <f>IF('PT_endr-kom'!BD245=0," ",'PT_endr-kom'!BD245)</f>
        <v xml:space="preserve"> </v>
      </c>
      <c r="E227" s="167" t="str">
        <f>IF('PT_endr-kom'!BE245=0," ",'PT_endr-kom'!BE245)</f>
        <v xml:space="preserve"> </v>
      </c>
      <c r="F227" s="167" t="str">
        <f>IF('PT_endr-kom'!BF245=0," ",'PT_endr-kom'!BF245)</f>
        <v xml:space="preserve"> </v>
      </c>
      <c r="G227" s="167" t="str">
        <f>IF('PT_endr-kom'!BG245=0," ",'PT_endr-kom'!BG245)</f>
        <v xml:space="preserve"> </v>
      </c>
      <c r="H227" s="167" t="str">
        <f>IF('PT_endr-kom'!BH245=0," ",'PT_endr-kom'!BH245)</f>
        <v xml:space="preserve"> </v>
      </c>
      <c r="I227" s="22"/>
      <c r="J227" s="22"/>
      <c r="K227" s="22"/>
      <c r="L227" s="22"/>
      <c r="M227" s="22"/>
    </row>
    <row r="228" spans="2:13" ht="14.1" customHeight="1" x14ac:dyDescent="0.2">
      <c r="B228" s="21" t="str">
        <f>IF('PT_endr-kom'!BC246=0," ",'PT_endr-kom'!BC246)</f>
        <v xml:space="preserve"> </v>
      </c>
      <c r="C228" s="21" t="str">
        <f>IF('PT_endr-kom'!BD246=0," ",'PT_endr-kom'!BD246)</f>
        <v xml:space="preserve"> </v>
      </c>
      <c r="D228" s="167" t="str">
        <f>IF('PT_endr-kom'!BD246=0," ",'PT_endr-kom'!BD246)</f>
        <v xml:space="preserve"> </v>
      </c>
      <c r="E228" s="167" t="str">
        <f>IF('PT_endr-kom'!BE246=0," ",'PT_endr-kom'!BE246)</f>
        <v xml:space="preserve"> </v>
      </c>
      <c r="F228" s="167" t="str">
        <f>IF('PT_endr-kom'!BF246=0," ",'PT_endr-kom'!BF246)</f>
        <v xml:space="preserve"> </v>
      </c>
      <c r="G228" s="167" t="str">
        <f>IF('PT_endr-kom'!BG246=0," ",'PT_endr-kom'!BG246)</f>
        <v xml:space="preserve"> </v>
      </c>
      <c r="H228" s="167" t="str">
        <f>IF('PT_endr-kom'!BH246=0," ",'PT_endr-kom'!BH246)</f>
        <v xml:space="preserve"> </v>
      </c>
      <c r="I228" s="22"/>
      <c r="J228" s="22"/>
      <c r="K228" s="22"/>
      <c r="L228" s="22"/>
      <c r="M228" s="22"/>
    </row>
    <row r="229" spans="2:13" ht="14.1" customHeight="1" x14ac:dyDescent="0.2">
      <c r="B229" s="21" t="str">
        <f>IF('PT_endr-kom'!BC247=0," ",'PT_endr-kom'!BC247)</f>
        <v xml:space="preserve"> </v>
      </c>
      <c r="C229" s="21" t="str">
        <f>IF('PT_endr-kom'!BD247=0," ",'PT_endr-kom'!BD247)</f>
        <v xml:space="preserve"> </v>
      </c>
      <c r="D229" s="167" t="str">
        <f>IF('PT_endr-kom'!BD247=0," ",'PT_endr-kom'!BD247)</f>
        <v xml:space="preserve"> </v>
      </c>
      <c r="E229" s="167" t="str">
        <f>IF('PT_endr-kom'!BE247=0," ",'PT_endr-kom'!BE247)</f>
        <v xml:space="preserve"> </v>
      </c>
      <c r="F229" s="167" t="str">
        <f>IF('PT_endr-kom'!BF247=0," ",'PT_endr-kom'!BF247)</f>
        <v xml:space="preserve"> </v>
      </c>
      <c r="G229" s="167" t="str">
        <f>IF('PT_endr-kom'!BG247=0," ",'PT_endr-kom'!BG247)</f>
        <v xml:space="preserve"> </v>
      </c>
      <c r="H229" s="167" t="str">
        <f>IF('PT_endr-kom'!BH247=0," ",'PT_endr-kom'!BH247)</f>
        <v xml:space="preserve"> </v>
      </c>
      <c r="I229" s="22"/>
      <c r="J229" s="22"/>
      <c r="K229" s="22"/>
      <c r="L229" s="22"/>
      <c r="M229" s="22"/>
    </row>
    <row r="230" spans="2:13" ht="14.1" customHeight="1" x14ac:dyDescent="0.2">
      <c r="B230" s="21" t="str">
        <f>IF('PT_endr-kom'!BC248=0," ",'PT_endr-kom'!BC248)</f>
        <v xml:space="preserve"> </v>
      </c>
      <c r="C230" s="21" t="str">
        <f>IF('PT_endr-kom'!BD248=0," ",'PT_endr-kom'!BD248)</f>
        <v xml:space="preserve"> </v>
      </c>
      <c r="D230" s="167" t="str">
        <f>IF('PT_endr-kom'!BD248=0," ",'PT_endr-kom'!BD248)</f>
        <v xml:space="preserve"> </v>
      </c>
      <c r="E230" s="167" t="str">
        <f>IF('PT_endr-kom'!BE248=0," ",'PT_endr-kom'!BE248)</f>
        <v xml:space="preserve"> </v>
      </c>
      <c r="F230" s="167" t="str">
        <f>IF('PT_endr-kom'!BF248=0," ",'PT_endr-kom'!BF248)</f>
        <v xml:space="preserve"> </v>
      </c>
      <c r="G230" s="167" t="str">
        <f>IF('PT_endr-kom'!BG248=0," ",'PT_endr-kom'!BG248)</f>
        <v xml:space="preserve"> </v>
      </c>
      <c r="H230" s="167" t="str">
        <f>IF('PT_endr-kom'!BH248=0," ",'PT_endr-kom'!BH248)</f>
        <v xml:space="preserve"> </v>
      </c>
      <c r="I230" s="22"/>
      <c r="J230" s="22"/>
      <c r="K230" s="22"/>
      <c r="L230" s="22"/>
      <c r="M230" s="22"/>
    </row>
    <row r="231" spans="2:13" ht="14.1" customHeight="1" x14ac:dyDescent="0.2">
      <c r="B231" s="21" t="str">
        <f>IF('PT_endr-kom'!BC249=0," ",'PT_endr-kom'!BC249)</f>
        <v xml:space="preserve"> </v>
      </c>
      <c r="C231" s="21" t="str">
        <f>IF('PT_endr-kom'!BD249=0," ",'PT_endr-kom'!BD249)</f>
        <v xml:space="preserve"> </v>
      </c>
      <c r="D231" s="167" t="str">
        <f>IF('PT_endr-kom'!BD249=0," ",'PT_endr-kom'!BD249)</f>
        <v xml:space="preserve"> </v>
      </c>
      <c r="E231" s="167" t="str">
        <f>IF('PT_endr-kom'!BE249=0," ",'PT_endr-kom'!BE249)</f>
        <v xml:space="preserve"> </v>
      </c>
      <c r="F231" s="167" t="str">
        <f>IF('PT_endr-kom'!BF249=0," ",'PT_endr-kom'!BF249)</f>
        <v xml:space="preserve"> </v>
      </c>
      <c r="G231" s="167" t="str">
        <f>IF('PT_endr-kom'!BG249=0," ",'PT_endr-kom'!BG249)</f>
        <v xml:space="preserve"> </v>
      </c>
      <c r="H231" s="167" t="str">
        <f>IF('PT_endr-kom'!BH249=0," ",'PT_endr-kom'!BH249)</f>
        <v xml:space="preserve"> </v>
      </c>
      <c r="I231" s="22"/>
      <c r="J231" s="22"/>
      <c r="K231" s="22"/>
      <c r="L231" s="22"/>
      <c r="M231" s="22"/>
    </row>
    <row r="232" spans="2:13" ht="14.1" customHeight="1" x14ac:dyDescent="0.2">
      <c r="B232" s="21" t="str">
        <f>IF('PT_endr-kom'!BC250=0," ",'PT_endr-kom'!BC250)</f>
        <v xml:space="preserve"> </v>
      </c>
      <c r="C232" s="21" t="str">
        <f>IF('PT_endr-kom'!BD250=0," ",'PT_endr-kom'!BD250)</f>
        <v xml:space="preserve"> </v>
      </c>
      <c r="D232" s="167" t="str">
        <f>IF('PT_endr-kom'!BD250=0," ",'PT_endr-kom'!BD250)</f>
        <v xml:space="preserve"> </v>
      </c>
      <c r="E232" s="167" t="str">
        <f>IF('PT_endr-kom'!BE250=0," ",'PT_endr-kom'!BE250)</f>
        <v xml:space="preserve"> </v>
      </c>
      <c r="F232" s="167" t="str">
        <f>IF('PT_endr-kom'!BF250=0," ",'PT_endr-kom'!BF250)</f>
        <v xml:space="preserve"> </v>
      </c>
      <c r="G232" s="167" t="str">
        <f>IF('PT_endr-kom'!BG250=0," ",'PT_endr-kom'!BG250)</f>
        <v xml:space="preserve"> </v>
      </c>
      <c r="H232" s="167" t="str">
        <f>IF('PT_endr-kom'!BH250=0," ",'PT_endr-kom'!BH250)</f>
        <v xml:space="preserve"> </v>
      </c>
      <c r="I232" s="22"/>
      <c r="J232" s="22"/>
      <c r="K232" s="22"/>
      <c r="L232" s="22"/>
      <c r="M232" s="22"/>
    </row>
    <row r="233" spans="2:13" ht="14.1" customHeight="1" x14ac:dyDescent="0.2">
      <c r="B233" s="21" t="str">
        <f>IF('PT_endr-kom'!BC251=0," ",'PT_endr-kom'!BC251)</f>
        <v xml:space="preserve"> </v>
      </c>
      <c r="C233" s="21" t="str">
        <f>IF('PT_endr-kom'!BD251=0," ",'PT_endr-kom'!BD251)</f>
        <v xml:space="preserve"> </v>
      </c>
      <c r="D233" s="167" t="str">
        <f>IF('PT_endr-kom'!BD251=0," ",'PT_endr-kom'!BD251)</f>
        <v xml:space="preserve"> </v>
      </c>
      <c r="E233" s="167" t="str">
        <f>IF('PT_endr-kom'!BE251=0," ",'PT_endr-kom'!BE251)</f>
        <v xml:space="preserve"> </v>
      </c>
      <c r="F233" s="167" t="str">
        <f>IF('PT_endr-kom'!BF251=0," ",'PT_endr-kom'!BF251)</f>
        <v xml:space="preserve"> </v>
      </c>
      <c r="G233" s="167" t="str">
        <f>IF('PT_endr-kom'!BG251=0," ",'PT_endr-kom'!BG251)</f>
        <v xml:space="preserve"> </v>
      </c>
      <c r="H233" s="167" t="str">
        <f>IF('PT_endr-kom'!BH251=0," ",'PT_endr-kom'!BH251)</f>
        <v xml:space="preserve"> </v>
      </c>
      <c r="I233" s="22"/>
      <c r="J233" s="22"/>
      <c r="K233" s="22"/>
      <c r="L233" s="22"/>
      <c r="M233" s="22"/>
    </row>
    <row r="234" spans="2:13" ht="14.1" customHeight="1" x14ac:dyDescent="0.2">
      <c r="B234" s="21" t="str">
        <f>IF('PT_endr-kom'!BC252=0," ",'PT_endr-kom'!BC252)</f>
        <v xml:space="preserve"> </v>
      </c>
      <c r="C234" s="21" t="str">
        <f>IF('PT_endr-kom'!BD252=0," ",'PT_endr-kom'!BD252)</f>
        <v xml:space="preserve"> </v>
      </c>
      <c r="D234" s="167" t="str">
        <f>IF('PT_endr-kom'!BD252=0," ",'PT_endr-kom'!BD252)</f>
        <v xml:space="preserve"> </v>
      </c>
      <c r="E234" s="167" t="str">
        <f>IF('PT_endr-kom'!BE252=0," ",'PT_endr-kom'!BE252)</f>
        <v xml:space="preserve"> </v>
      </c>
      <c r="F234" s="167" t="str">
        <f>IF('PT_endr-kom'!BF252=0," ",'PT_endr-kom'!BF252)</f>
        <v xml:space="preserve"> </v>
      </c>
      <c r="G234" s="167" t="str">
        <f>IF('PT_endr-kom'!BG252=0," ",'PT_endr-kom'!BG252)</f>
        <v xml:space="preserve"> </v>
      </c>
      <c r="H234" s="167" t="str">
        <f>IF('PT_endr-kom'!BH252=0," ",'PT_endr-kom'!BH252)</f>
        <v xml:space="preserve"> </v>
      </c>
      <c r="I234" s="22"/>
      <c r="J234" s="22"/>
      <c r="K234" s="22"/>
      <c r="L234" s="22"/>
      <c r="M234" s="22"/>
    </row>
    <row r="235" spans="2:13" ht="14.1" customHeight="1" x14ac:dyDescent="0.2">
      <c r="B235" s="21" t="str">
        <f>IF('PT_endr-kom'!BC253=0," ",'PT_endr-kom'!BC253)</f>
        <v xml:space="preserve"> </v>
      </c>
      <c r="C235" s="21" t="str">
        <f>IF('PT_endr-kom'!BD253=0," ",'PT_endr-kom'!BD253)</f>
        <v xml:space="preserve"> </v>
      </c>
      <c r="D235" s="167" t="str">
        <f>IF('PT_endr-kom'!BD253=0," ",'PT_endr-kom'!BD253)</f>
        <v xml:space="preserve"> </v>
      </c>
      <c r="E235" s="167" t="str">
        <f>IF('PT_endr-kom'!BE253=0," ",'PT_endr-kom'!BE253)</f>
        <v xml:space="preserve"> </v>
      </c>
      <c r="F235" s="167" t="str">
        <f>IF('PT_endr-kom'!BF253=0," ",'PT_endr-kom'!BF253)</f>
        <v xml:space="preserve"> </v>
      </c>
      <c r="G235" s="167" t="str">
        <f>IF('PT_endr-kom'!BG253=0," ",'PT_endr-kom'!BG253)</f>
        <v xml:space="preserve"> </v>
      </c>
      <c r="H235" s="167" t="str">
        <f>IF('PT_endr-kom'!BH253=0," ",'PT_endr-kom'!BH253)</f>
        <v xml:space="preserve"> </v>
      </c>
      <c r="I235" s="22"/>
      <c r="J235" s="22"/>
      <c r="K235" s="22"/>
      <c r="L235" s="22"/>
      <c r="M235" s="22"/>
    </row>
    <row r="236" spans="2:13" ht="14.1" customHeight="1" x14ac:dyDescent="0.2">
      <c r="B236" s="21" t="str">
        <f>IF('PT_endr-kom'!BC254=0," ",'PT_endr-kom'!BC254)</f>
        <v xml:space="preserve"> </v>
      </c>
      <c r="C236" s="21" t="str">
        <f>IF('PT_endr-kom'!BD254=0," ",'PT_endr-kom'!BD254)</f>
        <v xml:space="preserve"> </v>
      </c>
      <c r="D236" s="167" t="str">
        <f>IF('PT_endr-kom'!BD254=0," ",'PT_endr-kom'!BD254)</f>
        <v xml:space="preserve"> </v>
      </c>
      <c r="E236" s="167" t="str">
        <f>IF('PT_endr-kom'!BE254=0," ",'PT_endr-kom'!BE254)</f>
        <v xml:space="preserve"> </v>
      </c>
      <c r="F236" s="167" t="str">
        <f>IF('PT_endr-kom'!BF254=0," ",'PT_endr-kom'!BF254)</f>
        <v xml:space="preserve"> </v>
      </c>
      <c r="G236" s="167" t="str">
        <f>IF('PT_endr-kom'!BG254=0," ",'PT_endr-kom'!BG254)</f>
        <v xml:space="preserve"> </v>
      </c>
      <c r="H236" s="167" t="str">
        <f>IF('PT_endr-kom'!BH254=0," ",'PT_endr-kom'!BH254)</f>
        <v xml:space="preserve"> </v>
      </c>
      <c r="I236" s="22"/>
      <c r="J236" s="22"/>
      <c r="K236" s="22"/>
      <c r="L236" s="22"/>
      <c r="M236" s="22"/>
    </row>
    <row r="237" spans="2:13" ht="14.1" customHeight="1" x14ac:dyDescent="0.2">
      <c r="B237" s="21" t="str">
        <f>IF('PT_endr-kom'!BC255=0," ",'PT_endr-kom'!BC255)</f>
        <v xml:space="preserve"> </v>
      </c>
      <c r="C237" s="21" t="str">
        <f>IF('PT_endr-kom'!BD255=0," ",'PT_endr-kom'!BD255)</f>
        <v xml:space="preserve"> </v>
      </c>
      <c r="D237" s="167" t="str">
        <f>IF('PT_endr-kom'!BD255=0," ",'PT_endr-kom'!BD255)</f>
        <v xml:space="preserve"> </v>
      </c>
      <c r="E237" s="167" t="str">
        <f>IF('PT_endr-kom'!BE255=0," ",'PT_endr-kom'!BE255)</f>
        <v xml:space="preserve"> </v>
      </c>
      <c r="F237" s="167" t="str">
        <f>IF('PT_endr-kom'!BF255=0," ",'PT_endr-kom'!BF255)</f>
        <v xml:space="preserve"> </v>
      </c>
      <c r="G237" s="167" t="str">
        <f>IF('PT_endr-kom'!BG255=0," ",'PT_endr-kom'!BG255)</f>
        <v xml:space="preserve"> </v>
      </c>
      <c r="H237" s="167" t="str">
        <f>IF('PT_endr-kom'!BH255=0," ",'PT_endr-kom'!BH255)</f>
        <v xml:space="preserve"> </v>
      </c>
      <c r="I237" s="22"/>
      <c r="J237" s="22"/>
      <c r="K237" s="22"/>
      <c r="L237" s="22"/>
      <c r="M237" s="22"/>
    </row>
    <row r="238" spans="2:13" ht="14.1" customHeight="1" x14ac:dyDescent="0.2">
      <c r="B238" s="21" t="str">
        <f>IF('PT_endr-kom'!BC256=0," ",'PT_endr-kom'!BC256)</f>
        <v xml:space="preserve"> </v>
      </c>
      <c r="C238" s="21" t="str">
        <f>IF('PT_endr-kom'!BD256=0," ",'PT_endr-kom'!BD256)</f>
        <v xml:space="preserve"> </v>
      </c>
      <c r="D238" s="167" t="str">
        <f>IF('PT_endr-kom'!BD256=0," ",'PT_endr-kom'!BD256)</f>
        <v xml:space="preserve"> </v>
      </c>
      <c r="E238" s="167" t="str">
        <f>IF('PT_endr-kom'!BE256=0," ",'PT_endr-kom'!BE256)</f>
        <v xml:space="preserve"> </v>
      </c>
      <c r="F238" s="167" t="str">
        <f>IF('PT_endr-kom'!BF256=0," ",'PT_endr-kom'!BF256)</f>
        <v xml:space="preserve"> </v>
      </c>
      <c r="G238" s="167" t="str">
        <f>IF('PT_endr-kom'!BG256=0," ",'PT_endr-kom'!BG256)</f>
        <v xml:space="preserve"> </v>
      </c>
      <c r="H238" s="167" t="str">
        <f>IF('PT_endr-kom'!BH256=0," ",'PT_endr-kom'!BH256)</f>
        <v xml:space="preserve"> </v>
      </c>
      <c r="I238" s="22"/>
      <c r="J238" s="22"/>
      <c r="K238" s="22"/>
      <c r="L238" s="22"/>
      <c r="M238" s="22"/>
    </row>
    <row r="239" spans="2:13" ht="14.1" customHeight="1" x14ac:dyDescent="0.2">
      <c r="B239" s="21" t="str">
        <f>IF('PT_endr-kom'!BC257=0," ",'PT_endr-kom'!BC257)</f>
        <v xml:space="preserve"> </v>
      </c>
      <c r="C239" s="21" t="str">
        <f>IF('PT_endr-kom'!BD257=0," ",'PT_endr-kom'!BD257)</f>
        <v xml:space="preserve"> </v>
      </c>
      <c r="D239" s="167" t="str">
        <f>IF('PT_endr-kom'!BD257=0," ",'PT_endr-kom'!BD257)</f>
        <v xml:space="preserve"> </v>
      </c>
      <c r="E239" s="167" t="str">
        <f>IF('PT_endr-kom'!BE257=0," ",'PT_endr-kom'!BE257)</f>
        <v xml:space="preserve"> </v>
      </c>
      <c r="F239" s="167" t="str">
        <f>IF('PT_endr-kom'!BF257=0," ",'PT_endr-kom'!BF257)</f>
        <v xml:space="preserve"> </v>
      </c>
      <c r="G239" s="167" t="str">
        <f>IF('PT_endr-kom'!BG257=0," ",'PT_endr-kom'!BG257)</f>
        <v xml:space="preserve"> </v>
      </c>
      <c r="H239" s="167" t="str">
        <f>IF('PT_endr-kom'!BH257=0," ",'PT_endr-kom'!BH257)</f>
        <v xml:space="preserve"> </v>
      </c>
      <c r="I239" s="22"/>
      <c r="J239" s="22"/>
      <c r="K239" s="22"/>
      <c r="L239" s="22"/>
      <c r="M239" s="22"/>
    </row>
    <row r="240" spans="2:13" ht="14.1" customHeight="1" x14ac:dyDescent="0.2">
      <c r="B240" s="21" t="str">
        <f>IF('PT_endr-kom'!BC258=0," ",'PT_endr-kom'!BC258)</f>
        <v xml:space="preserve"> </v>
      </c>
      <c r="C240" s="21" t="str">
        <f>IF('PT_endr-kom'!BD258=0," ",'PT_endr-kom'!BD258)</f>
        <v xml:space="preserve"> </v>
      </c>
      <c r="D240" s="167" t="str">
        <f>IF('PT_endr-kom'!BD258=0," ",'PT_endr-kom'!BD258)</f>
        <v xml:space="preserve"> </v>
      </c>
      <c r="E240" s="167" t="str">
        <f>IF('PT_endr-kom'!BE258=0," ",'PT_endr-kom'!BE258)</f>
        <v xml:space="preserve"> </v>
      </c>
      <c r="F240" s="167" t="str">
        <f>IF('PT_endr-kom'!BF258=0," ",'PT_endr-kom'!BF258)</f>
        <v xml:space="preserve"> </v>
      </c>
      <c r="G240" s="167" t="str">
        <f>IF('PT_endr-kom'!BG258=0," ",'PT_endr-kom'!BG258)</f>
        <v xml:space="preserve"> </v>
      </c>
      <c r="H240" s="167" t="str">
        <f>IF('PT_endr-kom'!BH258=0," ",'PT_endr-kom'!BH258)</f>
        <v xml:space="preserve"> </v>
      </c>
      <c r="I240" s="22"/>
      <c r="J240" s="22"/>
      <c r="K240" s="22"/>
      <c r="L240" s="22"/>
      <c r="M240" s="22"/>
    </row>
    <row r="241" spans="2:13" ht="14.1" customHeight="1" x14ac:dyDescent="0.2">
      <c r="B241" s="21" t="str">
        <f>IF('PT_endr-kom'!BC259=0," ",'PT_endr-kom'!BC259)</f>
        <v xml:space="preserve"> </v>
      </c>
      <c r="C241" s="21" t="str">
        <f>IF('PT_endr-kom'!BD259=0," ",'PT_endr-kom'!BD259)</f>
        <v xml:space="preserve"> </v>
      </c>
      <c r="D241" s="167" t="str">
        <f>IF('PT_endr-kom'!BD259=0," ",'PT_endr-kom'!BD259)</f>
        <v xml:space="preserve"> </v>
      </c>
      <c r="E241" s="167" t="str">
        <f>IF('PT_endr-kom'!BE259=0," ",'PT_endr-kom'!BE259)</f>
        <v xml:space="preserve"> </v>
      </c>
      <c r="F241" s="167" t="str">
        <f>IF('PT_endr-kom'!BF259=0," ",'PT_endr-kom'!BF259)</f>
        <v xml:space="preserve"> </v>
      </c>
      <c r="G241" s="167" t="str">
        <f>IF('PT_endr-kom'!BG259=0," ",'PT_endr-kom'!BG259)</f>
        <v xml:space="preserve"> </v>
      </c>
      <c r="H241" s="167" t="str">
        <f>IF('PT_endr-kom'!BH259=0," ",'PT_endr-kom'!BH259)</f>
        <v xml:space="preserve"> </v>
      </c>
      <c r="I241" s="22"/>
      <c r="J241" s="22"/>
      <c r="K241" s="22"/>
      <c r="L241" s="22"/>
      <c r="M241" s="22"/>
    </row>
    <row r="242" spans="2:13" ht="14.1" customHeight="1" x14ac:dyDescent="0.2">
      <c r="B242" s="21" t="str">
        <f>IF('PT_endr-kom'!BC260=0," ",'PT_endr-kom'!BC260)</f>
        <v xml:space="preserve"> </v>
      </c>
      <c r="C242" s="21" t="str">
        <f>IF('PT_endr-kom'!BD260=0," ",'PT_endr-kom'!BD260)</f>
        <v xml:space="preserve"> </v>
      </c>
      <c r="D242" s="167" t="str">
        <f>IF('PT_endr-kom'!BD260=0," ",'PT_endr-kom'!BD260)</f>
        <v xml:space="preserve"> </v>
      </c>
      <c r="E242" s="167" t="str">
        <f>IF('PT_endr-kom'!BE260=0," ",'PT_endr-kom'!BE260)</f>
        <v xml:space="preserve"> </v>
      </c>
      <c r="F242" s="167" t="str">
        <f>IF('PT_endr-kom'!BF260=0," ",'PT_endr-kom'!BF260)</f>
        <v xml:space="preserve"> </v>
      </c>
      <c r="G242" s="167" t="str">
        <f>IF('PT_endr-kom'!BG260=0," ",'PT_endr-kom'!BG260)</f>
        <v xml:space="preserve"> </v>
      </c>
      <c r="H242" s="167" t="str">
        <f>IF('PT_endr-kom'!BH260=0," ",'PT_endr-kom'!BH260)</f>
        <v xml:space="preserve"> </v>
      </c>
      <c r="I242" s="22"/>
      <c r="J242" s="22"/>
      <c r="K242" s="22"/>
      <c r="L242" s="22"/>
      <c r="M242" s="22"/>
    </row>
    <row r="243" spans="2:13" ht="14.1" customHeight="1" x14ac:dyDescent="0.2">
      <c r="B243" s="21" t="str">
        <f>IF('PT_endr-kom'!BC261=0," ",'PT_endr-kom'!BC261)</f>
        <v xml:space="preserve"> </v>
      </c>
      <c r="C243" s="21" t="str">
        <f>IF('PT_endr-kom'!BD261=0," ",'PT_endr-kom'!BD261)</f>
        <v xml:space="preserve"> </v>
      </c>
      <c r="D243" s="167" t="str">
        <f>IF('PT_endr-kom'!BD261=0," ",'PT_endr-kom'!BD261)</f>
        <v xml:space="preserve"> </v>
      </c>
      <c r="E243" s="167" t="str">
        <f>IF('PT_endr-kom'!BE261=0," ",'PT_endr-kom'!BE261)</f>
        <v xml:space="preserve"> </v>
      </c>
      <c r="F243" s="167" t="str">
        <f>IF('PT_endr-kom'!BF261=0," ",'PT_endr-kom'!BF261)</f>
        <v xml:space="preserve"> </v>
      </c>
      <c r="G243" s="167" t="str">
        <f>IF('PT_endr-kom'!BG261=0," ",'PT_endr-kom'!BG261)</f>
        <v xml:space="preserve"> </v>
      </c>
      <c r="H243" s="167" t="str">
        <f>IF('PT_endr-kom'!BH261=0," ",'PT_endr-kom'!BH261)</f>
        <v xml:space="preserve"> </v>
      </c>
      <c r="I243" s="22"/>
      <c r="J243" s="22"/>
      <c r="K243" s="22"/>
      <c r="L243" s="22"/>
      <c r="M243" s="22"/>
    </row>
    <row r="244" spans="2:13" ht="14.1" customHeight="1" x14ac:dyDescent="0.2">
      <c r="B244" s="21" t="str">
        <f>IF('PT_endr-kom'!BC262=0," ",'PT_endr-kom'!BC262)</f>
        <v xml:space="preserve"> </v>
      </c>
      <c r="C244" s="21" t="str">
        <f>IF('PT_endr-kom'!BD262=0," ",'PT_endr-kom'!BD262)</f>
        <v xml:space="preserve"> </v>
      </c>
      <c r="D244" s="167" t="str">
        <f>IF('PT_endr-kom'!BD262=0," ",'PT_endr-kom'!BD262)</f>
        <v xml:space="preserve"> </v>
      </c>
      <c r="E244" s="167" t="str">
        <f>IF('PT_endr-kom'!BE262=0," ",'PT_endr-kom'!BE262)</f>
        <v xml:space="preserve"> </v>
      </c>
      <c r="F244" s="167" t="str">
        <f>IF('PT_endr-kom'!BF262=0," ",'PT_endr-kom'!BF262)</f>
        <v xml:space="preserve"> </v>
      </c>
      <c r="G244" s="167" t="str">
        <f>IF('PT_endr-kom'!BG262=0," ",'PT_endr-kom'!BG262)</f>
        <v xml:space="preserve"> </v>
      </c>
      <c r="H244" s="167" t="str">
        <f>IF('PT_endr-kom'!BH262=0," ",'PT_endr-kom'!BH262)</f>
        <v xml:space="preserve"> </v>
      </c>
      <c r="I244" s="22"/>
      <c r="J244" s="22"/>
      <c r="K244" s="22"/>
      <c r="L244" s="22"/>
      <c r="M244" s="22"/>
    </row>
    <row r="245" spans="2:13" ht="14.1" customHeight="1" x14ac:dyDescent="0.2">
      <c r="B245" s="21" t="str">
        <f>IF('PT_endr-kom'!BC263=0," ",'PT_endr-kom'!BC263)</f>
        <v xml:space="preserve"> </v>
      </c>
      <c r="C245" s="21" t="str">
        <f>IF('PT_endr-kom'!BD263=0," ",'PT_endr-kom'!BD263)</f>
        <v xml:space="preserve"> </v>
      </c>
      <c r="D245" s="167" t="str">
        <f>IF('PT_endr-kom'!BD263=0," ",'PT_endr-kom'!BD263)</f>
        <v xml:space="preserve"> </v>
      </c>
      <c r="E245" s="167" t="str">
        <f>IF('PT_endr-kom'!BE263=0," ",'PT_endr-kom'!BE263)</f>
        <v xml:space="preserve"> </v>
      </c>
      <c r="F245" s="167" t="str">
        <f>IF('PT_endr-kom'!BF263=0," ",'PT_endr-kom'!BF263)</f>
        <v xml:space="preserve"> </v>
      </c>
      <c r="G245" s="167" t="str">
        <f>IF('PT_endr-kom'!BG263=0," ",'PT_endr-kom'!BG263)</f>
        <v xml:space="preserve"> </v>
      </c>
      <c r="H245" s="167" t="str">
        <f>IF('PT_endr-kom'!BH263=0," ",'PT_endr-kom'!BH263)</f>
        <v xml:space="preserve"> </v>
      </c>
      <c r="I245" s="22"/>
      <c r="J245" s="22"/>
      <c r="K245" s="22"/>
      <c r="L245" s="22"/>
      <c r="M245" s="22"/>
    </row>
    <row r="246" spans="2:13" ht="14.1" customHeight="1" x14ac:dyDescent="0.2">
      <c r="B246" s="21" t="str">
        <f>IF('PT_endr-kom'!BC264=0," ",'PT_endr-kom'!BC264)</f>
        <v xml:space="preserve"> </v>
      </c>
      <c r="C246" s="21" t="str">
        <f>IF('PT_endr-kom'!BD264=0," ",'PT_endr-kom'!BD264)</f>
        <v xml:space="preserve"> </v>
      </c>
      <c r="D246" s="167" t="str">
        <f>IF('PT_endr-kom'!BD264=0," ",'PT_endr-kom'!BD264)</f>
        <v xml:space="preserve"> </v>
      </c>
      <c r="E246" s="167" t="str">
        <f>IF('PT_endr-kom'!BE264=0," ",'PT_endr-kom'!BE264)</f>
        <v xml:space="preserve"> </v>
      </c>
      <c r="F246" s="167" t="str">
        <f>IF('PT_endr-kom'!BF264=0," ",'PT_endr-kom'!BF264)</f>
        <v xml:space="preserve"> </v>
      </c>
      <c r="G246" s="167" t="str">
        <f>IF('PT_endr-kom'!BG264=0," ",'PT_endr-kom'!BG264)</f>
        <v xml:space="preserve"> </v>
      </c>
      <c r="H246" s="167" t="str">
        <f>IF('PT_endr-kom'!BH264=0," ",'PT_endr-kom'!BH264)</f>
        <v xml:space="preserve"> </v>
      </c>
      <c r="I246" s="22"/>
      <c r="J246" s="22"/>
      <c r="K246" s="22"/>
      <c r="L246" s="22"/>
      <c r="M246" s="22"/>
    </row>
    <row r="247" spans="2:13" ht="14.1" customHeight="1" x14ac:dyDescent="0.2">
      <c r="B247" s="21" t="str">
        <f>IF('PT_endr-kom'!BC265=0," ",'PT_endr-kom'!BC265)</f>
        <v xml:space="preserve"> </v>
      </c>
      <c r="C247" s="21" t="str">
        <f>IF('PT_endr-kom'!BD265=0," ",'PT_endr-kom'!BD265)</f>
        <v xml:space="preserve"> </v>
      </c>
      <c r="D247" s="167" t="str">
        <f>IF('PT_endr-kom'!BD265=0," ",'PT_endr-kom'!BD265)</f>
        <v xml:space="preserve"> </v>
      </c>
      <c r="E247" s="167" t="str">
        <f>IF('PT_endr-kom'!BE265=0," ",'PT_endr-kom'!BE265)</f>
        <v xml:space="preserve"> </v>
      </c>
      <c r="F247" s="167" t="str">
        <f>IF('PT_endr-kom'!BF265=0," ",'PT_endr-kom'!BF265)</f>
        <v xml:space="preserve"> </v>
      </c>
      <c r="G247" s="167" t="str">
        <f>IF('PT_endr-kom'!BG265=0," ",'PT_endr-kom'!BG265)</f>
        <v xml:space="preserve"> </v>
      </c>
      <c r="H247" s="167" t="str">
        <f>IF('PT_endr-kom'!BH265=0," ",'PT_endr-kom'!BH265)</f>
        <v xml:space="preserve"> </v>
      </c>
      <c r="I247" s="22"/>
      <c r="J247" s="22"/>
      <c r="K247" s="22"/>
      <c r="L247" s="22"/>
      <c r="M247" s="22"/>
    </row>
    <row r="248" spans="2:13" ht="14.1" customHeight="1" x14ac:dyDescent="0.2">
      <c r="B248" s="21" t="str">
        <f>IF('PT_endr-kom'!BC266=0," ",'PT_endr-kom'!BC266)</f>
        <v xml:space="preserve"> </v>
      </c>
      <c r="C248" s="21" t="str">
        <f>IF('PT_endr-kom'!BD266=0," ",'PT_endr-kom'!BD266)</f>
        <v xml:space="preserve"> </v>
      </c>
      <c r="D248" s="167" t="str">
        <f>IF('PT_endr-kom'!BD266=0," ",'PT_endr-kom'!BD266)</f>
        <v xml:space="preserve"> </v>
      </c>
      <c r="E248" s="167" t="str">
        <f>IF('PT_endr-kom'!BE266=0," ",'PT_endr-kom'!BE266)</f>
        <v xml:space="preserve"> </v>
      </c>
      <c r="F248" s="167" t="str">
        <f>IF('PT_endr-kom'!BF266=0," ",'PT_endr-kom'!BF266)</f>
        <v xml:space="preserve"> </v>
      </c>
      <c r="G248" s="167" t="str">
        <f>IF('PT_endr-kom'!BG266=0," ",'PT_endr-kom'!BG266)</f>
        <v xml:space="preserve"> </v>
      </c>
      <c r="H248" s="167" t="str">
        <f>IF('PT_endr-kom'!BH266=0," ",'PT_endr-kom'!BH266)</f>
        <v xml:space="preserve"> </v>
      </c>
      <c r="I248" s="22"/>
      <c r="J248" s="22"/>
      <c r="K248" s="22"/>
      <c r="L248" s="22"/>
      <c r="M248" s="22"/>
    </row>
    <row r="249" spans="2:13" ht="14.1" customHeight="1" x14ac:dyDescent="0.2">
      <c r="B249" s="21" t="str">
        <f>IF('PT_endr-kom'!BC267=0," ",'PT_endr-kom'!BC267)</f>
        <v xml:space="preserve"> </v>
      </c>
      <c r="C249" s="21" t="str">
        <f>IF('PT_endr-kom'!BD267=0," ",'PT_endr-kom'!BD267)</f>
        <v xml:space="preserve"> </v>
      </c>
      <c r="D249" s="167" t="str">
        <f>IF('PT_endr-kom'!BD267=0," ",'PT_endr-kom'!BD267)</f>
        <v xml:space="preserve"> </v>
      </c>
      <c r="E249" s="167" t="str">
        <f>IF('PT_endr-kom'!BE267=0," ",'PT_endr-kom'!BE267)</f>
        <v xml:space="preserve"> </v>
      </c>
      <c r="F249" s="167" t="str">
        <f>IF('PT_endr-kom'!BF267=0," ",'PT_endr-kom'!BF267)</f>
        <v xml:space="preserve"> </v>
      </c>
      <c r="G249" s="167" t="str">
        <f>IF('PT_endr-kom'!BG267=0," ",'PT_endr-kom'!BG267)</f>
        <v xml:space="preserve"> </v>
      </c>
      <c r="H249" s="167" t="str">
        <f>IF('PT_endr-kom'!BH267=0," ",'PT_endr-kom'!BH267)</f>
        <v xml:space="preserve"> </v>
      </c>
      <c r="I249" s="22"/>
      <c r="J249" s="22"/>
      <c r="K249" s="22"/>
      <c r="L249" s="22"/>
      <c r="M249" s="22"/>
    </row>
    <row r="250" spans="2:13" ht="14.1" customHeight="1" x14ac:dyDescent="0.2">
      <c r="B250" s="21" t="str">
        <f>IF('PT_endr-kom'!BC268=0," ",'PT_endr-kom'!BC268)</f>
        <v xml:space="preserve"> </v>
      </c>
      <c r="C250" s="21" t="str">
        <f>IF('PT_endr-kom'!BD268=0," ",'PT_endr-kom'!BD268)</f>
        <v xml:space="preserve"> </v>
      </c>
      <c r="D250" s="167" t="str">
        <f>IF('PT_endr-kom'!BD268=0," ",'PT_endr-kom'!BD268)</f>
        <v xml:space="preserve"> </v>
      </c>
      <c r="E250" s="167" t="str">
        <f>IF('PT_endr-kom'!BE268=0," ",'PT_endr-kom'!BE268)</f>
        <v xml:space="preserve"> </v>
      </c>
      <c r="F250" s="167" t="str">
        <f>IF('PT_endr-kom'!BF268=0," ",'PT_endr-kom'!BF268)</f>
        <v xml:space="preserve"> </v>
      </c>
      <c r="G250" s="167" t="str">
        <f>IF('PT_endr-kom'!BG268=0," ",'PT_endr-kom'!BG268)</f>
        <v xml:space="preserve"> </v>
      </c>
      <c r="H250" s="167" t="str">
        <f>IF('PT_endr-kom'!BH268=0," ",'PT_endr-kom'!BH268)</f>
        <v xml:space="preserve"> </v>
      </c>
      <c r="I250" s="22"/>
      <c r="J250" s="22"/>
      <c r="K250" s="22"/>
      <c r="L250" s="22"/>
      <c r="M250" s="22"/>
    </row>
    <row r="251" spans="2:13" ht="14.1" customHeight="1" x14ac:dyDescent="0.2">
      <c r="B251" s="21" t="str">
        <f>IF('PT_endr-kom'!BC269=0," ",'PT_endr-kom'!BC269)</f>
        <v xml:space="preserve"> </v>
      </c>
      <c r="C251" s="21" t="str">
        <f>IF('PT_endr-kom'!BD269=0," ",'PT_endr-kom'!BD269)</f>
        <v xml:space="preserve"> </v>
      </c>
      <c r="D251" s="167" t="str">
        <f>IF('PT_endr-kom'!BD269=0," ",'PT_endr-kom'!BD269)</f>
        <v xml:space="preserve"> </v>
      </c>
      <c r="E251" s="167" t="str">
        <f>IF('PT_endr-kom'!BE269=0," ",'PT_endr-kom'!BE269)</f>
        <v xml:space="preserve"> </v>
      </c>
      <c r="F251" s="167" t="str">
        <f>IF('PT_endr-kom'!BF269=0," ",'PT_endr-kom'!BF269)</f>
        <v xml:space="preserve"> </v>
      </c>
      <c r="G251" s="167" t="str">
        <f>IF('PT_endr-kom'!BG269=0," ",'PT_endr-kom'!BG269)</f>
        <v xml:space="preserve"> </v>
      </c>
      <c r="H251" s="167" t="str">
        <f>IF('PT_endr-kom'!BH269=0," ",'PT_endr-kom'!BH269)</f>
        <v xml:space="preserve"> </v>
      </c>
      <c r="I251" s="22"/>
      <c r="J251" s="22"/>
      <c r="K251" s="22"/>
      <c r="L251" s="22"/>
      <c r="M251" s="22"/>
    </row>
    <row r="252" spans="2:13" ht="14.1" customHeight="1" x14ac:dyDescent="0.2">
      <c r="B252" s="21" t="str">
        <f>IF('PT_endr-kom'!BC270=0," ",'PT_endr-kom'!BC270)</f>
        <v xml:space="preserve"> </v>
      </c>
      <c r="C252" s="21" t="str">
        <f>IF('PT_endr-kom'!BD270=0," ",'PT_endr-kom'!BD270)</f>
        <v xml:space="preserve"> </v>
      </c>
      <c r="D252" s="167" t="str">
        <f>IF('PT_endr-kom'!BD270=0," ",'PT_endr-kom'!BD270)</f>
        <v xml:space="preserve"> </v>
      </c>
      <c r="E252" s="167" t="str">
        <f>IF('PT_endr-kom'!BE270=0," ",'PT_endr-kom'!BE270)</f>
        <v xml:space="preserve"> </v>
      </c>
      <c r="F252" s="167" t="str">
        <f>IF('PT_endr-kom'!BF270=0," ",'PT_endr-kom'!BF270)</f>
        <v xml:space="preserve"> </v>
      </c>
      <c r="G252" s="167" t="str">
        <f>IF('PT_endr-kom'!BG270=0," ",'PT_endr-kom'!BG270)</f>
        <v xml:space="preserve"> </v>
      </c>
      <c r="H252" s="167" t="str">
        <f>IF('PT_endr-kom'!BH270=0," ",'PT_endr-kom'!BH270)</f>
        <v xml:space="preserve"> </v>
      </c>
      <c r="I252" s="22"/>
      <c r="J252" s="22"/>
      <c r="K252" s="22"/>
      <c r="L252" s="22"/>
      <c r="M252" s="22"/>
    </row>
    <row r="253" spans="2:13" ht="14.1" customHeight="1" x14ac:dyDescent="0.2">
      <c r="B253" s="21" t="str">
        <f>IF('PT_endr-kom'!BC271=0," ",'PT_endr-kom'!BC271)</f>
        <v xml:space="preserve"> </v>
      </c>
      <c r="C253" s="21" t="str">
        <f>IF('PT_endr-kom'!BD271=0," ",'PT_endr-kom'!BD271)</f>
        <v xml:space="preserve"> </v>
      </c>
      <c r="D253" s="167" t="str">
        <f>IF('PT_endr-kom'!BD271=0," ",'PT_endr-kom'!BD271)</f>
        <v xml:space="preserve"> </v>
      </c>
      <c r="E253" s="167" t="str">
        <f>IF('PT_endr-kom'!BE271=0," ",'PT_endr-kom'!BE271)</f>
        <v xml:space="preserve"> </v>
      </c>
      <c r="F253" s="167" t="str">
        <f>IF('PT_endr-kom'!BF271=0," ",'PT_endr-kom'!BF271)</f>
        <v xml:space="preserve"> </v>
      </c>
      <c r="G253" s="167" t="str">
        <f>IF('PT_endr-kom'!BG271=0," ",'PT_endr-kom'!BG271)</f>
        <v xml:space="preserve"> </v>
      </c>
      <c r="H253" s="167" t="str">
        <f>IF('PT_endr-kom'!BH271=0," ",'PT_endr-kom'!BH271)</f>
        <v xml:space="preserve"> </v>
      </c>
      <c r="I253" s="22"/>
      <c r="J253" s="22"/>
      <c r="K253" s="22"/>
      <c r="L253" s="22"/>
      <c r="M253" s="22"/>
    </row>
    <row r="254" spans="2:13" ht="14.1" customHeight="1" x14ac:dyDescent="0.2">
      <c r="B254" s="21" t="str">
        <f>IF('PT_endr-kom'!BC272=0," ",'PT_endr-kom'!BC272)</f>
        <v xml:space="preserve"> </v>
      </c>
      <c r="C254" s="21" t="str">
        <f>IF('PT_endr-kom'!BD272=0," ",'PT_endr-kom'!BD272)</f>
        <v xml:space="preserve"> </v>
      </c>
      <c r="D254" s="167" t="str">
        <f>IF('PT_endr-kom'!BD272=0," ",'PT_endr-kom'!BD272)</f>
        <v xml:space="preserve"> </v>
      </c>
      <c r="E254" s="167" t="str">
        <f>IF('PT_endr-kom'!BE272=0," ",'PT_endr-kom'!BE272)</f>
        <v xml:space="preserve"> </v>
      </c>
      <c r="F254" s="167" t="str">
        <f>IF('PT_endr-kom'!BF272=0," ",'PT_endr-kom'!BF272)</f>
        <v xml:space="preserve"> </v>
      </c>
      <c r="G254" s="167" t="str">
        <f>IF('PT_endr-kom'!BG272=0," ",'PT_endr-kom'!BG272)</f>
        <v xml:space="preserve"> </v>
      </c>
      <c r="H254" s="167" t="str">
        <f>IF('PT_endr-kom'!BH272=0," ",'PT_endr-kom'!BH272)</f>
        <v xml:space="preserve"> </v>
      </c>
      <c r="I254" s="22"/>
      <c r="J254" s="22"/>
      <c r="K254" s="22"/>
      <c r="L254" s="22"/>
      <c r="M254" s="22"/>
    </row>
    <row r="255" spans="2:13" ht="14.1" customHeight="1" x14ac:dyDescent="0.2">
      <c r="B255" s="21" t="str">
        <f>IF('PT_endr-kom'!BC273=0," ",'PT_endr-kom'!BC273)</f>
        <v xml:space="preserve"> </v>
      </c>
      <c r="C255" s="21" t="str">
        <f>IF('PT_endr-kom'!BD273=0," ",'PT_endr-kom'!BD273)</f>
        <v xml:space="preserve"> </v>
      </c>
      <c r="D255" s="167" t="str">
        <f>IF('PT_endr-kom'!BD273=0," ",'PT_endr-kom'!BD273)</f>
        <v xml:space="preserve"> </v>
      </c>
      <c r="E255" s="167" t="str">
        <f>IF('PT_endr-kom'!BE273=0," ",'PT_endr-kom'!BE273)</f>
        <v xml:space="preserve"> </v>
      </c>
      <c r="F255" s="167" t="str">
        <f>IF('PT_endr-kom'!BF273=0," ",'PT_endr-kom'!BF273)</f>
        <v xml:space="preserve"> </v>
      </c>
      <c r="G255" s="167" t="str">
        <f>IF('PT_endr-kom'!BG273=0," ",'PT_endr-kom'!BG273)</f>
        <v xml:space="preserve"> </v>
      </c>
      <c r="H255" s="167" t="str">
        <f>IF('PT_endr-kom'!BH273=0," ",'PT_endr-kom'!BH273)</f>
        <v xml:space="preserve"> </v>
      </c>
      <c r="I255" s="22"/>
      <c r="J255" s="22"/>
      <c r="K255" s="22"/>
      <c r="L255" s="22"/>
      <c r="M255" s="22"/>
    </row>
    <row r="256" spans="2:13" ht="14.1" customHeight="1" x14ac:dyDescent="0.2">
      <c r="B256" s="21" t="str">
        <f>IF('PT_endr-kom'!BC274=0," ",'PT_endr-kom'!BC274)</f>
        <v xml:space="preserve"> </v>
      </c>
      <c r="C256" s="21" t="str">
        <f>IF('PT_endr-kom'!BD274=0," ",'PT_endr-kom'!BD274)</f>
        <v xml:space="preserve"> </v>
      </c>
      <c r="D256" s="167" t="str">
        <f>IF('PT_endr-kom'!BD274=0," ",'PT_endr-kom'!BD274)</f>
        <v xml:space="preserve"> </v>
      </c>
      <c r="E256" s="167" t="str">
        <f>IF('PT_endr-kom'!BE274=0," ",'PT_endr-kom'!BE274)</f>
        <v xml:space="preserve"> </v>
      </c>
      <c r="F256" s="167" t="str">
        <f>IF('PT_endr-kom'!BF274=0," ",'PT_endr-kom'!BF274)</f>
        <v xml:space="preserve"> </v>
      </c>
      <c r="G256" s="167" t="str">
        <f>IF('PT_endr-kom'!BG274=0," ",'PT_endr-kom'!BG274)</f>
        <v xml:space="preserve"> </v>
      </c>
      <c r="H256" s="167" t="str">
        <f>IF('PT_endr-kom'!BH274=0," ",'PT_endr-kom'!BH274)</f>
        <v xml:space="preserve"> </v>
      </c>
      <c r="I256" s="22"/>
      <c r="J256" s="22"/>
      <c r="K256" s="22"/>
      <c r="L256" s="22"/>
      <c r="M256" s="22"/>
    </row>
    <row r="257" spans="2:13" ht="14.1" customHeight="1" x14ac:dyDescent="0.2">
      <c r="B257" s="21" t="str">
        <f>IF('PT_endr-kom'!BC275=0," ",'PT_endr-kom'!BC275)</f>
        <v xml:space="preserve"> </v>
      </c>
      <c r="C257" s="21" t="str">
        <f>IF('PT_endr-kom'!BD275=0," ",'PT_endr-kom'!BD275)</f>
        <v xml:space="preserve"> </v>
      </c>
      <c r="D257" s="167" t="str">
        <f>IF('PT_endr-kom'!BD275=0," ",'PT_endr-kom'!BD275)</f>
        <v xml:space="preserve"> </v>
      </c>
      <c r="E257" s="167" t="str">
        <f>IF('PT_endr-kom'!BE275=0," ",'PT_endr-kom'!BE275)</f>
        <v xml:space="preserve"> </v>
      </c>
      <c r="F257" s="167" t="str">
        <f>IF('PT_endr-kom'!BF275=0," ",'PT_endr-kom'!BF275)</f>
        <v xml:space="preserve"> </v>
      </c>
      <c r="G257" s="167" t="str">
        <f>IF('PT_endr-kom'!BG275=0," ",'PT_endr-kom'!BG275)</f>
        <v xml:space="preserve"> </v>
      </c>
      <c r="H257" s="167" t="str">
        <f>IF('PT_endr-kom'!BH275=0," ",'PT_endr-kom'!BH275)</f>
        <v xml:space="preserve"> </v>
      </c>
      <c r="I257" s="22"/>
      <c r="J257" s="22"/>
      <c r="K257" s="22"/>
      <c r="L257" s="22"/>
      <c r="M257" s="22"/>
    </row>
    <row r="258" spans="2:13" ht="14.1" customHeight="1" x14ac:dyDescent="0.2">
      <c r="B258" s="21" t="str">
        <f>IF('PT_endr-kom'!BC276=0," ",'PT_endr-kom'!BC276)</f>
        <v xml:space="preserve"> </v>
      </c>
      <c r="C258" s="21" t="str">
        <f>IF('PT_endr-kom'!BD276=0," ",'PT_endr-kom'!BD276)</f>
        <v xml:space="preserve"> </v>
      </c>
      <c r="D258" s="167" t="str">
        <f>IF('PT_endr-kom'!BD276=0," ",'PT_endr-kom'!BD276)</f>
        <v xml:space="preserve"> </v>
      </c>
      <c r="E258" s="167" t="str">
        <f>IF('PT_endr-kom'!BE276=0," ",'PT_endr-kom'!BE276)</f>
        <v xml:space="preserve"> </v>
      </c>
      <c r="F258" s="167" t="str">
        <f>IF('PT_endr-kom'!BF276=0," ",'PT_endr-kom'!BF276)</f>
        <v xml:space="preserve"> </v>
      </c>
      <c r="G258" s="167" t="str">
        <f>IF('PT_endr-kom'!BG276=0," ",'PT_endr-kom'!BG276)</f>
        <v xml:space="preserve"> </v>
      </c>
      <c r="H258" s="167" t="str">
        <f>IF('PT_endr-kom'!BH276=0," ",'PT_endr-kom'!BH276)</f>
        <v xml:space="preserve"> </v>
      </c>
      <c r="I258" s="22"/>
      <c r="J258" s="22"/>
      <c r="K258" s="22"/>
      <c r="L258" s="22"/>
      <c r="M258" s="22"/>
    </row>
    <row r="259" spans="2:13" ht="14.1" customHeight="1" x14ac:dyDescent="0.2">
      <c r="B259" s="21" t="str">
        <f>IF('PT_endr-kom'!BC277=0," ",'PT_endr-kom'!BC277)</f>
        <v xml:space="preserve"> </v>
      </c>
      <c r="C259" s="21" t="str">
        <f>IF('PT_endr-kom'!BD277=0," ",'PT_endr-kom'!BD277)</f>
        <v xml:space="preserve"> </v>
      </c>
      <c r="D259" s="167" t="str">
        <f>IF('PT_endr-kom'!BD277=0," ",'PT_endr-kom'!BD277)</f>
        <v xml:space="preserve"> </v>
      </c>
      <c r="E259" s="167" t="str">
        <f>IF('PT_endr-kom'!BE277=0," ",'PT_endr-kom'!BE277)</f>
        <v xml:space="preserve"> </v>
      </c>
      <c r="F259" s="167" t="str">
        <f>IF('PT_endr-kom'!BF277=0," ",'PT_endr-kom'!BF277)</f>
        <v xml:space="preserve"> </v>
      </c>
      <c r="G259" s="167" t="str">
        <f>IF('PT_endr-kom'!BG277=0," ",'PT_endr-kom'!BG277)</f>
        <v xml:space="preserve"> </v>
      </c>
      <c r="H259" s="167" t="str">
        <f>IF('PT_endr-kom'!BH277=0," ",'PT_endr-kom'!BH277)</f>
        <v xml:space="preserve"> </v>
      </c>
      <c r="I259" s="22"/>
      <c r="J259" s="22"/>
      <c r="K259" s="22"/>
      <c r="L259" s="22"/>
      <c r="M259" s="22"/>
    </row>
    <row r="260" spans="2:13" ht="14.1" customHeight="1" x14ac:dyDescent="0.2">
      <c r="B260" s="21" t="str">
        <f>IF('PT_endr-kom'!BC278=0," ",'PT_endr-kom'!BC278)</f>
        <v xml:space="preserve"> </v>
      </c>
      <c r="C260" s="21" t="str">
        <f>IF('PT_endr-kom'!BD278=0," ",'PT_endr-kom'!BD278)</f>
        <v xml:space="preserve"> </v>
      </c>
      <c r="D260" s="167" t="str">
        <f>IF('PT_endr-kom'!BD278=0," ",'PT_endr-kom'!BD278)</f>
        <v xml:space="preserve"> </v>
      </c>
      <c r="E260" s="167" t="str">
        <f>IF('PT_endr-kom'!BE278=0," ",'PT_endr-kom'!BE278)</f>
        <v xml:space="preserve"> </v>
      </c>
      <c r="F260" s="167" t="str">
        <f>IF('PT_endr-kom'!BF278=0," ",'PT_endr-kom'!BF278)</f>
        <v xml:space="preserve"> </v>
      </c>
      <c r="G260" s="167" t="str">
        <f>IF('PT_endr-kom'!BG278=0," ",'PT_endr-kom'!BG278)</f>
        <v xml:space="preserve"> </v>
      </c>
      <c r="H260" s="167" t="str">
        <f>IF('PT_endr-kom'!BH278=0," ",'PT_endr-kom'!BH278)</f>
        <v xml:space="preserve"> </v>
      </c>
      <c r="I260" s="22"/>
      <c r="J260" s="22"/>
      <c r="K260" s="22"/>
      <c r="L260" s="22"/>
      <c r="M260" s="22"/>
    </row>
    <row r="261" spans="2:13" ht="14.1" customHeight="1" x14ac:dyDescent="0.2">
      <c r="B261" s="21" t="str">
        <f>IF('PT_endr-kom'!BC279=0," ",'PT_endr-kom'!BC279)</f>
        <v xml:space="preserve"> </v>
      </c>
      <c r="C261" s="21" t="str">
        <f>IF('PT_endr-kom'!BD279=0," ",'PT_endr-kom'!BD279)</f>
        <v xml:space="preserve"> </v>
      </c>
      <c r="D261" s="167" t="str">
        <f>IF('PT_endr-kom'!BD279=0," ",'PT_endr-kom'!BD279)</f>
        <v xml:space="preserve"> </v>
      </c>
      <c r="E261" s="167" t="str">
        <f>IF('PT_endr-kom'!BE279=0," ",'PT_endr-kom'!BE279)</f>
        <v xml:space="preserve"> </v>
      </c>
      <c r="F261" s="167" t="str">
        <f>IF('PT_endr-kom'!BF279=0," ",'PT_endr-kom'!BF279)</f>
        <v xml:space="preserve"> </v>
      </c>
      <c r="G261" s="167" t="str">
        <f>IF('PT_endr-kom'!BG279=0," ",'PT_endr-kom'!BG279)</f>
        <v xml:space="preserve"> </v>
      </c>
      <c r="H261" s="167" t="str">
        <f>IF('PT_endr-kom'!BH279=0," ",'PT_endr-kom'!BH279)</f>
        <v xml:space="preserve"> </v>
      </c>
      <c r="I261" s="22"/>
      <c r="J261" s="22"/>
      <c r="K261" s="22"/>
      <c r="L261" s="22"/>
      <c r="M261" s="22"/>
    </row>
    <row r="262" spans="2:13" ht="14.1" customHeight="1" x14ac:dyDescent="0.2">
      <c r="B262" s="21" t="str">
        <f>IF('PT_endr-kom'!BC280=0," ",'PT_endr-kom'!BC280)</f>
        <v xml:space="preserve"> </v>
      </c>
      <c r="C262" s="21" t="str">
        <f>IF('PT_endr-kom'!BD280=0," ",'PT_endr-kom'!BD280)</f>
        <v xml:space="preserve"> </v>
      </c>
      <c r="D262" s="167" t="str">
        <f>IF('PT_endr-kom'!BD280=0," ",'PT_endr-kom'!BD280)</f>
        <v xml:space="preserve"> </v>
      </c>
      <c r="E262" s="167" t="str">
        <f>IF('PT_endr-kom'!BE280=0," ",'PT_endr-kom'!BE280)</f>
        <v xml:space="preserve"> </v>
      </c>
      <c r="F262" s="167" t="str">
        <f>IF('PT_endr-kom'!BF280=0," ",'PT_endr-kom'!BF280)</f>
        <v xml:space="preserve"> </v>
      </c>
      <c r="G262" s="167" t="str">
        <f>IF('PT_endr-kom'!BG280=0," ",'PT_endr-kom'!BG280)</f>
        <v xml:space="preserve"> </v>
      </c>
      <c r="H262" s="167" t="str">
        <f>IF('PT_endr-kom'!BH280=0," ",'PT_endr-kom'!BH280)</f>
        <v xml:space="preserve"> </v>
      </c>
      <c r="I262" s="22"/>
      <c r="J262" s="22"/>
      <c r="K262" s="22"/>
      <c r="L262" s="22"/>
      <c r="M262" s="22"/>
    </row>
    <row r="263" spans="2:13" ht="14.1" customHeight="1" x14ac:dyDescent="0.2">
      <c r="B263" s="21" t="str">
        <f>IF('PT_endr-kom'!BC281=0," ",'PT_endr-kom'!BC281)</f>
        <v xml:space="preserve"> </v>
      </c>
      <c r="C263" s="21" t="str">
        <f>IF('PT_endr-kom'!BD281=0," ",'PT_endr-kom'!BD281)</f>
        <v xml:space="preserve"> </v>
      </c>
      <c r="D263" s="167" t="str">
        <f>IF('PT_endr-kom'!BD281=0," ",'PT_endr-kom'!BD281)</f>
        <v xml:space="preserve"> </v>
      </c>
      <c r="E263" s="167" t="str">
        <f>IF('PT_endr-kom'!BE281=0," ",'PT_endr-kom'!BE281)</f>
        <v xml:space="preserve"> </v>
      </c>
      <c r="F263" s="167" t="str">
        <f>IF('PT_endr-kom'!BF281=0," ",'PT_endr-kom'!BF281)</f>
        <v xml:space="preserve"> </v>
      </c>
      <c r="G263" s="167" t="str">
        <f>IF('PT_endr-kom'!BG281=0," ",'PT_endr-kom'!BG281)</f>
        <v xml:space="preserve"> </v>
      </c>
      <c r="H263" s="167" t="str">
        <f>IF('PT_endr-kom'!BH281=0," ",'PT_endr-kom'!BH281)</f>
        <v xml:space="preserve"> </v>
      </c>
      <c r="I263" s="22"/>
      <c r="J263" s="22"/>
      <c r="K263" s="22"/>
      <c r="L263" s="22"/>
      <c r="M263" s="22"/>
    </row>
    <row r="264" spans="2:13" ht="14.1" customHeight="1" x14ac:dyDescent="0.2">
      <c r="B264" s="21" t="str">
        <f>IF('PT_endr-kom'!BC282=0," ",'PT_endr-kom'!BC282)</f>
        <v xml:space="preserve"> </v>
      </c>
      <c r="C264" s="21" t="str">
        <f>IF('PT_endr-kom'!BD282=0," ",'PT_endr-kom'!BD282)</f>
        <v xml:space="preserve"> </v>
      </c>
      <c r="D264" s="167" t="str">
        <f>IF('PT_endr-kom'!BD282=0," ",'PT_endr-kom'!BD282)</f>
        <v xml:space="preserve"> </v>
      </c>
      <c r="E264" s="167" t="str">
        <f>IF('PT_endr-kom'!BE282=0," ",'PT_endr-kom'!BE282)</f>
        <v xml:space="preserve"> </v>
      </c>
      <c r="F264" s="167" t="str">
        <f>IF('PT_endr-kom'!BF282=0," ",'PT_endr-kom'!BF282)</f>
        <v xml:space="preserve"> </v>
      </c>
      <c r="G264" s="167" t="str">
        <f>IF('PT_endr-kom'!BG282=0," ",'PT_endr-kom'!BG282)</f>
        <v xml:space="preserve"> </v>
      </c>
      <c r="H264" s="167" t="str">
        <f>IF('PT_endr-kom'!BH282=0," ",'PT_endr-kom'!BH282)</f>
        <v xml:space="preserve"> </v>
      </c>
      <c r="I264" s="22"/>
      <c r="J264" s="22"/>
      <c r="K264" s="22"/>
      <c r="L264" s="22"/>
      <c r="M264" s="22"/>
    </row>
    <row r="265" spans="2:13" ht="14.1" customHeight="1" x14ac:dyDescent="0.2">
      <c r="B265" s="21" t="str">
        <f>IF('PT_endr-kom'!BC283=0," ",'PT_endr-kom'!BC283)</f>
        <v xml:space="preserve"> </v>
      </c>
      <c r="C265" s="21" t="str">
        <f>IF('PT_endr-kom'!BD283=0," ",'PT_endr-kom'!BD283)</f>
        <v xml:space="preserve"> </v>
      </c>
      <c r="D265" s="167" t="str">
        <f>IF('PT_endr-kom'!BD283=0," ",'PT_endr-kom'!BD283)</f>
        <v xml:space="preserve"> </v>
      </c>
      <c r="E265" s="167" t="str">
        <f>IF('PT_endr-kom'!BE283=0," ",'PT_endr-kom'!BE283)</f>
        <v xml:space="preserve"> </v>
      </c>
      <c r="F265" s="167" t="str">
        <f>IF('PT_endr-kom'!BF283=0," ",'PT_endr-kom'!BF283)</f>
        <v xml:space="preserve"> </v>
      </c>
      <c r="G265" s="167" t="str">
        <f>IF('PT_endr-kom'!BG283=0," ",'PT_endr-kom'!BG283)</f>
        <v xml:space="preserve"> </v>
      </c>
      <c r="H265" s="167" t="str">
        <f>IF('PT_endr-kom'!BH283=0," ",'PT_endr-kom'!BH283)</f>
        <v xml:space="preserve"> </v>
      </c>
      <c r="I265" s="22"/>
      <c r="J265" s="22"/>
      <c r="K265" s="22"/>
      <c r="L265" s="22"/>
      <c r="M265" s="22"/>
    </row>
    <row r="266" spans="2:13" ht="14.1" customHeight="1" x14ac:dyDescent="0.2">
      <c r="B266" s="21" t="str">
        <f>IF('PT_endr-kom'!BC284=0," ",'PT_endr-kom'!BC284)</f>
        <v xml:space="preserve"> </v>
      </c>
      <c r="C266" s="21" t="str">
        <f>IF('PT_endr-kom'!BD284=0," ",'PT_endr-kom'!BD284)</f>
        <v xml:space="preserve"> </v>
      </c>
      <c r="D266" s="167" t="str">
        <f>IF('PT_endr-kom'!BD284=0," ",'PT_endr-kom'!BD284)</f>
        <v xml:space="preserve"> </v>
      </c>
      <c r="E266" s="167" t="str">
        <f>IF('PT_endr-kom'!BE284=0," ",'PT_endr-kom'!BE284)</f>
        <v xml:space="preserve"> </v>
      </c>
      <c r="F266" s="167" t="str">
        <f>IF('PT_endr-kom'!BF284=0," ",'PT_endr-kom'!BF284)</f>
        <v xml:space="preserve"> </v>
      </c>
      <c r="G266" s="167" t="str">
        <f>IF('PT_endr-kom'!BG284=0," ",'PT_endr-kom'!BG284)</f>
        <v xml:space="preserve"> </v>
      </c>
      <c r="H266" s="167" t="str">
        <f>IF('PT_endr-kom'!BH284=0," ",'PT_endr-kom'!BH284)</f>
        <v xml:space="preserve"> </v>
      </c>
      <c r="I266" s="22"/>
      <c r="J266" s="22"/>
      <c r="K266" s="22"/>
      <c r="L266" s="22"/>
      <c r="M266" s="22"/>
    </row>
    <row r="267" spans="2:13" ht="14.1" customHeight="1" x14ac:dyDescent="0.2">
      <c r="B267" s="21" t="str">
        <f>IF('PT_endr-kom'!BC285=0," ",'PT_endr-kom'!BC285)</f>
        <v xml:space="preserve"> </v>
      </c>
      <c r="C267" s="21" t="str">
        <f>IF('PT_endr-kom'!BD285=0," ",'PT_endr-kom'!BD285)</f>
        <v xml:space="preserve"> </v>
      </c>
      <c r="D267" s="167" t="str">
        <f>IF('PT_endr-kom'!BD285=0," ",'PT_endr-kom'!BD285)</f>
        <v xml:space="preserve"> </v>
      </c>
      <c r="E267" s="167" t="str">
        <f>IF('PT_endr-kom'!BE285=0," ",'PT_endr-kom'!BE285)</f>
        <v xml:space="preserve"> </v>
      </c>
      <c r="F267" s="167" t="str">
        <f>IF('PT_endr-kom'!BF285=0," ",'PT_endr-kom'!BF285)</f>
        <v xml:space="preserve"> </v>
      </c>
      <c r="G267" s="167" t="str">
        <f>IF('PT_endr-kom'!BG285=0," ",'PT_endr-kom'!BG285)</f>
        <v xml:space="preserve"> </v>
      </c>
      <c r="H267" s="167" t="str">
        <f>IF('PT_endr-kom'!BH285=0," ",'PT_endr-kom'!BH285)</f>
        <v xml:space="preserve"> </v>
      </c>
      <c r="I267" s="22"/>
      <c r="J267" s="22"/>
      <c r="K267" s="22"/>
      <c r="L267" s="22"/>
      <c r="M267" s="22"/>
    </row>
    <row r="268" spans="2:13" ht="14.1" customHeight="1" x14ac:dyDescent="0.2">
      <c r="B268" s="21" t="str">
        <f>IF('PT_endr-kom'!BC286=0," ",'PT_endr-kom'!BC286)</f>
        <v xml:space="preserve"> </v>
      </c>
      <c r="C268" s="21" t="str">
        <f>IF('PT_endr-kom'!BD286=0," ",'PT_endr-kom'!BD286)</f>
        <v xml:space="preserve"> </v>
      </c>
      <c r="D268" s="167" t="str">
        <f>IF('PT_endr-kom'!BD286=0," ",'PT_endr-kom'!BD286)</f>
        <v xml:space="preserve"> </v>
      </c>
      <c r="E268" s="167" t="str">
        <f>IF('PT_endr-kom'!BE286=0," ",'PT_endr-kom'!BE286)</f>
        <v xml:space="preserve"> </v>
      </c>
      <c r="F268" s="167" t="str">
        <f>IF('PT_endr-kom'!BF286=0," ",'PT_endr-kom'!BF286)</f>
        <v xml:space="preserve"> </v>
      </c>
      <c r="G268" s="167" t="str">
        <f>IF('PT_endr-kom'!BG286=0," ",'PT_endr-kom'!BG286)</f>
        <v xml:space="preserve"> </v>
      </c>
      <c r="H268" s="167" t="str">
        <f>IF('PT_endr-kom'!BH286=0," ",'PT_endr-kom'!BH286)</f>
        <v xml:space="preserve"> </v>
      </c>
      <c r="I268" s="22"/>
      <c r="J268" s="22"/>
      <c r="K268" s="22"/>
      <c r="L268" s="22"/>
      <c r="M268" s="22"/>
    </row>
    <row r="269" spans="2:13" ht="14.1" customHeight="1" x14ac:dyDescent="0.2">
      <c r="B269" s="21" t="str">
        <f>IF('PT_endr-kom'!BC287=0," ",'PT_endr-kom'!BC287)</f>
        <v xml:space="preserve"> </v>
      </c>
      <c r="C269" s="21" t="str">
        <f>IF('PT_endr-kom'!BD287=0," ",'PT_endr-kom'!BD287)</f>
        <v xml:space="preserve"> </v>
      </c>
      <c r="D269" s="167" t="str">
        <f>IF('PT_endr-kom'!BD287=0," ",'PT_endr-kom'!BD287)</f>
        <v xml:space="preserve"> </v>
      </c>
      <c r="E269" s="167" t="str">
        <f>IF('PT_endr-kom'!BE287=0," ",'PT_endr-kom'!BE287)</f>
        <v xml:space="preserve"> </v>
      </c>
      <c r="F269" s="167" t="str">
        <f>IF('PT_endr-kom'!BF287=0," ",'PT_endr-kom'!BF287)</f>
        <v xml:space="preserve"> </v>
      </c>
      <c r="G269" s="167" t="str">
        <f>IF('PT_endr-kom'!BG287=0," ",'PT_endr-kom'!BG287)</f>
        <v xml:space="preserve"> </v>
      </c>
      <c r="H269" s="167" t="str">
        <f>IF('PT_endr-kom'!BH287=0," ",'PT_endr-kom'!BH287)</f>
        <v xml:space="preserve"> </v>
      </c>
      <c r="I269" s="22"/>
      <c r="J269" s="22"/>
      <c r="K269" s="22"/>
      <c r="L269" s="22"/>
      <c r="M269" s="22"/>
    </row>
    <row r="270" spans="2:13" ht="14.1" customHeight="1" x14ac:dyDescent="0.2">
      <c r="B270" s="21" t="str">
        <f>IF('PT_endr-kom'!BC288=0," ",'PT_endr-kom'!BC288)</f>
        <v xml:space="preserve"> </v>
      </c>
      <c r="C270" s="21" t="str">
        <f>IF('PT_endr-kom'!BD288=0," ",'PT_endr-kom'!BD288)</f>
        <v xml:space="preserve"> </v>
      </c>
      <c r="D270" s="167" t="str">
        <f>IF('PT_endr-kom'!BD288=0," ",'PT_endr-kom'!BD288)</f>
        <v xml:space="preserve"> </v>
      </c>
      <c r="E270" s="167" t="str">
        <f>IF('PT_endr-kom'!BE288=0," ",'PT_endr-kom'!BE288)</f>
        <v xml:space="preserve"> </v>
      </c>
      <c r="F270" s="167" t="str">
        <f>IF('PT_endr-kom'!BF288=0," ",'PT_endr-kom'!BF288)</f>
        <v xml:space="preserve"> </v>
      </c>
      <c r="G270" s="167" t="str">
        <f>IF('PT_endr-kom'!BG288=0," ",'PT_endr-kom'!BG288)</f>
        <v xml:space="preserve"> </v>
      </c>
      <c r="H270" s="167" t="str">
        <f>IF('PT_endr-kom'!BH288=0," ",'PT_endr-kom'!BH288)</f>
        <v xml:space="preserve"> </v>
      </c>
      <c r="I270" s="22"/>
      <c r="J270" s="22"/>
      <c r="K270" s="22"/>
      <c r="L270" s="22"/>
      <c r="M270" s="22"/>
    </row>
    <row r="271" spans="2:13" ht="14.1" customHeight="1" x14ac:dyDescent="0.2">
      <c r="B271" s="21" t="str">
        <f>IF('PT_endr-kom'!BC289=0," ",'PT_endr-kom'!BC289)</f>
        <v xml:space="preserve"> </v>
      </c>
      <c r="C271" s="21" t="str">
        <f>IF('PT_endr-kom'!BD289=0," ",'PT_endr-kom'!BD289)</f>
        <v xml:space="preserve"> </v>
      </c>
      <c r="D271" s="167" t="str">
        <f>IF('PT_endr-kom'!BD289=0," ",'PT_endr-kom'!BD289)</f>
        <v xml:space="preserve"> </v>
      </c>
      <c r="E271" s="167" t="str">
        <f>IF('PT_endr-kom'!BE289=0," ",'PT_endr-kom'!BE289)</f>
        <v xml:space="preserve"> </v>
      </c>
      <c r="F271" s="167" t="str">
        <f>IF('PT_endr-kom'!BF289=0," ",'PT_endr-kom'!BF289)</f>
        <v xml:space="preserve"> </v>
      </c>
      <c r="G271" s="167" t="str">
        <f>IF('PT_endr-kom'!BG289=0," ",'PT_endr-kom'!BG289)</f>
        <v xml:space="preserve"> </v>
      </c>
      <c r="H271" s="167" t="str">
        <f>IF('PT_endr-kom'!BH289=0," ",'PT_endr-kom'!BH289)</f>
        <v xml:space="preserve"> </v>
      </c>
      <c r="I271" s="22"/>
      <c r="J271" s="22"/>
      <c r="K271" s="22"/>
      <c r="L271" s="22"/>
      <c r="M271" s="22"/>
    </row>
    <row r="272" spans="2:13" ht="14.1" customHeight="1" x14ac:dyDescent="0.2">
      <c r="B272" s="21" t="str">
        <f>IF('PT_endr-kom'!BC290=0," ",'PT_endr-kom'!BC290)</f>
        <v xml:space="preserve"> </v>
      </c>
      <c r="C272" s="21" t="str">
        <f>IF('PT_endr-kom'!BD290=0," ",'PT_endr-kom'!BD290)</f>
        <v xml:space="preserve"> </v>
      </c>
      <c r="D272" s="167" t="str">
        <f>IF('PT_endr-kom'!BD290=0," ",'PT_endr-kom'!BD290)</f>
        <v xml:space="preserve"> </v>
      </c>
      <c r="E272" s="167" t="str">
        <f>IF('PT_endr-kom'!BE290=0," ",'PT_endr-kom'!BE290)</f>
        <v xml:space="preserve"> </v>
      </c>
      <c r="F272" s="167" t="str">
        <f>IF('PT_endr-kom'!BF290=0," ",'PT_endr-kom'!BF290)</f>
        <v xml:space="preserve"> </v>
      </c>
      <c r="G272" s="167" t="str">
        <f>IF('PT_endr-kom'!BG290=0," ",'PT_endr-kom'!BG290)</f>
        <v xml:space="preserve"> </v>
      </c>
      <c r="H272" s="167" t="str">
        <f>IF('PT_endr-kom'!BH290=0," ",'PT_endr-kom'!BH290)</f>
        <v xml:space="preserve"> </v>
      </c>
      <c r="I272" s="22"/>
      <c r="J272" s="22"/>
      <c r="K272" s="22"/>
      <c r="L272" s="22"/>
      <c r="M272" s="22"/>
    </row>
    <row r="273" spans="2:13" ht="14.1" customHeight="1" x14ac:dyDescent="0.2">
      <c r="B273" s="21" t="str">
        <f>IF('PT_endr-kom'!BC291=0," ",'PT_endr-kom'!BC291)</f>
        <v xml:space="preserve"> </v>
      </c>
      <c r="C273" s="21" t="str">
        <f>IF('PT_endr-kom'!BD291=0," ",'PT_endr-kom'!BD291)</f>
        <v xml:space="preserve"> </v>
      </c>
      <c r="D273" s="167" t="str">
        <f>IF('PT_endr-kom'!BD291=0," ",'PT_endr-kom'!BD291)</f>
        <v xml:space="preserve"> </v>
      </c>
      <c r="E273" s="167" t="str">
        <f>IF('PT_endr-kom'!BE291=0," ",'PT_endr-kom'!BE291)</f>
        <v xml:space="preserve"> </v>
      </c>
      <c r="F273" s="167" t="str">
        <f>IF('PT_endr-kom'!BF291=0," ",'PT_endr-kom'!BF291)</f>
        <v xml:space="preserve"> </v>
      </c>
      <c r="G273" s="167" t="str">
        <f>IF('PT_endr-kom'!BG291=0," ",'PT_endr-kom'!BG291)</f>
        <v xml:space="preserve"> </v>
      </c>
      <c r="H273" s="167" t="str">
        <f>IF('PT_endr-kom'!BH291=0," ",'PT_endr-kom'!BH291)</f>
        <v xml:space="preserve"> </v>
      </c>
      <c r="I273" s="22"/>
      <c r="J273" s="22"/>
      <c r="K273" s="22"/>
      <c r="L273" s="22"/>
      <c r="M273" s="22"/>
    </row>
    <row r="274" spans="2:13" ht="14.1" customHeight="1" x14ac:dyDescent="0.2">
      <c r="B274" s="21" t="str">
        <f>IF('PT_endr-kom'!BC292=0," ",'PT_endr-kom'!BC292)</f>
        <v xml:space="preserve"> </v>
      </c>
      <c r="C274" s="21" t="str">
        <f>IF('PT_endr-kom'!BD292=0," ",'PT_endr-kom'!BD292)</f>
        <v xml:space="preserve"> </v>
      </c>
      <c r="D274" s="167" t="str">
        <f>IF('PT_endr-kom'!BD292=0," ",'PT_endr-kom'!BD292)</f>
        <v xml:space="preserve"> </v>
      </c>
      <c r="E274" s="167" t="str">
        <f>IF('PT_endr-kom'!BE292=0," ",'PT_endr-kom'!BE292)</f>
        <v xml:space="preserve"> </v>
      </c>
      <c r="F274" s="167" t="str">
        <f>IF('PT_endr-kom'!BF292=0," ",'PT_endr-kom'!BF292)</f>
        <v xml:space="preserve"> </v>
      </c>
      <c r="G274" s="167" t="str">
        <f>IF('PT_endr-kom'!BG292=0," ",'PT_endr-kom'!BG292)</f>
        <v xml:space="preserve"> </v>
      </c>
      <c r="H274" s="167" t="str">
        <f>IF('PT_endr-kom'!BH292=0," ",'PT_endr-kom'!BH292)</f>
        <v xml:space="preserve"> </v>
      </c>
      <c r="I274" s="22"/>
      <c r="J274" s="22"/>
      <c r="K274" s="22"/>
      <c r="L274" s="22"/>
      <c r="M274" s="22"/>
    </row>
    <row r="275" spans="2:13" ht="14.1" customHeight="1" x14ac:dyDescent="0.2">
      <c r="B275" s="21" t="str">
        <f>IF('PT_endr-kom'!BC293=0," ",'PT_endr-kom'!BC293)</f>
        <v xml:space="preserve"> </v>
      </c>
      <c r="C275" s="21" t="str">
        <f>IF('PT_endr-kom'!BD293=0," ",'PT_endr-kom'!BD293)</f>
        <v xml:space="preserve"> </v>
      </c>
      <c r="D275" s="167" t="str">
        <f>IF('PT_endr-kom'!BD293=0," ",'PT_endr-kom'!BD293)</f>
        <v xml:space="preserve"> </v>
      </c>
      <c r="E275" s="167" t="str">
        <f>IF('PT_endr-kom'!BE293=0," ",'PT_endr-kom'!BE293)</f>
        <v xml:space="preserve"> </v>
      </c>
      <c r="F275" s="167" t="str">
        <f>IF('PT_endr-kom'!BF293=0," ",'PT_endr-kom'!BF293)</f>
        <v xml:space="preserve"> </v>
      </c>
      <c r="G275" s="167" t="str">
        <f>IF('PT_endr-kom'!BG293=0," ",'PT_endr-kom'!BG293)</f>
        <v xml:space="preserve"> </v>
      </c>
      <c r="H275" s="167" t="str">
        <f>IF('PT_endr-kom'!BH293=0," ",'PT_endr-kom'!BH293)</f>
        <v xml:space="preserve"> </v>
      </c>
      <c r="I275" s="22"/>
      <c r="J275" s="22"/>
      <c r="K275" s="22"/>
      <c r="L275" s="22"/>
      <c r="M275" s="22"/>
    </row>
    <row r="276" spans="2:13" ht="14.1" customHeight="1" x14ac:dyDescent="0.2">
      <c r="B276" s="21" t="str">
        <f>IF('PT_endr-kom'!BC294=0," ",'PT_endr-kom'!BC294)</f>
        <v xml:space="preserve"> </v>
      </c>
      <c r="C276" s="21" t="str">
        <f>IF('PT_endr-kom'!BD294=0," ",'PT_endr-kom'!BD294)</f>
        <v xml:space="preserve"> </v>
      </c>
      <c r="D276" s="167" t="str">
        <f>IF('PT_endr-kom'!BD294=0," ",'PT_endr-kom'!BD294)</f>
        <v xml:space="preserve"> </v>
      </c>
      <c r="E276" s="167" t="str">
        <f>IF('PT_endr-kom'!BE294=0," ",'PT_endr-kom'!BE294)</f>
        <v xml:space="preserve"> </v>
      </c>
      <c r="F276" s="167" t="str">
        <f>IF('PT_endr-kom'!BF294=0," ",'PT_endr-kom'!BF294)</f>
        <v xml:space="preserve"> </v>
      </c>
      <c r="G276" s="167" t="str">
        <f>IF('PT_endr-kom'!BG294=0," ",'PT_endr-kom'!BG294)</f>
        <v xml:space="preserve"> </v>
      </c>
      <c r="H276" s="167" t="str">
        <f>IF('PT_endr-kom'!BH294=0," ",'PT_endr-kom'!BH294)</f>
        <v xml:space="preserve"> </v>
      </c>
      <c r="I276" s="22"/>
      <c r="J276" s="22"/>
      <c r="K276" s="22"/>
      <c r="L276" s="22"/>
      <c r="M276" s="22"/>
    </row>
    <row r="277" spans="2:13" ht="14.1" customHeight="1" x14ac:dyDescent="0.2">
      <c r="B277" s="21" t="str">
        <f>IF('PT_endr-kom'!BC295=0," ",'PT_endr-kom'!BC295)</f>
        <v xml:space="preserve"> </v>
      </c>
      <c r="C277" s="21" t="str">
        <f>IF('PT_endr-kom'!BD295=0," ",'PT_endr-kom'!BD295)</f>
        <v xml:space="preserve"> </v>
      </c>
      <c r="D277" s="167" t="str">
        <f>IF('PT_endr-kom'!BD295=0," ",'PT_endr-kom'!BD295)</f>
        <v xml:space="preserve"> </v>
      </c>
      <c r="E277" s="167" t="str">
        <f>IF('PT_endr-kom'!BE295=0," ",'PT_endr-kom'!BE295)</f>
        <v xml:space="preserve"> </v>
      </c>
      <c r="F277" s="167" t="str">
        <f>IF('PT_endr-kom'!BF295=0," ",'PT_endr-kom'!BF295)</f>
        <v xml:space="preserve"> </v>
      </c>
      <c r="G277" s="167" t="str">
        <f>IF('PT_endr-kom'!BG295=0," ",'PT_endr-kom'!BG295)</f>
        <v xml:space="preserve"> </v>
      </c>
      <c r="H277" s="167" t="str">
        <f>IF('PT_endr-kom'!BH295=0," ",'PT_endr-kom'!BH295)</f>
        <v xml:space="preserve"> </v>
      </c>
      <c r="I277" s="22"/>
      <c r="J277" s="22"/>
      <c r="K277" s="22"/>
      <c r="L277" s="22"/>
      <c r="M277" s="22"/>
    </row>
    <row r="278" spans="2:13" ht="14.1" customHeight="1" x14ac:dyDescent="0.2">
      <c r="B278" s="21" t="str">
        <f>IF('PT_endr-kom'!BC296=0," ",'PT_endr-kom'!BC296)</f>
        <v xml:space="preserve"> </v>
      </c>
      <c r="C278" s="21" t="str">
        <f>IF('PT_endr-kom'!BD296=0," ",'PT_endr-kom'!BD296)</f>
        <v xml:space="preserve"> </v>
      </c>
      <c r="D278" s="167" t="str">
        <f>IF('PT_endr-kom'!BD296=0," ",'PT_endr-kom'!BD296)</f>
        <v xml:space="preserve"> </v>
      </c>
      <c r="E278" s="167" t="str">
        <f>IF('PT_endr-kom'!BE296=0," ",'PT_endr-kom'!BE296)</f>
        <v xml:space="preserve"> </v>
      </c>
      <c r="F278" s="167" t="str">
        <f>IF('PT_endr-kom'!BF296=0," ",'PT_endr-kom'!BF296)</f>
        <v xml:space="preserve"> </v>
      </c>
      <c r="G278" s="167" t="str">
        <f>IF('PT_endr-kom'!BG296=0," ",'PT_endr-kom'!BG296)</f>
        <v xml:space="preserve"> </v>
      </c>
      <c r="H278" s="167" t="str">
        <f>IF('PT_endr-kom'!BH296=0," ",'PT_endr-kom'!BH296)</f>
        <v xml:space="preserve"> </v>
      </c>
      <c r="I278" s="22"/>
      <c r="J278" s="22"/>
      <c r="K278" s="22"/>
      <c r="L278" s="22"/>
      <c r="M278" s="22"/>
    </row>
    <row r="279" spans="2:13" ht="14.1" customHeight="1" x14ac:dyDescent="0.2">
      <c r="B279" s="21" t="str">
        <f>IF('PT_endr-kom'!BC297=0," ",'PT_endr-kom'!BC297)</f>
        <v xml:space="preserve"> </v>
      </c>
      <c r="C279" s="21" t="str">
        <f>IF('PT_endr-kom'!BD297=0," ",'PT_endr-kom'!BD297)</f>
        <v xml:space="preserve"> </v>
      </c>
      <c r="D279" s="167" t="str">
        <f>IF('PT_endr-kom'!BD297=0," ",'PT_endr-kom'!BD297)</f>
        <v xml:space="preserve"> </v>
      </c>
      <c r="E279" s="167" t="str">
        <f>IF('PT_endr-kom'!BE297=0," ",'PT_endr-kom'!BE297)</f>
        <v xml:space="preserve"> </v>
      </c>
      <c r="F279" s="167" t="str">
        <f>IF('PT_endr-kom'!BF297=0," ",'PT_endr-kom'!BF297)</f>
        <v xml:space="preserve"> </v>
      </c>
      <c r="G279" s="167" t="str">
        <f>IF('PT_endr-kom'!BG297=0," ",'PT_endr-kom'!BG297)</f>
        <v xml:space="preserve"> </v>
      </c>
      <c r="H279" s="167" t="str">
        <f>IF('PT_endr-kom'!BH297=0," ",'PT_endr-kom'!BH297)</f>
        <v xml:space="preserve"> </v>
      </c>
      <c r="I279" s="22"/>
      <c r="J279" s="22"/>
      <c r="K279" s="22"/>
      <c r="L279" s="22"/>
      <c r="M279" s="22"/>
    </row>
    <row r="280" spans="2:13" ht="14.1" customHeight="1" x14ac:dyDescent="0.2">
      <c r="B280" s="21" t="str">
        <f>IF('PT_endr-kom'!BC298=0," ",'PT_endr-kom'!BC298)</f>
        <v xml:space="preserve"> </v>
      </c>
      <c r="C280" s="21" t="str">
        <f>IF('PT_endr-kom'!BD298=0," ",'PT_endr-kom'!BD298)</f>
        <v xml:space="preserve"> </v>
      </c>
      <c r="D280" s="167" t="str">
        <f>IF('PT_endr-kom'!BD298=0," ",'PT_endr-kom'!BD298)</f>
        <v xml:space="preserve"> </v>
      </c>
      <c r="E280" s="167" t="str">
        <f>IF('PT_endr-kom'!BE298=0," ",'PT_endr-kom'!BE298)</f>
        <v xml:space="preserve"> </v>
      </c>
      <c r="F280" s="167" t="str">
        <f>IF('PT_endr-kom'!BF298=0," ",'PT_endr-kom'!BF298)</f>
        <v xml:space="preserve"> </v>
      </c>
      <c r="G280" s="167" t="str">
        <f>IF('PT_endr-kom'!BG298=0," ",'PT_endr-kom'!BG298)</f>
        <v xml:space="preserve"> </v>
      </c>
      <c r="H280" s="167" t="str">
        <f>IF('PT_endr-kom'!BH298=0," ",'PT_endr-kom'!BH298)</f>
        <v xml:space="preserve"> </v>
      </c>
      <c r="I280" s="22"/>
      <c r="J280" s="22"/>
      <c r="K280" s="22"/>
      <c r="L280" s="22"/>
      <c r="M280" s="22"/>
    </row>
    <row r="281" spans="2:13" ht="14.1" customHeight="1" x14ac:dyDescent="0.2">
      <c r="B281" s="21" t="str">
        <f>IF('PT_endr-kom'!BC299=0," ",'PT_endr-kom'!BC299)</f>
        <v xml:space="preserve"> </v>
      </c>
      <c r="C281" s="21" t="str">
        <f>IF('PT_endr-kom'!BD299=0," ",'PT_endr-kom'!BD299)</f>
        <v xml:space="preserve"> </v>
      </c>
      <c r="D281" s="167" t="str">
        <f>IF('PT_endr-kom'!BD299=0," ",'PT_endr-kom'!BD299)</f>
        <v xml:space="preserve"> </v>
      </c>
      <c r="E281" s="167" t="str">
        <f>IF('PT_endr-kom'!BE299=0," ",'PT_endr-kom'!BE299)</f>
        <v xml:space="preserve"> </v>
      </c>
      <c r="F281" s="167" t="str">
        <f>IF('PT_endr-kom'!BF299=0," ",'PT_endr-kom'!BF299)</f>
        <v xml:space="preserve"> </v>
      </c>
      <c r="G281" s="167" t="str">
        <f>IF('PT_endr-kom'!BG299=0," ",'PT_endr-kom'!BG299)</f>
        <v xml:space="preserve"> </v>
      </c>
      <c r="H281" s="167" t="str">
        <f>IF('PT_endr-kom'!BH299=0," ",'PT_endr-kom'!BH299)</f>
        <v xml:space="preserve"> </v>
      </c>
      <c r="I281" s="22"/>
      <c r="J281" s="22"/>
      <c r="K281" s="22"/>
      <c r="L281" s="22"/>
      <c r="M281" s="22"/>
    </row>
    <row r="282" spans="2:13" ht="14.1" customHeight="1" x14ac:dyDescent="0.2">
      <c r="B282" s="21" t="str">
        <f>IF('PT_endr-kom'!BC300=0," ",'PT_endr-kom'!BC300)</f>
        <v xml:space="preserve"> </v>
      </c>
      <c r="C282" s="21" t="str">
        <f>IF('PT_endr-kom'!BD300=0," ",'PT_endr-kom'!BD300)</f>
        <v xml:space="preserve"> </v>
      </c>
      <c r="D282" s="167" t="str">
        <f>IF('PT_endr-kom'!BD300=0," ",'PT_endr-kom'!BD300)</f>
        <v xml:space="preserve"> </v>
      </c>
      <c r="E282" s="167" t="str">
        <f>IF('PT_endr-kom'!BE300=0," ",'PT_endr-kom'!BE300)</f>
        <v xml:space="preserve"> </v>
      </c>
      <c r="F282" s="167" t="str">
        <f>IF('PT_endr-kom'!BF300=0," ",'PT_endr-kom'!BF300)</f>
        <v xml:space="preserve"> </v>
      </c>
      <c r="G282" s="167" t="str">
        <f>IF('PT_endr-kom'!BG300=0," ",'PT_endr-kom'!BG300)</f>
        <v xml:space="preserve"> </v>
      </c>
      <c r="H282" s="167" t="str">
        <f>IF('PT_endr-kom'!BH300=0," ",'PT_endr-kom'!BH300)</f>
        <v xml:space="preserve"> </v>
      </c>
      <c r="I282" s="22"/>
      <c r="J282" s="22"/>
      <c r="K282" s="22"/>
      <c r="L282" s="22"/>
      <c r="M282" s="22"/>
    </row>
    <row r="283" spans="2:13" ht="14.1" customHeight="1" x14ac:dyDescent="0.2">
      <c r="B283" s="21" t="str">
        <f>IF('PT_endr-kom'!BC301=0," ",'PT_endr-kom'!BC301)</f>
        <v xml:space="preserve"> </v>
      </c>
      <c r="C283" s="21" t="str">
        <f>IF('PT_endr-kom'!BD301=0," ",'PT_endr-kom'!BD301)</f>
        <v xml:space="preserve"> </v>
      </c>
      <c r="D283" s="167" t="str">
        <f>IF('PT_endr-kom'!BD301=0," ",'PT_endr-kom'!BD301)</f>
        <v xml:space="preserve"> </v>
      </c>
      <c r="E283" s="167" t="str">
        <f>IF('PT_endr-kom'!BE301=0," ",'PT_endr-kom'!BE301)</f>
        <v xml:space="preserve"> </v>
      </c>
      <c r="F283" s="167" t="str">
        <f>IF('PT_endr-kom'!BF301=0," ",'PT_endr-kom'!BF301)</f>
        <v xml:space="preserve"> </v>
      </c>
      <c r="G283" s="167" t="str">
        <f>IF('PT_endr-kom'!BG301=0," ",'PT_endr-kom'!BG301)</f>
        <v xml:space="preserve"> </v>
      </c>
      <c r="H283" s="167" t="str">
        <f>IF('PT_endr-kom'!BH301=0," ",'PT_endr-kom'!BH301)</f>
        <v xml:space="preserve"> </v>
      </c>
      <c r="I283" s="22"/>
      <c r="J283" s="22"/>
      <c r="K283" s="22"/>
      <c r="L283" s="22"/>
      <c r="M283" s="22"/>
    </row>
    <row r="284" spans="2:13" ht="14.1" customHeight="1" x14ac:dyDescent="0.2">
      <c r="B284" s="21" t="str">
        <f>IF('PT_endr-kom'!BC302=0," ",'PT_endr-kom'!BC302)</f>
        <v xml:space="preserve"> </v>
      </c>
      <c r="C284" s="21" t="str">
        <f>IF('PT_endr-kom'!BD302=0," ",'PT_endr-kom'!BD302)</f>
        <v xml:space="preserve"> </v>
      </c>
      <c r="D284" s="167" t="str">
        <f>IF('PT_endr-kom'!BD302=0," ",'PT_endr-kom'!BD302)</f>
        <v xml:space="preserve"> </v>
      </c>
      <c r="E284" s="167" t="str">
        <f>IF('PT_endr-kom'!BE302=0," ",'PT_endr-kom'!BE302)</f>
        <v xml:space="preserve"> </v>
      </c>
      <c r="F284" s="167" t="str">
        <f>IF('PT_endr-kom'!BF302=0," ",'PT_endr-kom'!BF302)</f>
        <v xml:space="preserve"> </v>
      </c>
      <c r="G284" s="167" t="str">
        <f>IF('PT_endr-kom'!BG302=0," ",'PT_endr-kom'!BG302)</f>
        <v xml:space="preserve"> </v>
      </c>
      <c r="H284" s="167" t="str">
        <f>IF('PT_endr-kom'!BH302=0," ",'PT_endr-kom'!BH302)</f>
        <v xml:space="preserve"> </v>
      </c>
      <c r="I284" s="22"/>
      <c r="J284" s="22"/>
      <c r="K284" s="22"/>
      <c r="L284" s="22"/>
      <c r="M284" s="22"/>
    </row>
    <row r="285" spans="2:13" ht="14.1" customHeight="1" x14ac:dyDescent="0.2">
      <c r="B285" s="21" t="str">
        <f>IF('PT_endr-kom'!BC303=0," ",'PT_endr-kom'!BC303)</f>
        <v xml:space="preserve"> </v>
      </c>
      <c r="C285" s="21" t="str">
        <f>IF('PT_endr-kom'!BD303=0," ",'PT_endr-kom'!BD303)</f>
        <v xml:space="preserve"> </v>
      </c>
      <c r="D285" s="167" t="str">
        <f>IF('PT_endr-kom'!BD303=0," ",'PT_endr-kom'!BD303)</f>
        <v xml:space="preserve"> </v>
      </c>
      <c r="E285" s="167" t="str">
        <f>IF('PT_endr-kom'!BE303=0," ",'PT_endr-kom'!BE303)</f>
        <v xml:space="preserve"> </v>
      </c>
      <c r="F285" s="167" t="str">
        <f>IF('PT_endr-kom'!BF303=0," ",'PT_endr-kom'!BF303)</f>
        <v xml:space="preserve"> </v>
      </c>
      <c r="G285" s="167" t="str">
        <f>IF('PT_endr-kom'!BG303=0," ",'PT_endr-kom'!BG303)</f>
        <v xml:space="preserve"> </v>
      </c>
      <c r="H285" s="167" t="str">
        <f>IF('PT_endr-kom'!BH303=0," ",'PT_endr-kom'!BH303)</f>
        <v xml:space="preserve"> </v>
      </c>
      <c r="I285" s="22"/>
      <c r="J285" s="22"/>
      <c r="K285" s="22"/>
      <c r="L285" s="22"/>
      <c r="M285" s="22"/>
    </row>
    <row r="286" spans="2:13" ht="14.1" customHeight="1" x14ac:dyDescent="0.2">
      <c r="B286" s="21" t="str">
        <f>IF('PT_endr-kom'!BC304=0," ",'PT_endr-kom'!BC304)</f>
        <v xml:space="preserve"> </v>
      </c>
      <c r="C286" s="21" t="str">
        <f>IF('PT_endr-kom'!BD304=0," ",'PT_endr-kom'!BD304)</f>
        <v xml:space="preserve"> </v>
      </c>
      <c r="D286" s="167" t="str">
        <f>IF('PT_endr-kom'!BD304=0," ",'PT_endr-kom'!BD304)</f>
        <v xml:space="preserve"> </v>
      </c>
      <c r="E286" s="167" t="str">
        <f>IF('PT_endr-kom'!BE304=0," ",'PT_endr-kom'!BE304)</f>
        <v xml:space="preserve"> </v>
      </c>
      <c r="F286" s="167" t="str">
        <f>IF('PT_endr-kom'!BF304=0," ",'PT_endr-kom'!BF304)</f>
        <v xml:space="preserve"> </v>
      </c>
      <c r="G286" s="167" t="str">
        <f>IF('PT_endr-kom'!BG304=0," ",'PT_endr-kom'!BG304)</f>
        <v xml:space="preserve"> </v>
      </c>
      <c r="H286" s="167" t="str">
        <f>IF('PT_endr-kom'!BH304=0," ",'PT_endr-kom'!BH304)</f>
        <v xml:space="preserve"> </v>
      </c>
      <c r="I286" s="22"/>
      <c r="J286" s="22"/>
      <c r="K286" s="22"/>
      <c r="L286" s="22"/>
      <c r="M286" s="22"/>
    </row>
    <row r="287" spans="2:13" ht="14.1" customHeight="1" x14ac:dyDescent="0.2">
      <c r="B287" s="21" t="str">
        <f>IF('PT_endr-kom'!BC305=0," ",'PT_endr-kom'!BC305)</f>
        <v xml:space="preserve"> </v>
      </c>
      <c r="C287" s="21" t="str">
        <f>IF('PT_endr-kom'!BD305=0," ",'PT_endr-kom'!BD305)</f>
        <v xml:space="preserve"> </v>
      </c>
      <c r="D287" s="167" t="str">
        <f>IF('PT_endr-kom'!BD305=0," ",'PT_endr-kom'!BD305)</f>
        <v xml:space="preserve"> </v>
      </c>
      <c r="E287" s="167" t="str">
        <f>IF('PT_endr-kom'!BE305=0," ",'PT_endr-kom'!BE305)</f>
        <v xml:space="preserve"> </v>
      </c>
      <c r="F287" s="167" t="str">
        <f>IF('PT_endr-kom'!BF305=0," ",'PT_endr-kom'!BF305)</f>
        <v xml:space="preserve"> </v>
      </c>
      <c r="G287" s="167" t="str">
        <f>IF('PT_endr-kom'!BG305=0," ",'PT_endr-kom'!BG305)</f>
        <v xml:space="preserve"> </v>
      </c>
      <c r="H287" s="167" t="str">
        <f>IF('PT_endr-kom'!BH305=0," ",'PT_endr-kom'!BH305)</f>
        <v xml:space="preserve"> </v>
      </c>
      <c r="I287" s="22"/>
      <c r="J287" s="22"/>
      <c r="K287" s="22"/>
      <c r="L287" s="22"/>
      <c r="M287" s="22"/>
    </row>
    <row r="288" spans="2:13" ht="14.1" customHeight="1" x14ac:dyDescent="0.2">
      <c r="B288" s="21" t="str">
        <f>IF('PT_endr-kom'!BC306=0," ",'PT_endr-kom'!BC306)</f>
        <v xml:space="preserve"> </v>
      </c>
      <c r="C288" s="21" t="str">
        <f>IF('PT_endr-kom'!BD306=0," ",'PT_endr-kom'!BD306)</f>
        <v xml:space="preserve"> </v>
      </c>
      <c r="D288" s="167" t="str">
        <f>IF('PT_endr-kom'!BD306=0," ",'PT_endr-kom'!BD306)</f>
        <v xml:space="preserve"> </v>
      </c>
      <c r="E288" s="167" t="str">
        <f>IF('PT_endr-kom'!BE306=0," ",'PT_endr-kom'!BE306)</f>
        <v xml:space="preserve"> </v>
      </c>
      <c r="F288" s="167" t="str">
        <f>IF('PT_endr-kom'!BF306=0," ",'PT_endr-kom'!BF306)</f>
        <v xml:space="preserve"> </v>
      </c>
      <c r="G288" s="167" t="str">
        <f>IF('PT_endr-kom'!BG306=0," ",'PT_endr-kom'!BG306)</f>
        <v xml:space="preserve"> </v>
      </c>
      <c r="H288" s="167" t="str">
        <f>IF('PT_endr-kom'!BH306=0," ",'PT_endr-kom'!BH306)</f>
        <v xml:space="preserve"> </v>
      </c>
      <c r="I288" s="22"/>
      <c r="J288" s="22"/>
      <c r="K288" s="22"/>
      <c r="L288" s="22"/>
      <c r="M288" s="22"/>
    </row>
    <row r="289" spans="2:13" ht="14.1" customHeight="1" x14ac:dyDescent="0.2">
      <c r="B289" s="21" t="str">
        <f>IF('PT_endr-kom'!BC307=0," ",'PT_endr-kom'!BC307)</f>
        <v xml:space="preserve"> </v>
      </c>
      <c r="C289" s="21" t="str">
        <f>IF('PT_endr-kom'!BD307=0," ",'PT_endr-kom'!BD307)</f>
        <v xml:space="preserve"> </v>
      </c>
      <c r="D289" s="167" t="str">
        <f>IF('PT_endr-kom'!BD307=0," ",'PT_endr-kom'!BD307)</f>
        <v xml:space="preserve"> </v>
      </c>
      <c r="E289" s="167" t="str">
        <f>IF('PT_endr-kom'!BE307=0," ",'PT_endr-kom'!BE307)</f>
        <v xml:space="preserve"> </v>
      </c>
      <c r="F289" s="167" t="str">
        <f>IF('PT_endr-kom'!BF307=0," ",'PT_endr-kom'!BF307)</f>
        <v xml:space="preserve"> </v>
      </c>
      <c r="G289" s="167" t="str">
        <f>IF('PT_endr-kom'!BG307=0," ",'PT_endr-kom'!BG307)</f>
        <v xml:space="preserve"> </v>
      </c>
      <c r="H289" s="167" t="str">
        <f>IF('PT_endr-kom'!BH307=0," ",'PT_endr-kom'!BH307)</f>
        <v xml:space="preserve"> </v>
      </c>
      <c r="I289" s="22"/>
      <c r="J289" s="22"/>
      <c r="K289" s="22"/>
      <c r="L289" s="22"/>
      <c r="M289" s="22"/>
    </row>
    <row r="290" spans="2:13" ht="14.1" customHeight="1" x14ac:dyDescent="0.2">
      <c r="B290" s="21" t="str">
        <f>IF('PT_endr-kom'!BC308=0," ",'PT_endr-kom'!BC308)</f>
        <v xml:space="preserve"> </v>
      </c>
      <c r="C290" s="21" t="str">
        <f>IF('PT_endr-kom'!BD308=0," ",'PT_endr-kom'!BD308)</f>
        <v xml:space="preserve"> </v>
      </c>
      <c r="D290" s="167" t="str">
        <f>IF('PT_endr-kom'!BD308=0," ",'PT_endr-kom'!BD308)</f>
        <v xml:space="preserve"> </v>
      </c>
      <c r="E290" s="167" t="str">
        <f>IF('PT_endr-kom'!BE308=0," ",'PT_endr-kom'!BE308)</f>
        <v xml:space="preserve"> </v>
      </c>
      <c r="F290" s="167" t="str">
        <f>IF('PT_endr-kom'!BF308=0," ",'PT_endr-kom'!BF308)</f>
        <v xml:space="preserve"> </v>
      </c>
      <c r="G290" s="167" t="str">
        <f>IF('PT_endr-kom'!BG308=0," ",'PT_endr-kom'!BG308)</f>
        <v xml:space="preserve"> </v>
      </c>
      <c r="H290" s="167" t="str">
        <f>IF('PT_endr-kom'!BH308=0," ",'PT_endr-kom'!BH308)</f>
        <v xml:space="preserve"> </v>
      </c>
      <c r="I290" s="22"/>
      <c r="J290" s="22"/>
      <c r="K290" s="22"/>
      <c r="L290" s="22"/>
      <c r="M290" s="22"/>
    </row>
    <row r="291" spans="2:13" ht="14.1" customHeight="1" x14ac:dyDescent="0.2">
      <c r="B291" s="21" t="str">
        <f>IF('PT_endr-kom'!BC309=0," ",'PT_endr-kom'!BC309)</f>
        <v xml:space="preserve"> </v>
      </c>
      <c r="C291" s="21" t="str">
        <f>IF('PT_endr-kom'!BD309=0," ",'PT_endr-kom'!BD309)</f>
        <v xml:space="preserve"> </v>
      </c>
      <c r="D291" s="167" t="str">
        <f>IF('PT_endr-kom'!BD309=0," ",'PT_endr-kom'!BD309)</f>
        <v xml:space="preserve"> </v>
      </c>
      <c r="E291" s="167" t="str">
        <f>IF('PT_endr-kom'!BE309=0," ",'PT_endr-kom'!BE309)</f>
        <v xml:space="preserve"> </v>
      </c>
      <c r="F291" s="167" t="str">
        <f>IF('PT_endr-kom'!BF309=0," ",'PT_endr-kom'!BF309)</f>
        <v xml:space="preserve"> </v>
      </c>
      <c r="G291" s="167" t="str">
        <f>IF('PT_endr-kom'!BG309=0," ",'PT_endr-kom'!BG309)</f>
        <v xml:space="preserve"> </v>
      </c>
      <c r="H291" s="167" t="str">
        <f>IF('PT_endr-kom'!BH309=0," ",'PT_endr-kom'!BH309)</f>
        <v xml:space="preserve"> </v>
      </c>
      <c r="I291" s="22"/>
      <c r="J291" s="22"/>
      <c r="K291" s="22"/>
      <c r="L291" s="22"/>
      <c r="M291" s="22"/>
    </row>
    <row r="292" spans="2:13" ht="14.1" customHeight="1" x14ac:dyDescent="0.2">
      <c r="B292" s="21" t="str">
        <f>IF('PT_endr-kom'!BC310=0," ",'PT_endr-kom'!BC310)</f>
        <v xml:space="preserve"> </v>
      </c>
      <c r="C292" s="21" t="str">
        <f>IF('PT_endr-kom'!BD310=0," ",'PT_endr-kom'!BD310)</f>
        <v xml:space="preserve"> </v>
      </c>
      <c r="D292" s="167" t="str">
        <f>IF('PT_endr-kom'!BD310=0," ",'PT_endr-kom'!BD310)</f>
        <v xml:space="preserve"> </v>
      </c>
      <c r="E292" s="167" t="str">
        <f>IF('PT_endr-kom'!BE310=0," ",'PT_endr-kom'!BE310)</f>
        <v xml:space="preserve"> </v>
      </c>
      <c r="F292" s="167" t="str">
        <f>IF('PT_endr-kom'!BF310=0," ",'PT_endr-kom'!BF310)</f>
        <v xml:space="preserve"> </v>
      </c>
      <c r="G292" s="167" t="str">
        <f>IF('PT_endr-kom'!BG310=0," ",'PT_endr-kom'!BG310)</f>
        <v xml:space="preserve"> </v>
      </c>
      <c r="H292" s="167" t="str">
        <f>IF('PT_endr-kom'!BH310=0," ",'PT_endr-kom'!BH310)</f>
        <v xml:space="preserve"> </v>
      </c>
      <c r="I292" s="22"/>
      <c r="J292" s="22"/>
      <c r="K292" s="22"/>
      <c r="L292" s="22"/>
      <c r="M292" s="22"/>
    </row>
    <row r="293" spans="2:13" ht="14.1" customHeight="1" x14ac:dyDescent="0.2">
      <c r="B293" s="21" t="str">
        <f>IF('PT_endr-kom'!BC311=0," ",'PT_endr-kom'!BC311)</f>
        <v xml:space="preserve"> </v>
      </c>
      <c r="C293" s="21" t="str">
        <f>IF('PT_endr-kom'!BD311=0," ",'PT_endr-kom'!BD311)</f>
        <v xml:space="preserve"> </v>
      </c>
      <c r="D293" s="167" t="str">
        <f>IF('PT_endr-kom'!BD311=0," ",'PT_endr-kom'!BD311)</f>
        <v xml:space="preserve"> </v>
      </c>
      <c r="E293" s="167" t="str">
        <f>IF('PT_endr-kom'!BE311=0," ",'PT_endr-kom'!BE311)</f>
        <v xml:space="preserve"> </v>
      </c>
      <c r="F293" s="167" t="str">
        <f>IF('PT_endr-kom'!BF311=0," ",'PT_endr-kom'!BF311)</f>
        <v xml:space="preserve"> </v>
      </c>
      <c r="G293" s="167" t="str">
        <f>IF('PT_endr-kom'!BG311=0," ",'PT_endr-kom'!BG311)</f>
        <v xml:space="preserve"> </v>
      </c>
      <c r="H293" s="167" t="str">
        <f>IF('PT_endr-kom'!BH311=0," ",'PT_endr-kom'!BH311)</f>
        <v xml:space="preserve"> </v>
      </c>
      <c r="I293" s="22"/>
      <c r="J293" s="22"/>
      <c r="K293" s="22"/>
      <c r="L293" s="22"/>
      <c r="M293" s="22"/>
    </row>
    <row r="294" spans="2:13" ht="14.1" customHeight="1" x14ac:dyDescent="0.2">
      <c r="B294" s="21" t="str">
        <f>IF('PT_endr-kom'!BC312=0," ",'PT_endr-kom'!BC312)</f>
        <v xml:space="preserve"> </v>
      </c>
      <c r="C294" s="21" t="str">
        <f>IF('PT_endr-kom'!BD312=0," ",'PT_endr-kom'!BD312)</f>
        <v xml:space="preserve"> </v>
      </c>
      <c r="D294" s="167" t="str">
        <f>IF('PT_endr-kom'!BD312=0," ",'PT_endr-kom'!BD312)</f>
        <v xml:space="preserve"> </v>
      </c>
      <c r="E294" s="167" t="str">
        <f>IF('PT_endr-kom'!BE312=0," ",'PT_endr-kom'!BE312)</f>
        <v xml:space="preserve"> </v>
      </c>
      <c r="F294" s="167" t="str">
        <f>IF('PT_endr-kom'!BF312=0," ",'PT_endr-kom'!BF312)</f>
        <v xml:space="preserve"> </v>
      </c>
      <c r="G294" s="167" t="str">
        <f>IF('PT_endr-kom'!BG312=0," ",'PT_endr-kom'!BG312)</f>
        <v xml:space="preserve"> </v>
      </c>
      <c r="H294" s="167" t="str">
        <f>IF('PT_endr-kom'!BH312=0," ",'PT_endr-kom'!BH312)</f>
        <v xml:space="preserve"> </v>
      </c>
      <c r="I294" s="22"/>
      <c r="J294" s="22"/>
      <c r="K294" s="22"/>
      <c r="L294" s="22"/>
      <c r="M294" s="22"/>
    </row>
    <row r="295" spans="2:13" ht="14.1" customHeight="1" x14ac:dyDescent="0.2">
      <c r="B295" s="21" t="str">
        <f>IF('PT_endr-kom'!BC313=0," ",'PT_endr-kom'!BC313)</f>
        <v xml:space="preserve"> </v>
      </c>
      <c r="C295" s="21" t="str">
        <f>IF('PT_endr-kom'!BD313=0," ",'PT_endr-kom'!BD313)</f>
        <v xml:space="preserve"> </v>
      </c>
      <c r="D295" s="167" t="str">
        <f>IF('PT_endr-kom'!BD313=0," ",'PT_endr-kom'!BD313)</f>
        <v xml:space="preserve"> </v>
      </c>
      <c r="E295" s="167" t="str">
        <f>IF('PT_endr-kom'!BE313=0," ",'PT_endr-kom'!BE313)</f>
        <v xml:space="preserve"> </v>
      </c>
      <c r="F295" s="167" t="str">
        <f>IF('PT_endr-kom'!BF313=0," ",'PT_endr-kom'!BF313)</f>
        <v xml:space="preserve"> </v>
      </c>
      <c r="G295" s="167" t="str">
        <f>IF('PT_endr-kom'!BG313=0," ",'PT_endr-kom'!BG313)</f>
        <v xml:space="preserve"> </v>
      </c>
      <c r="H295" s="167" t="str">
        <f>IF('PT_endr-kom'!BH313=0," ",'PT_endr-kom'!BH313)</f>
        <v xml:space="preserve"> </v>
      </c>
      <c r="I295" s="22"/>
      <c r="J295" s="22"/>
      <c r="K295" s="22"/>
      <c r="L295" s="22"/>
      <c r="M295" s="22"/>
    </row>
    <row r="296" spans="2:13" ht="14.1" customHeight="1" x14ac:dyDescent="0.2">
      <c r="B296" s="21" t="str">
        <f>IF('PT_endr-kom'!BC314=0," ",'PT_endr-kom'!BC314)</f>
        <v xml:space="preserve"> </v>
      </c>
      <c r="C296" s="21" t="str">
        <f>IF('PT_endr-kom'!BD314=0," ",'PT_endr-kom'!BD314)</f>
        <v xml:space="preserve"> </v>
      </c>
      <c r="D296" s="167" t="str">
        <f>IF('PT_endr-kom'!BD314=0," ",'PT_endr-kom'!BD314)</f>
        <v xml:space="preserve"> </v>
      </c>
      <c r="E296" s="167" t="str">
        <f>IF('PT_endr-kom'!BE314=0," ",'PT_endr-kom'!BE314)</f>
        <v xml:space="preserve"> </v>
      </c>
      <c r="F296" s="167" t="str">
        <f>IF('PT_endr-kom'!BF314=0," ",'PT_endr-kom'!BF314)</f>
        <v xml:space="preserve"> </v>
      </c>
      <c r="G296" s="167" t="str">
        <f>IF('PT_endr-kom'!BG314=0," ",'PT_endr-kom'!BG314)</f>
        <v xml:space="preserve"> </v>
      </c>
      <c r="H296" s="167" t="str">
        <f>IF('PT_endr-kom'!BH314=0," ",'PT_endr-kom'!BH314)</f>
        <v xml:space="preserve"> </v>
      </c>
      <c r="I296" s="22"/>
      <c r="J296" s="22"/>
      <c r="K296" s="22"/>
      <c r="L296" s="22"/>
      <c r="M296" s="22"/>
    </row>
    <row r="297" spans="2:13" ht="14.1" customHeight="1" x14ac:dyDescent="0.2">
      <c r="B297" s="21" t="str">
        <f>IF('PT_endr-kom'!BC315=0," ",'PT_endr-kom'!BC315)</f>
        <v xml:space="preserve"> </v>
      </c>
      <c r="C297" s="21" t="str">
        <f>IF('PT_endr-kom'!BD315=0," ",'PT_endr-kom'!BD315)</f>
        <v xml:space="preserve"> </v>
      </c>
      <c r="D297" s="167" t="str">
        <f>IF('PT_endr-kom'!BD315=0," ",'PT_endr-kom'!BD315)</f>
        <v xml:space="preserve"> </v>
      </c>
      <c r="E297" s="167" t="str">
        <f>IF('PT_endr-kom'!BE315=0," ",'PT_endr-kom'!BE315)</f>
        <v xml:space="preserve"> </v>
      </c>
      <c r="F297" s="167" t="str">
        <f>IF('PT_endr-kom'!BF315=0," ",'PT_endr-kom'!BF315)</f>
        <v xml:space="preserve"> </v>
      </c>
      <c r="G297" s="167" t="str">
        <f>IF('PT_endr-kom'!BG315=0," ",'PT_endr-kom'!BG315)</f>
        <v xml:space="preserve"> </v>
      </c>
      <c r="H297" s="167" t="str">
        <f>IF('PT_endr-kom'!BH315=0," ",'PT_endr-kom'!BH315)</f>
        <v xml:space="preserve"> </v>
      </c>
      <c r="I297" s="22"/>
      <c r="J297" s="22"/>
      <c r="K297" s="22"/>
      <c r="L297" s="22"/>
      <c r="M297" s="22"/>
    </row>
    <row r="298" spans="2:13" ht="14.1" customHeight="1" x14ac:dyDescent="0.2">
      <c r="B298" s="21" t="str">
        <f>IF('PT_endr-kom'!BC316=0," ",'PT_endr-kom'!BC316)</f>
        <v xml:space="preserve"> </v>
      </c>
      <c r="C298" s="21" t="str">
        <f>IF('PT_endr-kom'!BD316=0," ",'PT_endr-kom'!BD316)</f>
        <v xml:space="preserve"> </v>
      </c>
      <c r="D298" s="167" t="str">
        <f>IF('PT_endr-kom'!BD316=0," ",'PT_endr-kom'!BD316)</f>
        <v xml:space="preserve"> </v>
      </c>
      <c r="E298" s="167" t="str">
        <f>IF('PT_endr-kom'!BE316=0," ",'PT_endr-kom'!BE316)</f>
        <v xml:space="preserve"> </v>
      </c>
      <c r="F298" s="167" t="str">
        <f>IF('PT_endr-kom'!BF316=0," ",'PT_endr-kom'!BF316)</f>
        <v xml:space="preserve"> </v>
      </c>
      <c r="G298" s="167" t="str">
        <f>IF('PT_endr-kom'!BG316=0," ",'PT_endr-kom'!BG316)</f>
        <v xml:space="preserve"> </v>
      </c>
      <c r="H298" s="167" t="str">
        <f>IF('PT_endr-kom'!BH316=0," ",'PT_endr-kom'!BH316)</f>
        <v xml:space="preserve"> </v>
      </c>
      <c r="I298" s="22"/>
      <c r="J298" s="22"/>
      <c r="K298" s="22"/>
      <c r="L298" s="22"/>
      <c r="M298" s="22"/>
    </row>
    <row r="299" spans="2:13" ht="14.1" customHeight="1" x14ac:dyDescent="0.2">
      <c r="B299" s="21" t="str">
        <f>IF('PT_endr-kom'!BC317=0," ",'PT_endr-kom'!BC317)</f>
        <v xml:space="preserve"> </v>
      </c>
      <c r="C299" s="21" t="str">
        <f>IF('PT_endr-kom'!BD317=0," ",'PT_endr-kom'!BD317)</f>
        <v xml:space="preserve"> </v>
      </c>
      <c r="D299" s="167" t="str">
        <f>IF('PT_endr-kom'!BD317=0," ",'PT_endr-kom'!BD317)</f>
        <v xml:space="preserve"> </v>
      </c>
      <c r="E299" s="167" t="str">
        <f>IF('PT_endr-kom'!BE317=0," ",'PT_endr-kom'!BE317)</f>
        <v xml:space="preserve"> </v>
      </c>
      <c r="F299" s="167" t="str">
        <f>IF('PT_endr-kom'!BF317=0," ",'PT_endr-kom'!BF317)</f>
        <v xml:space="preserve"> </v>
      </c>
      <c r="G299" s="167" t="str">
        <f>IF('PT_endr-kom'!BG317=0," ",'PT_endr-kom'!BG317)</f>
        <v xml:space="preserve"> </v>
      </c>
      <c r="H299" s="167" t="str">
        <f>IF('PT_endr-kom'!BH317=0," ",'PT_endr-kom'!BH317)</f>
        <v xml:space="preserve"> </v>
      </c>
      <c r="I299" s="22"/>
      <c r="J299" s="22"/>
      <c r="K299" s="22"/>
      <c r="L299" s="22"/>
      <c r="M299" s="22"/>
    </row>
    <row r="300" spans="2:13" ht="14.1" customHeight="1" x14ac:dyDescent="0.2">
      <c r="B300" s="21" t="str">
        <f>IF('PT_endr-kom'!BC318=0," ",'PT_endr-kom'!BC318)</f>
        <v xml:space="preserve"> </v>
      </c>
      <c r="C300" s="21" t="str">
        <f>IF('PT_endr-kom'!BD318=0," ",'PT_endr-kom'!BD318)</f>
        <v xml:space="preserve"> </v>
      </c>
      <c r="D300" s="167" t="str">
        <f>IF('PT_endr-kom'!BD318=0," ",'PT_endr-kom'!BD318)</f>
        <v xml:space="preserve"> </v>
      </c>
      <c r="E300" s="167" t="str">
        <f>IF('PT_endr-kom'!BE318=0," ",'PT_endr-kom'!BE318)</f>
        <v xml:space="preserve"> </v>
      </c>
      <c r="F300" s="167" t="str">
        <f>IF('PT_endr-kom'!BF318=0," ",'PT_endr-kom'!BF318)</f>
        <v xml:space="preserve"> </v>
      </c>
      <c r="G300" s="167" t="str">
        <f>IF('PT_endr-kom'!BG318=0," ",'PT_endr-kom'!BG318)</f>
        <v xml:space="preserve"> </v>
      </c>
      <c r="H300" s="167" t="str">
        <f>IF('PT_endr-kom'!BH318=0," ",'PT_endr-kom'!BH318)</f>
        <v xml:space="preserve"> </v>
      </c>
      <c r="I300" s="22"/>
      <c r="J300" s="22"/>
      <c r="K300" s="22"/>
      <c r="L300" s="22"/>
      <c r="M300" s="22"/>
    </row>
    <row r="301" spans="2:13" ht="14.1" customHeight="1" x14ac:dyDescent="0.2">
      <c r="B301" s="21" t="str">
        <f>IF('PT_endr-kom'!BC319=0," ",'PT_endr-kom'!BC319)</f>
        <v xml:space="preserve"> </v>
      </c>
      <c r="C301" s="21" t="str">
        <f>IF('PT_endr-kom'!BD319=0," ",'PT_endr-kom'!BD319)</f>
        <v xml:space="preserve"> </v>
      </c>
      <c r="D301" s="167" t="str">
        <f>IF('PT_endr-kom'!BD319=0," ",'PT_endr-kom'!BD319)</f>
        <v xml:space="preserve"> </v>
      </c>
      <c r="E301" s="167" t="str">
        <f>IF('PT_endr-kom'!BE319=0," ",'PT_endr-kom'!BE319)</f>
        <v xml:space="preserve"> </v>
      </c>
      <c r="F301" s="167" t="str">
        <f>IF('PT_endr-kom'!BF319=0," ",'PT_endr-kom'!BF319)</f>
        <v xml:space="preserve"> </v>
      </c>
      <c r="G301" s="167" t="str">
        <f>IF('PT_endr-kom'!BG319=0," ",'PT_endr-kom'!BG319)</f>
        <v xml:space="preserve"> </v>
      </c>
      <c r="H301" s="167" t="str">
        <f>IF('PT_endr-kom'!BH319=0," ",'PT_endr-kom'!BH319)</f>
        <v xml:space="preserve"> </v>
      </c>
      <c r="I301" s="22"/>
      <c r="J301" s="22"/>
      <c r="K301" s="22"/>
      <c r="L301" s="22"/>
      <c r="M301" s="22"/>
    </row>
    <row r="302" spans="2:13" ht="14.1" customHeight="1" x14ac:dyDescent="0.2">
      <c r="B302" s="21" t="str">
        <f>IF('PT_endr-kom'!BC320=0," ",'PT_endr-kom'!BC320)</f>
        <v xml:space="preserve"> </v>
      </c>
      <c r="C302" s="21" t="str">
        <f>IF('PT_endr-kom'!BD320=0," ",'PT_endr-kom'!BD320)</f>
        <v xml:space="preserve"> </v>
      </c>
      <c r="D302" s="167" t="str">
        <f>IF('PT_endr-kom'!BD320=0," ",'PT_endr-kom'!BD320)</f>
        <v xml:space="preserve"> </v>
      </c>
      <c r="E302" s="167" t="str">
        <f>IF('PT_endr-kom'!BE320=0," ",'PT_endr-kom'!BE320)</f>
        <v xml:space="preserve"> </v>
      </c>
      <c r="F302" s="167" t="str">
        <f>IF('PT_endr-kom'!BF320=0," ",'PT_endr-kom'!BF320)</f>
        <v xml:space="preserve"> </v>
      </c>
      <c r="G302" s="167" t="str">
        <f>IF('PT_endr-kom'!BG320=0," ",'PT_endr-kom'!BG320)</f>
        <v xml:space="preserve"> </v>
      </c>
      <c r="H302" s="167" t="str">
        <f>IF('PT_endr-kom'!BH320=0," ",'PT_endr-kom'!BH320)</f>
        <v xml:space="preserve"> </v>
      </c>
      <c r="I302" s="22"/>
      <c r="J302" s="22"/>
      <c r="K302" s="22"/>
      <c r="L302" s="22"/>
      <c r="M302" s="22"/>
    </row>
    <row r="303" spans="2:13" ht="14.1" customHeight="1" x14ac:dyDescent="0.2">
      <c r="B303" s="21" t="str">
        <f>IF('PT_endr-kom'!BC321=0," ",'PT_endr-kom'!BC321)</f>
        <v xml:space="preserve"> </v>
      </c>
      <c r="C303" s="21" t="str">
        <f>IF('PT_endr-kom'!BD321=0," ",'PT_endr-kom'!BD321)</f>
        <v xml:space="preserve"> </v>
      </c>
      <c r="D303" s="167" t="str">
        <f>IF('PT_endr-kom'!BD321=0," ",'PT_endr-kom'!BD321)</f>
        <v xml:space="preserve"> </v>
      </c>
      <c r="E303" s="167" t="str">
        <f>IF('PT_endr-kom'!BE321=0," ",'PT_endr-kom'!BE321)</f>
        <v xml:space="preserve"> </v>
      </c>
      <c r="F303" s="167" t="str">
        <f>IF('PT_endr-kom'!BF321=0," ",'PT_endr-kom'!BF321)</f>
        <v xml:space="preserve"> </v>
      </c>
      <c r="G303" s="167" t="str">
        <f>IF('PT_endr-kom'!BG321=0," ",'PT_endr-kom'!BG321)</f>
        <v xml:space="preserve"> </v>
      </c>
      <c r="H303" s="167" t="str">
        <f>IF('PT_endr-kom'!BH321=0," ",'PT_endr-kom'!BH321)</f>
        <v xml:space="preserve"> </v>
      </c>
      <c r="I303" s="22"/>
      <c r="J303" s="22"/>
      <c r="K303" s="22"/>
      <c r="L303" s="22"/>
      <c r="M303" s="22"/>
    </row>
    <row r="304" spans="2:13" ht="14.1" customHeight="1" x14ac:dyDescent="0.2">
      <c r="B304" s="21" t="str">
        <f>IF('PT_endr-kom'!BC322=0," ",'PT_endr-kom'!BC322)</f>
        <v xml:space="preserve"> </v>
      </c>
      <c r="C304" s="21" t="str">
        <f>IF('PT_endr-kom'!BD322=0," ",'PT_endr-kom'!BD322)</f>
        <v xml:space="preserve"> </v>
      </c>
      <c r="D304" s="167" t="str">
        <f>IF('PT_endr-kom'!BD322=0," ",'PT_endr-kom'!BD322)</f>
        <v xml:space="preserve"> </v>
      </c>
      <c r="E304" s="167" t="str">
        <f>IF('PT_endr-kom'!BE322=0," ",'PT_endr-kom'!BE322)</f>
        <v xml:space="preserve"> </v>
      </c>
      <c r="F304" s="167" t="str">
        <f>IF('PT_endr-kom'!BF322=0," ",'PT_endr-kom'!BF322)</f>
        <v xml:space="preserve"> </v>
      </c>
      <c r="G304" s="167" t="str">
        <f>IF('PT_endr-kom'!BG322=0," ",'PT_endr-kom'!BG322)</f>
        <v xml:space="preserve"> </v>
      </c>
      <c r="H304" s="167" t="str">
        <f>IF('PT_endr-kom'!BH322=0," ",'PT_endr-kom'!BH322)</f>
        <v xml:space="preserve"> </v>
      </c>
      <c r="I304" s="22"/>
      <c r="J304" s="22"/>
      <c r="K304" s="22"/>
      <c r="L304" s="22"/>
      <c r="M304" s="22"/>
    </row>
    <row r="305" spans="2:13" ht="14.1" customHeight="1" x14ac:dyDescent="0.2">
      <c r="B305" s="21" t="str">
        <f>IF('PT_endr-kom'!BC323=0," ",'PT_endr-kom'!BC323)</f>
        <v xml:space="preserve"> </v>
      </c>
      <c r="C305" s="21" t="str">
        <f>IF('PT_endr-kom'!BD323=0," ",'PT_endr-kom'!BD323)</f>
        <v xml:space="preserve"> </v>
      </c>
      <c r="D305" s="167" t="str">
        <f>IF('PT_endr-kom'!BD323=0," ",'PT_endr-kom'!BD323)</f>
        <v xml:space="preserve"> </v>
      </c>
      <c r="E305" s="167" t="str">
        <f>IF('PT_endr-kom'!BE323=0," ",'PT_endr-kom'!BE323)</f>
        <v xml:space="preserve"> </v>
      </c>
      <c r="F305" s="167" t="str">
        <f>IF('PT_endr-kom'!BF323=0," ",'PT_endr-kom'!BF323)</f>
        <v xml:space="preserve"> </v>
      </c>
      <c r="G305" s="167" t="str">
        <f>IF('PT_endr-kom'!BG323=0," ",'PT_endr-kom'!BG323)</f>
        <v xml:space="preserve"> </v>
      </c>
      <c r="H305" s="167" t="str">
        <f>IF('PT_endr-kom'!BH323=0," ",'PT_endr-kom'!BH323)</f>
        <v xml:space="preserve"> </v>
      </c>
      <c r="I305" s="22"/>
      <c r="J305" s="22"/>
      <c r="K305" s="22"/>
      <c r="L305" s="22"/>
      <c r="M305" s="22"/>
    </row>
    <row r="306" spans="2:13" ht="14.1" customHeight="1" x14ac:dyDescent="0.2">
      <c r="B306" s="21" t="str">
        <f>IF('PT_endr-kom'!BC324=0," ",'PT_endr-kom'!BC324)</f>
        <v xml:space="preserve"> </v>
      </c>
      <c r="C306" s="21" t="str">
        <f>IF('PT_endr-kom'!BD324=0," ",'PT_endr-kom'!BD324)</f>
        <v xml:space="preserve"> </v>
      </c>
      <c r="D306" s="167" t="str">
        <f>IF('PT_endr-kom'!BD324=0," ",'PT_endr-kom'!BD324)</f>
        <v xml:space="preserve"> </v>
      </c>
      <c r="E306" s="167" t="str">
        <f>IF('PT_endr-kom'!BE324=0," ",'PT_endr-kom'!BE324)</f>
        <v xml:space="preserve"> </v>
      </c>
      <c r="F306" s="167" t="str">
        <f>IF('PT_endr-kom'!BF324=0," ",'PT_endr-kom'!BF324)</f>
        <v xml:space="preserve"> </v>
      </c>
      <c r="G306" s="167" t="str">
        <f>IF('PT_endr-kom'!BG324=0," ",'PT_endr-kom'!BG324)</f>
        <v xml:space="preserve"> </v>
      </c>
      <c r="H306" s="167" t="str">
        <f>IF('PT_endr-kom'!BH324=0," ",'PT_endr-kom'!BH324)</f>
        <v xml:space="preserve"> </v>
      </c>
      <c r="I306" s="22"/>
      <c r="J306" s="22"/>
      <c r="K306" s="22"/>
      <c r="L306" s="22"/>
      <c r="M306" s="22"/>
    </row>
    <row r="307" spans="2:13" ht="14.1" customHeight="1" x14ac:dyDescent="0.2">
      <c r="B307" s="21" t="str">
        <f>IF('PT_endr-kom'!BC325=0," ",'PT_endr-kom'!BC325)</f>
        <v xml:space="preserve"> </v>
      </c>
      <c r="C307" s="21" t="str">
        <f>IF('PT_endr-kom'!BD325=0," ",'PT_endr-kom'!BD325)</f>
        <v xml:space="preserve"> </v>
      </c>
      <c r="D307" s="167" t="str">
        <f>IF('PT_endr-kom'!BD325=0," ",'PT_endr-kom'!BD325)</f>
        <v xml:space="preserve"> </v>
      </c>
      <c r="E307" s="167" t="str">
        <f>IF('PT_endr-kom'!BE325=0," ",'PT_endr-kom'!BE325)</f>
        <v xml:space="preserve"> </v>
      </c>
      <c r="F307" s="167" t="str">
        <f>IF('PT_endr-kom'!BF325=0," ",'PT_endr-kom'!BF325)</f>
        <v xml:space="preserve"> </v>
      </c>
      <c r="G307" s="167" t="str">
        <f>IF('PT_endr-kom'!BG325=0," ",'PT_endr-kom'!BG325)</f>
        <v xml:space="preserve"> </v>
      </c>
      <c r="H307" s="167" t="str">
        <f>IF('PT_endr-kom'!BH325=0," ",'PT_endr-kom'!BH325)</f>
        <v xml:space="preserve"> </v>
      </c>
      <c r="I307" s="22"/>
      <c r="J307" s="22"/>
      <c r="K307" s="22"/>
      <c r="L307" s="22"/>
      <c r="M307" s="22"/>
    </row>
    <row r="308" spans="2:13" ht="14.1" customHeight="1" x14ac:dyDescent="0.2">
      <c r="B308" s="21" t="str">
        <f>IF('PT_endr-kom'!BC326=0," ",'PT_endr-kom'!BC326)</f>
        <v xml:space="preserve"> </v>
      </c>
      <c r="C308" s="21" t="str">
        <f>IF('PT_endr-kom'!BD326=0," ",'PT_endr-kom'!BD326)</f>
        <v xml:space="preserve"> </v>
      </c>
      <c r="D308" s="167" t="str">
        <f>IF('PT_endr-kom'!BD326=0," ",'PT_endr-kom'!BD326)</f>
        <v xml:space="preserve"> </v>
      </c>
      <c r="E308" s="167" t="str">
        <f>IF('PT_endr-kom'!BE326=0," ",'PT_endr-kom'!BE326)</f>
        <v xml:space="preserve"> </v>
      </c>
      <c r="F308" s="167" t="str">
        <f>IF('PT_endr-kom'!BF326=0," ",'PT_endr-kom'!BF326)</f>
        <v xml:space="preserve"> </v>
      </c>
      <c r="G308" s="167" t="str">
        <f>IF('PT_endr-kom'!BG326=0," ",'PT_endr-kom'!BG326)</f>
        <v xml:space="preserve"> </v>
      </c>
      <c r="H308" s="167" t="str">
        <f>IF('PT_endr-kom'!BH326=0," ",'PT_endr-kom'!BH326)</f>
        <v xml:space="preserve"> </v>
      </c>
      <c r="I308" s="22"/>
      <c r="J308" s="22"/>
      <c r="K308" s="22"/>
      <c r="L308" s="22"/>
      <c r="M308" s="22"/>
    </row>
    <row r="309" spans="2:13" ht="14.1" customHeight="1" x14ac:dyDescent="0.2">
      <c r="B309" s="21" t="str">
        <f>IF('PT_endr-kom'!BC327=0," ",'PT_endr-kom'!BC327)</f>
        <v xml:space="preserve"> </v>
      </c>
      <c r="C309" s="21" t="str">
        <f>IF('PT_endr-kom'!BD327=0," ",'PT_endr-kom'!BD327)</f>
        <v xml:space="preserve"> </v>
      </c>
      <c r="D309" s="167" t="str">
        <f>IF('PT_endr-kom'!BD327=0," ",'PT_endr-kom'!BD327)</f>
        <v xml:space="preserve"> </v>
      </c>
      <c r="E309" s="167" t="str">
        <f>IF('PT_endr-kom'!BE327=0," ",'PT_endr-kom'!BE327)</f>
        <v xml:space="preserve"> </v>
      </c>
      <c r="F309" s="167" t="str">
        <f>IF('PT_endr-kom'!BF327=0," ",'PT_endr-kom'!BF327)</f>
        <v xml:space="preserve"> </v>
      </c>
      <c r="G309" s="167" t="str">
        <f>IF('PT_endr-kom'!BG327=0," ",'PT_endr-kom'!BG327)</f>
        <v xml:space="preserve"> </v>
      </c>
      <c r="H309" s="167" t="str">
        <f>IF('PT_endr-kom'!BH327=0," ",'PT_endr-kom'!BH327)</f>
        <v xml:space="preserve"> </v>
      </c>
      <c r="I309" s="22"/>
      <c r="J309" s="22"/>
      <c r="K309" s="22"/>
      <c r="L309" s="22"/>
      <c r="M309" s="22"/>
    </row>
    <row r="310" spans="2:13" ht="14.1" customHeight="1" x14ac:dyDescent="0.2">
      <c r="B310" s="21" t="str">
        <f>IF('PT_endr-kom'!BC328=0," ",'PT_endr-kom'!BC328)</f>
        <v xml:space="preserve"> </v>
      </c>
      <c r="C310" s="21" t="str">
        <f>IF('PT_endr-kom'!BD328=0," ",'PT_endr-kom'!BD328)</f>
        <v xml:space="preserve"> </v>
      </c>
      <c r="D310" s="167" t="str">
        <f>IF('PT_endr-kom'!BD328=0," ",'PT_endr-kom'!BD328)</f>
        <v xml:space="preserve"> </v>
      </c>
      <c r="E310" s="167" t="str">
        <f>IF('PT_endr-kom'!BE328=0," ",'PT_endr-kom'!BE328)</f>
        <v xml:space="preserve"> </v>
      </c>
      <c r="F310" s="167" t="str">
        <f>IF('PT_endr-kom'!BF328=0," ",'PT_endr-kom'!BF328)</f>
        <v xml:space="preserve"> </v>
      </c>
      <c r="G310" s="167" t="str">
        <f>IF('PT_endr-kom'!BG328=0," ",'PT_endr-kom'!BG328)</f>
        <v xml:space="preserve"> </v>
      </c>
      <c r="H310" s="167" t="str">
        <f>IF('PT_endr-kom'!BH328=0," ",'PT_endr-kom'!BH328)</f>
        <v xml:space="preserve"> </v>
      </c>
      <c r="I310" s="22"/>
      <c r="J310" s="22"/>
      <c r="K310" s="22"/>
      <c r="L310" s="22"/>
      <c r="M310" s="22"/>
    </row>
    <row r="311" spans="2:13" ht="14.1" customHeight="1" x14ac:dyDescent="0.2">
      <c r="B311" s="21" t="str">
        <f>IF('PT_endr-kom'!BC329=0," ",'PT_endr-kom'!BC329)</f>
        <v xml:space="preserve"> </v>
      </c>
      <c r="C311" s="21" t="str">
        <f>IF('PT_endr-kom'!BD329=0," ",'PT_endr-kom'!BD329)</f>
        <v xml:space="preserve"> </v>
      </c>
      <c r="D311" s="167" t="str">
        <f>IF('PT_endr-kom'!BD329=0," ",'PT_endr-kom'!BD329)</f>
        <v xml:space="preserve"> </v>
      </c>
      <c r="E311" s="167" t="str">
        <f>IF('PT_endr-kom'!BE329=0," ",'PT_endr-kom'!BE329)</f>
        <v xml:space="preserve"> </v>
      </c>
      <c r="F311" s="167" t="str">
        <f>IF('PT_endr-kom'!BF329=0," ",'PT_endr-kom'!BF329)</f>
        <v xml:space="preserve"> </v>
      </c>
      <c r="G311" s="167" t="str">
        <f>IF('PT_endr-kom'!BG329=0," ",'PT_endr-kom'!BG329)</f>
        <v xml:space="preserve"> </v>
      </c>
      <c r="H311" s="167" t="str">
        <f>IF('PT_endr-kom'!BH329=0," ",'PT_endr-kom'!BH329)</f>
        <v xml:space="preserve"> </v>
      </c>
      <c r="I311" s="22"/>
      <c r="J311" s="22"/>
      <c r="K311" s="22"/>
      <c r="L311" s="22"/>
      <c r="M311" s="22"/>
    </row>
    <row r="312" spans="2:13" ht="14.1" customHeight="1" x14ac:dyDescent="0.2">
      <c r="B312" s="21" t="str">
        <f>IF('PT_endr-kom'!BC330=0," ",'PT_endr-kom'!BC330)</f>
        <v xml:space="preserve"> </v>
      </c>
      <c r="C312" s="21" t="str">
        <f>IF('PT_endr-kom'!BD330=0," ",'PT_endr-kom'!BD330)</f>
        <v xml:space="preserve"> </v>
      </c>
      <c r="D312" s="167" t="str">
        <f>IF('PT_endr-kom'!BD330=0," ",'PT_endr-kom'!BD330)</f>
        <v xml:space="preserve"> </v>
      </c>
      <c r="E312" s="167" t="str">
        <f>IF('PT_endr-kom'!BE330=0," ",'PT_endr-kom'!BE330)</f>
        <v xml:space="preserve"> </v>
      </c>
      <c r="F312" s="167" t="str">
        <f>IF('PT_endr-kom'!BF330=0," ",'PT_endr-kom'!BF330)</f>
        <v xml:space="preserve"> </v>
      </c>
      <c r="G312" s="167" t="str">
        <f>IF('PT_endr-kom'!BG330=0," ",'PT_endr-kom'!BG330)</f>
        <v xml:space="preserve"> </v>
      </c>
      <c r="H312" s="167" t="str">
        <f>IF('PT_endr-kom'!BH330=0," ",'PT_endr-kom'!BH330)</f>
        <v xml:space="preserve"> </v>
      </c>
      <c r="I312" s="22"/>
      <c r="J312" s="22"/>
      <c r="K312" s="22"/>
      <c r="L312" s="22"/>
      <c r="M312" s="22"/>
    </row>
    <row r="313" spans="2:13" ht="14.1" customHeight="1" x14ac:dyDescent="0.2">
      <c r="B313" s="21" t="str">
        <f>IF('PT_endr-kom'!BC331=0," ",'PT_endr-kom'!BC331)</f>
        <v xml:space="preserve"> </v>
      </c>
      <c r="C313" s="21" t="str">
        <f>IF('PT_endr-kom'!BD331=0," ",'PT_endr-kom'!BD331)</f>
        <v xml:space="preserve"> </v>
      </c>
      <c r="D313" s="167" t="str">
        <f>IF('PT_endr-kom'!BD331=0," ",'PT_endr-kom'!BD331)</f>
        <v xml:space="preserve"> </v>
      </c>
      <c r="E313" s="167" t="str">
        <f>IF('PT_endr-kom'!BE331=0," ",'PT_endr-kom'!BE331)</f>
        <v xml:space="preserve"> </v>
      </c>
      <c r="F313" s="167" t="str">
        <f>IF('PT_endr-kom'!BF331=0," ",'PT_endr-kom'!BF331)</f>
        <v xml:space="preserve"> </v>
      </c>
      <c r="G313" s="167" t="str">
        <f>IF('PT_endr-kom'!BG331=0," ",'PT_endr-kom'!BG331)</f>
        <v xml:space="preserve"> </v>
      </c>
      <c r="H313" s="167" t="str">
        <f>IF('PT_endr-kom'!BH331=0," ",'PT_endr-kom'!BH331)</f>
        <v xml:space="preserve"> </v>
      </c>
      <c r="I313" s="22"/>
      <c r="J313" s="22"/>
      <c r="K313" s="22"/>
      <c r="L313" s="22"/>
      <c r="M313" s="22"/>
    </row>
    <row r="314" spans="2:13" ht="14.1" customHeight="1" x14ac:dyDescent="0.2">
      <c r="B314" s="21" t="str">
        <f>IF('PT_endr-kom'!BC332=0," ",'PT_endr-kom'!BC332)</f>
        <v xml:space="preserve"> </v>
      </c>
      <c r="C314" s="21" t="str">
        <f>IF('PT_endr-kom'!BD332=0," ",'PT_endr-kom'!BD332)</f>
        <v xml:space="preserve"> </v>
      </c>
      <c r="D314" s="167" t="str">
        <f>IF('PT_endr-kom'!BD332=0," ",'PT_endr-kom'!BD332)</f>
        <v xml:space="preserve"> </v>
      </c>
      <c r="E314" s="167" t="str">
        <f>IF('PT_endr-kom'!BE332=0," ",'PT_endr-kom'!BE332)</f>
        <v xml:space="preserve"> </v>
      </c>
      <c r="F314" s="167" t="str">
        <f>IF('PT_endr-kom'!BF332=0," ",'PT_endr-kom'!BF332)</f>
        <v xml:space="preserve"> </v>
      </c>
      <c r="G314" s="167" t="str">
        <f>IF('PT_endr-kom'!BG332=0," ",'PT_endr-kom'!BG332)</f>
        <v xml:space="preserve"> </v>
      </c>
      <c r="H314" s="167" t="str">
        <f>IF('PT_endr-kom'!BH332=0," ",'PT_endr-kom'!BH332)</f>
        <v xml:space="preserve"> </v>
      </c>
      <c r="I314" s="22"/>
      <c r="J314" s="22"/>
      <c r="K314" s="22"/>
      <c r="L314" s="22"/>
      <c r="M314" s="22"/>
    </row>
    <row r="315" spans="2:13" ht="14.1" customHeight="1" x14ac:dyDescent="0.2">
      <c r="B315" s="21" t="str">
        <f>IF('PT_endr-kom'!BC333=0," ",'PT_endr-kom'!BC333)</f>
        <v xml:space="preserve"> </v>
      </c>
      <c r="C315" s="21" t="str">
        <f>IF('PT_endr-kom'!BD333=0," ",'PT_endr-kom'!BD333)</f>
        <v xml:space="preserve"> </v>
      </c>
      <c r="D315" s="167" t="str">
        <f>IF('PT_endr-kom'!BD333=0," ",'PT_endr-kom'!BD333)</f>
        <v xml:space="preserve"> </v>
      </c>
      <c r="E315" s="167" t="str">
        <f>IF('PT_endr-kom'!BE333=0," ",'PT_endr-kom'!BE333)</f>
        <v xml:space="preserve"> </v>
      </c>
      <c r="F315" s="167" t="str">
        <f>IF('PT_endr-kom'!BF333=0," ",'PT_endr-kom'!BF333)</f>
        <v xml:space="preserve"> </v>
      </c>
      <c r="G315" s="167" t="str">
        <f>IF('PT_endr-kom'!BG333=0," ",'PT_endr-kom'!BG333)</f>
        <v xml:space="preserve"> </v>
      </c>
      <c r="H315" s="167" t="str">
        <f>IF('PT_endr-kom'!BH333=0," ",'PT_endr-kom'!BH333)</f>
        <v xml:space="preserve"> </v>
      </c>
      <c r="I315" s="22"/>
      <c r="J315" s="22"/>
      <c r="K315" s="22"/>
      <c r="L315" s="22"/>
      <c r="M315" s="22"/>
    </row>
    <row r="316" spans="2:13" ht="14.1" customHeight="1" x14ac:dyDescent="0.2">
      <c r="B316" s="21" t="str">
        <f>IF('PT_endr-kom'!BC334=0," ",'PT_endr-kom'!BC334)</f>
        <v xml:space="preserve"> </v>
      </c>
      <c r="C316" s="21" t="str">
        <f>IF('PT_endr-kom'!BD334=0," ",'PT_endr-kom'!BD334)</f>
        <v xml:space="preserve"> </v>
      </c>
      <c r="D316" s="167" t="str">
        <f>IF('PT_endr-kom'!BD334=0," ",'PT_endr-kom'!BD334)</f>
        <v xml:space="preserve"> </v>
      </c>
      <c r="E316" s="167" t="str">
        <f>IF('PT_endr-kom'!BE334=0," ",'PT_endr-kom'!BE334)</f>
        <v xml:space="preserve"> </v>
      </c>
      <c r="F316" s="167" t="str">
        <f>IF('PT_endr-kom'!BF334=0," ",'PT_endr-kom'!BF334)</f>
        <v xml:space="preserve"> </v>
      </c>
      <c r="G316" s="167" t="str">
        <f>IF('PT_endr-kom'!BG334=0," ",'PT_endr-kom'!BG334)</f>
        <v xml:space="preserve"> </v>
      </c>
      <c r="H316" s="167" t="str">
        <f>IF('PT_endr-kom'!BH334=0," ",'PT_endr-kom'!BH334)</f>
        <v xml:space="preserve"> </v>
      </c>
      <c r="I316" s="22"/>
      <c r="J316" s="22"/>
      <c r="K316" s="22"/>
      <c r="L316" s="22"/>
      <c r="M316" s="22"/>
    </row>
    <row r="317" spans="2:13" ht="14.1" customHeight="1" x14ac:dyDescent="0.2">
      <c r="B317" s="21" t="str">
        <f>IF('PT_endr-kom'!BC335=0," ",'PT_endr-kom'!BC335)</f>
        <v xml:space="preserve"> </v>
      </c>
      <c r="C317" s="21" t="str">
        <f>IF('PT_endr-kom'!BD335=0," ",'PT_endr-kom'!BD335)</f>
        <v xml:space="preserve"> </v>
      </c>
      <c r="D317" s="167" t="str">
        <f>IF('PT_endr-kom'!BD335=0," ",'PT_endr-kom'!BD335)</f>
        <v xml:space="preserve"> </v>
      </c>
      <c r="E317" s="167" t="str">
        <f>IF('PT_endr-kom'!BE335=0," ",'PT_endr-kom'!BE335)</f>
        <v xml:space="preserve"> </v>
      </c>
      <c r="F317" s="167" t="str">
        <f>IF('PT_endr-kom'!BF335=0," ",'PT_endr-kom'!BF335)</f>
        <v xml:space="preserve"> </v>
      </c>
      <c r="G317" s="167" t="str">
        <f>IF('PT_endr-kom'!BG335=0," ",'PT_endr-kom'!BG335)</f>
        <v xml:space="preserve"> </v>
      </c>
      <c r="H317" s="167" t="str">
        <f>IF('PT_endr-kom'!BH335=0," ",'PT_endr-kom'!BH335)</f>
        <v xml:space="preserve"> </v>
      </c>
      <c r="I317" s="22"/>
      <c r="J317" s="22"/>
      <c r="K317" s="22"/>
      <c r="L317" s="22"/>
      <c r="M317" s="22"/>
    </row>
    <row r="318" spans="2:13" ht="14.1" customHeight="1" x14ac:dyDescent="0.2">
      <c r="B318" s="21" t="str">
        <f>IF('PT_endr-kom'!BC336=0," ",'PT_endr-kom'!BC336)</f>
        <v xml:space="preserve"> </v>
      </c>
      <c r="C318" s="21" t="str">
        <f>IF('PT_endr-kom'!BD336=0," ",'PT_endr-kom'!BD336)</f>
        <v xml:space="preserve"> </v>
      </c>
      <c r="D318" s="167" t="str">
        <f>IF('PT_endr-kom'!BD336=0," ",'PT_endr-kom'!BD336)</f>
        <v xml:space="preserve"> </v>
      </c>
      <c r="E318" s="167" t="str">
        <f>IF('PT_endr-kom'!BE336=0," ",'PT_endr-kom'!BE336)</f>
        <v xml:space="preserve"> </v>
      </c>
      <c r="F318" s="167" t="str">
        <f>IF('PT_endr-kom'!BF336=0," ",'PT_endr-kom'!BF336)</f>
        <v xml:space="preserve"> </v>
      </c>
      <c r="G318" s="167" t="str">
        <f>IF('PT_endr-kom'!BG336=0," ",'PT_endr-kom'!BG336)</f>
        <v xml:space="preserve"> </v>
      </c>
      <c r="H318" s="167" t="str">
        <f>IF('PT_endr-kom'!BH336=0," ",'PT_endr-kom'!BH336)</f>
        <v xml:space="preserve"> </v>
      </c>
      <c r="I318" s="22"/>
      <c r="J318" s="22"/>
      <c r="K318" s="22"/>
      <c r="L318" s="22"/>
      <c r="M318" s="22"/>
    </row>
    <row r="319" spans="2:13" ht="14.1" customHeight="1" x14ac:dyDescent="0.2">
      <c r="B319" s="21" t="str">
        <f>IF('PT_endr-kom'!BC337=0," ",'PT_endr-kom'!BC337)</f>
        <v xml:space="preserve"> </v>
      </c>
      <c r="C319" s="21" t="str">
        <f>IF('PT_endr-kom'!BD337=0," ",'PT_endr-kom'!BD337)</f>
        <v xml:space="preserve"> </v>
      </c>
      <c r="D319" s="167" t="str">
        <f>IF('PT_endr-kom'!BD337=0," ",'PT_endr-kom'!BD337)</f>
        <v xml:space="preserve"> </v>
      </c>
      <c r="E319" s="167" t="str">
        <f>IF('PT_endr-kom'!BE337=0," ",'PT_endr-kom'!BE337)</f>
        <v xml:space="preserve"> </v>
      </c>
      <c r="F319" s="167" t="str">
        <f>IF('PT_endr-kom'!BF337=0," ",'PT_endr-kom'!BF337)</f>
        <v xml:space="preserve"> </v>
      </c>
      <c r="G319" s="167" t="str">
        <f>IF('PT_endr-kom'!BG337=0," ",'PT_endr-kom'!BG337)</f>
        <v xml:space="preserve"> </v>
      </c>
      <c r="H319" s="167" t="str">
        <f>IF('PT_endr-kom'!BH337=0," ",'PT_endr-kom'!BH337)</f>
        <v xml:space="preserve"> </v>
      </c>
      <c r="I319" s="22"/>
      <c r="J319" s="22"/>
      <c r="K319" s="22"/>
      <c r="L319" s="22"/>
      <c r="M319" s="22"/>
    </row>
    <row r="320" spans="2:13" ht="14.1" customHeight="1" x14ac:dyDescent="0.2">
      <c r="B320" s="21" t="str">
        <f>IF('PT_endr-kom'!BC338=0," ",'PT_endr-kom'!BC338)</f>
        <v xml:space="preserve"> </v>
      </c>
      <c r="C320" s="21" t="str">
        <f>IF('PT_endr-kom'!BD338=0," ",'PT_endr-kom'!BD338)</f>
        <v xml:space="preserve"> </v>
      </c>
      <c r="D320" s="167" t="str">
        <f>IF('PT_endr-kom'!BD338=0," ",'PT_endr-kom'!BD338)</f>
        <v xml:space="preserve"> </v>
      </c>
      <c r="E320" s="167" t="str">
        <f>IF('PT_endr-kom'!BE338=0," ",'PT_endr-kom'!BE338)</f>
        <v xml:space="preserve"> </v>
      </c>
      <c r="F320" s="167" t="str">
        <f>IF('PT_endr-kom'!BF338=0," ",'PT_endr-kom'!BF338)</f>
        <v xml:space="preserve"> </v>
      </c>
      <c r="G320" s="167" t="str">
        <f>IF('PT_endr-kom'!BG338=0," ",'PT_endr-kom'!BG338)</f>
        <v xml:space="preserve"> </v>
      </c>
      <c r="H320" s="167" t="str">
        <f>IF('PT_endr-kom'!BH338=0," ",'PT_endr-kom'!BH338)</f>
        <v xml:space="preserve"> </v>
      </c>
      <c r="I320" s="22"/>
      <c r="J320" s="22"/>
      <c r="K320" s="22"/>
      <c r="L320" s="22"/>
      <c r="M320" s="22"/>
    </row>
    <row r="321" spans="2:13" ht="14.1" customHeight="1" x14ac:dyDescent="0.2">
      <c r="B321" s="21" t="str">
        <f>IF('PT_endr-kom'!BC339=0," ",'PT_endr-kom'!BC339)</f>
        <v xml:space="preserve"> </v>
      </c>
      <c r="C321" s="21" t="str">
        <f>IF('PT_endr-kom'!BD339=0," ",'PT_endr-kom'!BD339)</f>
        <v xml:space="preserve"> </v>
      </c>
      <c r="D321" s="167" t="str">
        <f>IF('PT_endr-kom'!BD339=0," ",'PT_endr-kom'!BD339)</f>
        <v xml:space="preserve"> </v>
      </c>
      <c r="E321" s="167" t="str">
        <f>IF('PT_endr-kom'!BE339=0," ",'PT_endr-kom'!BE339)</f>
        <v xml:space="preserve"> </v>
      </c>
      <c r="F321" s="167" t="str">
        <f>IF('PT_endr-kom'!BF339=0," ",'PT_endr-kom'!BF339)</f>
        <v xml:space="preserve"> </v>
      </c>
      <c r="G321" s="167" t="str">
        <f>IF('PT_endr-kom'!BG339=0," ",'PT_endr-kom'!BG339)</f>
        <v xml:space="preserve"> </v>
      </c>
      <c r="H321" s="167" t="str">
        <f>IF('PT_endr-kom'!BH339=0," ",'PT_endr-kom'!BH339)</f>
        <v xml:space="preserve"> </v>
      </c>
      <c r="I321" s="22"/>
      <c r="J321" s="22"/>
      <c r="K321" s="22"/>
      <c r="L321" s="22"/>
      <c r="M321" s="22"/>
    </row>
    <row r="322" spans="2:13" ht="14.1" customHeight="1" x14ac:dyDescent="0.2">
      <c r="B322" s="21" t="str">
        <f>IF('PT_endr-kom'!BC340=0," ",'PT_endr-kom'!BC340)</f>
        <v xml:space="preserve"> </v>
      </c>
      <c r="C322" s="21" t="str">
        <f>IF('PT_endr-kom'!BD340=0," ",'PT_endr-kom'!BD340)</f>
        <v xml:space="preserve"> </v>
      </c>
      <c r="D322" s="167" t="str">
        <f>IF('PT_endr-kom'!BD340=0," ",'PT_endr-kom'!BD340)</f>
        <v xml:space="preserve"> </v>
      </c>
      <c r="E322" s="167" t="str">
        <f>IF('PT_endr-kom'!BE340=0," ",'PT_endr-kom'!BE340)</f>
        <v xml:space="preserve"> </v>
      </c>
      <c r="F322" s="167" t="str">
        <f>IF('PT_endr-kom'!BF340=0," ",'PT_endr-kom'!BF340)</f>
        <v xml:space="preserve"> </v>
      </c>
      <c r="G322" s="167" t="str">
        <f>IF('PT_endr-kom'!BG340=0," ",'PT_endr-kom'!BG340)</f>
        <v xml:space="preserve"> </v>
      </c>
      <c r="H322" s="167" t="str">
        <f>IF('PT_endr-kom'!BH340=0," ",'PT_endr-kom'!BH340)</f>
        <v xml:space="preserve"> </v>
      </c>
      <c r="I322" s="22"/>
      <c r="J322" s="22"/>
      <c r="K322" s="22"/>
      <c r="L322" s="22"/>
      <c r="M322" s="22"/>
    </row>
    <row r="323" spans="2:13" ht="14.1" customHeight="1" x14ac:dyDescent="0.2">
      <c r="B323" s="21" t="str">
        <f>IF('PT_endr-kom'!BC341=0," ",'PT_endr-kom'!BC341)</f>
        <v xml:space="preserve"> </v>
      </c>
      <c r="C323" s="21" t="str">
        <f>IF('PT_endr-kom'!BD341=0," ",'PT_endr-kom'!BD341)</f>
        <v xml:space="preserve"> </v>
      </c>
      <c r="D323" s="167" t="str">
        <f>IF('PT_endr-kom'!BD341=0," ",'PT_endr-kom'!BD341)</f>
        <v xml:space="preserve"> </v>
      </c>
      <c r="E323" s="167" t="str">
        <f>IF('PT_endr-kom'!BE341=0," ",'PT_endr-kom'!BE341)</f>
        <v xml:space="preserve"> </v>
      </c>
      <c r="F323" s="167" t="str">
        <f>IF('PT_endr-kom'!BF341=0," ",'PT_endr-kom'!BF341)</f>
        <v xml:space="preserve"> </v>
      </c>
      <c r="G323" s="167" t="str">
        <f>IF('PT_endr-kom'!BG341=0," ",'PT_endr-kom'!BG341)</f>
        <v xml:space="preserve"> </v>
      </c>
      <c r="H323" s="167" t="str">
        <f>IF('PT_endr-kom'!BH341=0," ",'PT_endr-kom'!BH341)</f>
        <v xml:space="preserve"> </v>
      </c>
      <c r="I323" s="22"/>
      <c r="J323" s="22"/>
      <c r="K323" s="22"/>
      <c r="L323" s="22"/>
      <c r="M323" s="22"/>
    </row>
    <row r="324" spans="2:13" ht="14.1" customHeight="1" x14ac:dyDescent="0.2">
      <c r="B324" s="21" t="str">
        <f>IF('PT_endr-kom'!BC342=0," ",'PT_endr-kom'!BC342)</f>
        <v xml:space="preserve"> </v>
      </c>
      <c r="C324" s="21" t="str">
        <f>IF('PT_endr-kom'!BD342=0," ",'PT_endr-kom'!BD342)</f>
        <v xml:space="preserve"> </v>
      </c>
      <c r="D324" s="167" t="str">
        <f>IF('PT_endr-kom'!BD342=0," ",'PT_endr-kom'!BD342)</f>
        <v xml:space="preserve"> </v>
      </c>
      <c r="E324" s="167" t="str">
        <f>IF('PT_endr-kom'!BE342=0," ",'PT_endr-kom'!BE342)</f>
        <v xml:space="preserve"> </v>
      </c>
      <c r="F324" s="167" t="str">
        <f>IF('PT_endr-kom'!BF342=0," ",'PT_endr-kom'!BF342)</f>
        <v xml:space="preserve"> </v>
      </c>
      <c r="G324" s="167" t="str">
        <f>IF('PT_endr-kom'!BG342=0," ",'PT_endr-kom'!BG342)</f>
        <v xml:space="preserve"> </v>
      </c>
      <c r="H324" s="167" t="str">
        <f>IF('PT_endr-kom'!BH342=0," ",'PT_endr-kom'!BH342)</f>
        <v xml:space="preserve"> </v>
      </c>
      <c r="I324" s="22"/>
      <c r="J324" s="22"/>
      <c r="K324" s="22"/>
      <c r="L324" s="22"/>
      <c r="M324" s="22"/>
    </row>
    <row r="325" spans="2:13" ht="14.1" customHeight="1" x14ac:dyDescent="0.2">
      <c r="B325" s="21" t="str">
        <f>IF('PT_endr-kom'!BC343=0," ",'PT_endr-kom'!BC343)</f>
        <v xml:space="preserve"> </v>
      </c>
      <c r="C325" s="21" t="str">
        <f>IF('PT_endr-kom'!BD343=0," ",'PT_endr-kom'!BD343)</f>
        <v xml:space="preserve"> </v>
      </c>
      <c r="D325" s="167" t="str">
        <f>IF('PT_endr-kom'!BD343=0," ",'PT_endr-kom'!BD343)</f>
        <v xml:space="preserve"> </v>
      </c>
      <c r="E325" s="167" t="str">
        <f>IF('PT_endr-kom'!BE343=0," ",'PT_endr-kom'!BE343)</f>
        <v xml:space="preserve"> </v>
      </c>
      <c r="F325" s="167" t="str">
        <f>IF('PT_endr-kom'!BF343=0," ",'PT_endr-kom'!BF343)</f>
        <v xml:space="preserve"> </v>
      </c>
      <c r="G325" s="167" t="str">
        <f>IF('PT_endr-kom'!BG343=0," ",'PT_endr-kom'!BG343)</f>
        <v xml:space="preserve"> </v>
      </c>
      <c r="H325" s="167" t="str">
        <f>IF('PT_endr-kom'!BH343=0," ",'PT_endr-kom'!BH343)</f>
        <v xml:space="preserve"> </v>
      </c>
      <c r="I325" s="22"/>
      <c r="J325" s="22"/>
      <c r="K325" s="22"/>
      <c r="L325" s="22"/>
      <c r="M325" s="22"/>
    </row>
    <row r="326" spans="2:13" ht="14.1" customHeight="1" x14ac:dyDescent="0.2">
      <c r="B326" s="21" t="str">
        <f>IF('PT_endr-kom'!BC344=0," ",'PT_endr-kom'!BC344)</f>
        <v xml:space="preserve"> </v>
      </c>
      <c r="C326" s="21" t="str">
        <f>IF('PT_endr-kom'!BD344=0," ",'PT_endr-kom'!BD344)</f>
        <v xml:space="preserve"> </v>
      </c>
      <c r="D326" s="167" t="str">
        <f>IF('PT_endr-kom'!BD344=0," ",'PT_endr-kom'!BD344)</f>
        <v xml:space="preserve"> </v>
      </c>
      <c r="E326" s="167" t="str">
        <f>IF('PT_endr-kom'!BE344=0," ",'PT_endr-kom'!BE344)</f>
        <v xml:space="preserve"> </v>
      </c>
      <c r="F326" s="167" t="str">
        <f>IF('PT_endr-kom'!BF344=0," ",'PT_endr-kom'!BF344)</f>
        <v xml:space="preserve"> </v>
      </c>
      <c r="G326" s="167" t="str">
        <f>IF('PT_endr-kom'!BG344=0," ",'PT_endr-kom'!BG344)</f>
        <v xml:space="preserve"> </v>
      </c>
      <c r="H326" s="167" t="str">
        <f>IF('PT_endr-kom'!BH344=0," ",'PT_endr-kom'!BH344)</f>
        <v xml:space="preserve"> </v>
      </c>
      <c r="I326" s="22"/>
      <c r="J326" s="22"/>
      <c r="K326" s="22"/>
      <c r="L326" s="22"/>
      <c r="M326" s="22"/>
    </row>
    <row r="327" spans="2:13" ht="14.1" customHeight="1" x14ac:dyDescent="0.2">
      <c r="B327" s="21" t="str">
        <f>IF('PT_endr-kom'!BC345=0," ",'PT_endr-kom'!BC345)</f>
        <v xml:space="preserve"> </v>
      </c>
      <c r="C327" s="21" t="str">
        <f>IF('PT_endr-kom'!BD345=0," ",'PT_endr-kom'!BD345)</f>
        <v xml:space="preserve"> </v>
      </c>
      <c r="D327" s="167" t="str">
        <f>IF('PT_endr-kom'!BD345=0," ",'PT_endr-kom'!BD345)</f>
        <v xml:space="preserve"> </v>
      </c>
      <c r="E327" s="167" t="str">
        <f>IF('PT_endr-kom'!BE345=0," ",'PT_endr-kom'!BE345)</f>
        <v xml:space="preserve"> </v>
      </c>
      <c r="F327" s="167" t="str">
        <f>IF('PT_endr-kom'!BF345=0," ",'PT_endr-kom'!BF345)</f>
        <v xml:space="preserve"> </v>
      </c>
      <c r="G327" s="167" t="str">
        <f>IF('PT_endr-kom'!BG345=0," ",'PT_endr-kom'!BG345)</f>
        <v xml:space="preserve"> </v>
      </c>
      <c r="H327" s="167" t="str">
        <f>IF('PT_endr-kom'!BH345=0," ",'PT_endr-kom'!BH345)</f>
        <v xml:space="preserve"> </v>
      </c>
      <c r="I327" s="22"/>
      <c r="J327" s="22"/>
      <c r="K327" s="22"/>
      <c r="L327" s="22"/>
      <c r="M327" s="22"/>
    </row>
    <row r="328" spans="2:13" ht="14.1" customHeight="1" x14ac:dyDescent="0.2">
      <c r="B328" s="21" t="str">
        <f>IF('PT_endr-kom'!BC346=0," ",'PT_endr-kom'!BC346)</f>
        <v xml:space="preserve"> </v>
      </c>
      <c r="C328" s="21" t="str">
        <f>IF('PT_endr-kom'!BD346=0," ",'PT_endr-kom'!BD346)</f>
        <v xml:space="preserve"> </v>
      </c>
      <c r="D328" s="167" t="str">
        <f>IF('PT_endr-kom'!BD346=0," ",'PT_endr-kom'!BD346)</f>
        <v xml:space="preserve"> </v>
      </c>
      <c r="E328" s="167" t="str">
        <f>IF('PT_endr-kom'!BE346=0," ",'PT_endr-kom'!BE346)</f>
        <v xml:space="preserve"> </v>
      </c>
      <c r="F328" s="167" t="str">
        <f>IF('PT_endr-kom'!BF346=0," ",'PT_endr-kom'!BF346)</f>
        <v xml:space="preserve"> </v>
      </c>
      <c r="G328" s="167" t="str">
        <f>IF('PT_endr-kom'!BG346=0," ",'PT_endr-kom'!BG346)</f>
        <v xml:space="preserve"> </v>
      </c>
      <c r="H328" s="167" t="str">
        <f>IF('PT_endr-kom'!BH346=0," ",'PT_endr-kom'!BH346)</f>
        <v xml:space="preserve"> </v>
      </c>
      <c r="I328" s="22"/>
      <c r="J328" s="22"/>
      <c r="K328" s="22"/>
      <c r="L328" s="22"/>
      <c r="M328" s="22"/>
    </row>
    <row r="329" spans="2:13" ht="14.1" customHeight="1" x14ac:dyDescent="0.2">
      <c r="B329" s="21" t="str">
        <f>IF('PT_endr-kom'!BC347=0," ",'PT_endr-kom'!BC347)</f>
        <v xml:space="preserve"> </v>
      </c>
      <c r="C329" s="21" t="str">
        <f>IF('PT_endr-kom'!BD347=0," ",'PT_endr-kom'!BD347)</f>
        <v xml:space="preserve"> </v>
      </c>
      <c r="D329" s="167" t="str">
        <f>IF('PT_endr-kom'!BD347=0," ",'PT_endr-kom'!BD347)</f>
        <v xml:space="preserve"> </v>
      </c>
      <c r="E329" s="167" t="str">
        <f>IF('PT_endr-kom'!BE347=0," ",'PT_endr-kom'!BE347)</f>
        <v xml:space="preserve"> </v>
      </c>
      <c r="F329" s="167" t="str">
        <f>IF('PT_endr-kom'!BF347=0," ",'PT_endr-kom'!BF347)</f>
        <v xml:space="preserve"> </v>
      </c>
      <c r="G329" s="167" t="str">
        <f>IF('PT_endr-kom'!BG347=0," ",'PT_endr-kom'!BG347)</f>
        <v xml:space="preserve"> </v>
      </c>
      <c r="H329" s="167" t="str">
        <f>IF('PT_endr-kom'!BH347=0," ",'PT_endr-kom'!BH347)</f>
        <v xml:space="preserve"> </v>
      </c>
      <c r="I329" s="22"/>
      <c r="J329" s="22"/>
      <c r="K329" s="22"/>
      <c r="L329" s="22"/>
      <c r="M329" s="22"/>
    </row>
    <row r="330" spans="2:13" ht="14.1" customHeight="1" x14ac:dyDescent="0.2">
      <c r="B330" s="21" t="str">
        <f>IF('PT_endr-kom'!BC348=0," ",'PT_endr-kom'!BC348)</f>
        <v xml:space="preserve"> </v>
      </c>
      <c r="C330" s="21" t="str">
        <f>IF('PT_endr-kom'!BD348=0," ",'PT_endr-kom'!BD348)</f>
        <v xml:space="preserve"> </v>
      </c>
      <c r="D330" s="167" t="str">
        <f>IF('PT_endr-kom'!BD348=0," ",'PT_endr-kom'!BD348)</f>
        <v xml:space="preserve"> </v>
      </c>
      <c r="E330" s="167" t="str">
        <f>IF('PT_endr-kom'!BE348=0," ",'PT_endr-kom'!BE348)</f>
        <v xml:space="preserve"> </v>
      </c>
      <c r="F330" s="167" t="str">
        <f>IF('PT_endr-kom'!BF348=0," ",'PT_endr-kom'!BF348)</f>
        <v xml:space="preserve"> </v>
      </c>
      <c r="G330" s="167" t="str">
        <f>IF('PT_endr-kom'!BG348=0," ",'PT_endr-kom'!BG348)</f>
        <v xml:space="preserve"> </v>
      </c>
      <c r="H330" s="167" t="str">
        <f>IF('PT_endr-kom'!BH348=0," ",'PT_endr-kom'!BH348)</f>
        <v xml:space="preserve"> </v>
      </c>
      <c r="I330" s="22"/>
      <c r="J330" s="22"/>
      <c r="K330" s="22"/>
      <c r="L330" s="22"/>
      <c r="M330" s="22"/>
    </row>
    <row r="331" spans="2:13" ht="14.1" customHeight="1" x14ac:dyDescent="0.2">
      <c r="B331" s="21" t="str">
        <f>IF('PT_endr-kom'!BC349=0," ",'PT_endr-kom'!BC349)</f>
        <v xml:space="preserve"> </v>
      </c>
      <c r="C331" s="21" t="str">
        <f>IF('PT_endr-kom'!BD349=0," ",'PT_endr-kom'!BD349)</f>
        <v xml:space="preserve"> </v>
      </c>
      <c r="D331" s="167" t="str">
        <f>IF('PT_endr-kom'!BD349=0," ",'PT_endr-kom'!BD349)</f>
        <v xml:space="preserve"> </v>
      </c>
      <c r="E331" s="167" t="str">
        <f>IF('PT_endr-kom'!BE349=0," ",'PT_endr-kom'!BE349)</f>
        <v xml:space="preserve"> </v>
      </c>
      <c r="F331" s="167" t="str">
        <f>IF('PT_endr-kom'!BF349=0," ",'PT_endr-kom'!BF349)</f>
        <v xml:space="preserve"> </v>
      </c>
      <c r="G331" s="167" t="str">
        <f>IF('PT_endr-kom'!BG349=0," ",'PT_endr-kom'!BG349)</f>
        <v xml:space="preserve"> </v>
      </c>
      <c r="H331" s="167" t="str">
        <f>IF('PT_endr-kom'!BH349=0," ",'PT_endr-kom'!BH349)</f>
        <v xml:space="preserve"> </v>
      </c>
      <c r="I331" s="22"/>
      <c r="J331" s="22"/>
      <c r="K331" s="22"/>
      <c r="L331" s="22"/>
      <c r="M331" s="22"/>
    </row>
    <row r="332" spans="2:13" ht="14.1" customHeight="1" x14ac:dyDescent="0.2">
      <c r="B332" s="21" t="str">
        <f>IF('PT_endr-kom'!BC350=0," ",'PT_endr-kom'!BC350)</f>
        <v xml:space="preserve"> </v>
      </c>
      <c r="C332" s="21" t="str">
        <f>IF('PT_endr-kom'!BD350=0," ",'PT_endr-kom'!BD350)</f>
        <v xml:space="preserve"> </v>
      </c>
      <c r="D332" s="167" t="str">
        <f>IF('PT_endr-kom'!BD350=0," ",'PT_endr-kom'!BD350)</f>
        <v xml:space="preserve"> </v>
      </c>
      <c r="E332" s="167" t="str">
        <f>IF('PT_endr-kom'!BE350=0," ",'PT_endr-kom'!BE350)</f>
        <v xml:space="preserve"> </v>
      </c>
      <c r="F332" s="167" t="str">
        <f>IF('PT_endr-kom'!BF350=0," ",'PT_endr-kom'!BF350)</f>
        <v xml:space="preserve"> </v>
      </c>
      <c r="G332" s="167" t="str">
        <f>IF('PT_endr-kom'!BG350=0," ",'PT_endr-kom'!BG350)</f>
        <v xml:space="preserve"> </v>
      </c>
      <c r="H332" s="167" t="str">
        <f>IF('PT_endr-kom'!BH350=0," ",'PT_endr-kom'!BH350)</f>
        <v xml:space="preserve"> </v>
      </c>
      <c r="I332" s="22"/>
      <c r="J332" s="22"/>
      <c r="K332" s="22"/>
      <c r="L332" s="22"/>
      <c r="M332" s="22"/>
    </row>
    <row r="333" spans="2:13" ht="14.1" customHeight="1" x14ac:dyDescent="0.2">
      <c r="B333" s="21" t="str">
        <f>IF('PT_endr-kom'!BC351=0," ",'PT_endr-kom'!BC351)</f>
        <v xml:space="preserve"> </v>
      </c>
      <c r="C333" s="21" t="str">
        <f>IF('PT_endr-kom'!BD351=0," ",'PT_endr-kom'!BD351)</f>
        <v xml:space="preserve"> </v>
      </c>
      <c r="D333" s="167" t="str">
        <f>IF('PT_endr-kom'!BD351=0," ",'PT_endr-kom'!BD351)</f>
        <v xml:space="preserve"> </v>
      </c>
      <c r="E333" s="167" t="str">
        <f>IF('PT_endr-kom'!BE351=0," ",'PT_endr-kom'!BE351)</f>
        <v xml:space="preserve"> </v>
      </c>
      <c r="F333" s="167" t="str">
        <f>IF('PT_endr-kom'!BF351=0," ",'PT_endr-kom'!BF351)</f>
        <v xml:space="preserve"> </v>
      </c>
      <c r="G333" s="167" t="str">
        <f>IF('PT_endr-kom'!BG351=0," ",'PT_endr-kom'!BG351)</f>
        <v xml:space="preserve"> </v>
      </c>
      <c r="H333" s="167" t="str">
        <f>IF('PT_endr-kom'!BH351=0," ",'PT_endr-kom'!BH351)</f>
        <v xml:space="preserve"> </v>
      </c>
      <c r="I333" s="22"/>
      <c r="J333" s="22"/>
      <c r="K333" s="22"/>
      <c r="L333" s="22"/>
      <c r="M333" s="22"/>
    </row>
    <row r="334" spans="2:13" ht="14.1" customHeight="1" x14ac:dyDescent="0.2">
      <c r="B334" s="21" t="str">
        <f>IF('PT_endr-kom'!BC352=0," ",'PT_endr-kom'!BC352)</f>
        <v xml:space="preserve"> </v>
      </c>
      <c r="C334" s="21" t="str">
        <f>IF('PT_endr-kom'!BD352=0," ",'PT_endr-kom'!BD352)</f>
        <v xml:space="preserve"> </v>
      </c>
      <c r="D334" s="167" t="str">
        <f>IF('PT_endr-kom'!BD352=0," ",'PT_endr-kom'!BD352)</f>
        <v xml:space="preserve"> </v>
      </c>
      <c r="E334" s="167" t="str">
        <f>IF('PT_endr-kom'!BE352=0," ",'PT_endr-kom'!BE352)</f>
        <v xml:space="preserve"> </v>
      </c>
      <c r="F334" s="167" t="str">
        <f>IF('PT_endr-kom'!BF352=0," ",'PT_endr-kom'!BF352)</f>
        <v xml:space="preserve"> </v>
      </c>
      <c r="G334" s="167" t="str">
        <f>IF('PT_endr-kom'!BG352=0," ",'PT_endr-kom'!BG352)</f>
        <v xml:space="preserve"> </v>
      </c>
      <c r="H334" s="167" t="str">
        <f>IF('PT_endr-kom'!BH352=0," ",'PT_endr-kom'!BH352)</f>
        <v xml:space="preserve"> </v>
      </c>
      <c r="I334" s="22"/>
      <c r="J334" s="22"/>
      <c r="K334" s="22"/>
      <c r="L334" s="22"/>
      <c r="M334" s="22"/>
    </row>
    <row r="335" spans="2:13" ht="14.1" customHeight="1" x14ac:dyDescent="0.2">
      <c r="B335" s="21" t="str">
        <f>IF('PT_endr-kom'!BC353=0," ",'PT_endr-kom'!BC353)</f>
        <v xml:space="preserve"> </v>
      </c>
      <c r="C335" s="21" t="str">
        <f>IF('PT_endr-kom'!BD353=0," ",'PT_endr-kom'!BD353)</f>
        <v xml:space="preserve"> </v>
      </c>
      <c r="D335" s="167" t="str">
        <f>IF('PT_endr-kom'!BD353=0," ",'PT_endr-kom'!BD353)</f>
        <v xml:space="preserve"> </v>
      </c>
      <c r="E335" s="167" t="str">
        <f>IF('PT_endr-kom'!BE353=0," ",'PT_endr-kom'!BE353)</f>
        <v xml:space="preserve"> </v>
      </c>
      <c r="F335" s="167" t="str">
        <f>IF('PT_endr-kom'!BF353=0," ",'PT_endr-kom'!BF353)</f>
        <v xml:space="preserve"> </v>
      </c>
      <c r="G335" s="167" t="str">
        <f>IF('PT_endr-kom'!BG353=0," ",'PT_endr-kom'!BG353)</f>
        <v xml:space="preserve"> </v>
      </c>
      <c r="H335" s="167" t="str">
        <f>IF('PT_endr-kom'!BH353=0," ",'PT_endr-kom'!BH353)</f>
        <v xml:space="preserve"> </v>
      </c>
      <c r="I335" s="22"/>
      <c r="J335" s="22"/>
      <c r="K335" s="22"/>
      <c r="L335" s="22"/>
      <c r="M335" s="22"/>
    </row>
    <row r="336" spans="2:13" ht="14.1" customHeight="1" x14ac:dyDescent="0.2">
      <c r="B336" s="21" t="str">
        <f>IF('PT_endr-kom'!BC354=0," ",'PT_endr-kom'!BC354)</f>
        <v xml:space="preserve"> </v>
      </c>
      <c r="C336" s="21" t="str">
        <f>IF('PT_endr-kom'!BD354=0," ",'PT_endr-kom'!BD354)</f>
        <v xml:space="preserve"> </v>
      </c>
      <c r="D336" s="167" t="str">
        <f>IF('PT_endr-kom'!BD354=0," ",'PT_endr-kom'!BD354)</f>
        <v xml:space="preserve"> </v>
      </c>
      <c r="E336" s="167" t="str">
        <f>IF('PT_endr-kom'!BE354=0," ",'PT_endr-kom'!BE354)</f>
        <v xml:space="preserve"> </v>
      </c>
      <c r="F336" s="167" t="str">
        <f>IF('PT_endr-kom'!BF354=0," ",'PT_endr-kom'!BF354)</f>
        <v xml:space="preserve"> </v>
      </c>
      <c r="G336" s="167" t="str">
        <f>IF('PT_endr-kom'!BG354=0," ",'PT_endr-kom'!BG354)</f>
        <v xml:space="preserve"> </v>
      </c>
      <c r="H336" s="167" t="str">
        <f>IF('PT_endr-kom'!BH354=0," ",'PT_endr-kom'!BH354)</f>
        <v xml:space="preserve"> </v>
      </c>
      <c r="I336" s="22"/>
      <c r="J336" s="22"/>
      <c r="K336" s="22"/>
      <c r="L336" s="22"/>
      <c r="M336" s="22"/>
    </row>
    <row r="337" spans="2:13" ht="14.1" customHeight="1" x14ac:dyDescent="0.2">
      <c r="B337" s="21" t="str">
        <f>IF('PT_endr-kom'!BC355=0," ",'PT_endr-kom'!BC355)</f>
        <v xml:space="preserve"> </v>
      </c>
      <c r="C337" s="21" t="str">
        <f>IF('PT_endr-kom'!BD355=0," ",'PT_endr-kom'!BD355)</f>
        <v xml:space="preserve"> </v>
      </c>
      <c r="D337" s="167" t="str">
        <f>IF('PT_endr-kom'!BD355=0," ",'PT_endr-kom'!BD355)</f>
        <v xml:space="preserve"> </v>
      </c>
      <c r="E337" s="167" t="str">
        <f>IF('PT_endr-kom'!BE355=0," ",'PT_endr-kom'!BE355)</f>
        <v xml:space="preserve"> </v>
      </c>
      <c r="F337" s="167" t="str">
        <f>IF('PT_endr-kom'!BF355=0," ",'PT_endr-kom'!BF355)</f>
        <v xml:space="preserve"> </v>
      </c>
      <c r="G337" s="167" t="str">
        <f>IF('PT_endr-kom'!BG355=0," ",'PT_endr-kom'!BG355)</f>
        <v xml:space="preserve"> </v>
      </c>
      <c r="H337" s="167" t="str">
        <f>IF('PT_endr-kom'!BH355=0," ",'PT_endr-kom'!BH355)</f>
        <v xml:space="preserve"> </v>
      </c>
      <c r="I337" s="22"/>
      <c r="J337" s="22"/>
      <c r="K337" s="22"/>
      <c r="L337" s="22"/>
      <c r="M337" s="22"/>
    </row>
    <row r="338" spans="2:13" ht="14.1" customHeight="1" x14ac:dyDescent="0.2">
      <c r="B338" s="21" t="str">
        <f>IF('PT_endr-kom'!BC356=0," ",'PT_endr-kom'!BC356)</f>
        <v xml:space="preserve"> </v>
      </c>
      <c r="C338" s="21" t="str">
        <f>IF('PT_endr-kom'!BD356=0," ",'PT_endr-kom'!BD356)</f>
        <v xml:space="preserve"> </v>
      </c>
      <c r="D338" s="167" t="str">
        <f>IF('PT_endr-kom'!BD356=0," ",'PT_endr-kom'!BD356)</f>
        <v xml:space="preserve"> </v>
      </c>
      <c r="E338" s="167" t="str">
        <f>IF('PT_endr-kom'!BE356=0," ",'PT_endr-kom'!BE356)</f>
        <v xml:space="preserve"> </v>
      </c>
      <c r="F338" s="167" t="str">
        <f>IF('PT_endr-kom'!BF356=0," ",'PT_endr-kom'!BF356)</f>
        <v xml:space="preserve"> </v>
      </c>
      <c r="G338" s="167" t="str">
        <f>IF('PT_endr-kom'!BG356=0," ",'PT_endr-kom'!BG356)</f>
        <v xml:space="preserve"> </v>
      </c>
      <c r="H338" s="167" t="str">
        <f>IF('PT_endr-kom'!BH356=0," ",'PT_endr-kom'!BH356)</f>
        <v xml:space="preserve"> </v>
      </c>
      <c r="I338" s="22"/>
      <c r="J338" s="22"/>
      <c r="K338" s="22"/>
      <c r="L338" s="22"/>
      <c r="M338" s="22"/>
    </row>
    <row r="339" spans="2:13" ht="14.1" customHeight="1" x14ac:dyDescent="0.2">
      <c r="B339" s="21" t="str">
        <f>IF('PT_endr-kom'!BC357=0," ",'PT_endr-kom'!BC357)</f>
        <v xml:space="preserve"> </v>
      </c>
      <c r="C339" s="21" t="str">
        <f>IF('PT_endr-kom'!BD357=0," ",'PT_endr-kom'!BD357)</f>
        <v xml:space="preserve"> </v>
      </c>
      <c r="D339" s="167" t="str">
        <f>IF('PT_endr-kom'!BD357=0," ",'PT_endr-kom'!BD357)</f>
        <v xml:space="preserve"> </v>
      </c>
      <c r="E339" s="167" t="str">
        <f>IF('PT_endr-kom'!BE357=0," ",'PT_endr-kom'!BE357)</f>
        <v xml:space="preserve"> </v>
      </c>
      <c r="F339" s="167" t="str">
        <f>IF('PT_endr-kom'!BF357=0," ",'PT_endr-kom'!BF357)</f>
        <v xml:space="preserve"> </v>
      </c>
      <c r="G339" s="167" t="str">
        <f>IF('PT_endr-kom'!BG357=0," ",'PT_endr-kom'!BG357)</f>
        <v xml:space="preserve"> </v>
      </c>
      <c r="H339" s="167" t="str">
        <f>IF('PT_endr-kom'!BH357=0," ",'PT_endr-kom'!BH357)</f>
        <v xml:space="preserve"> </v>
      </c>
      <c r="I339" s="22"/>
      <c r="J339" s="22"/>
      <c r="K339" s="22"/>
      <c r="L339" s="22"/>
      <c r="M339" s="22"/>
    </row>
    <row r="340" spans="2:13" ht="14.1" customHeight="1" x14ac:dyDescent="0.2">
      <c r="B340" s="21" t="str">
        <f>IF('PT_endr-kom'!BC358=0," ",'PT_endr-kom'!BC358)</f>
        <v xml:space="preserve"> </v>
      </c>
      <c r="C340" s="21" t="str">
        <f>IF('PT_endr-kom'!BD358=0," ",'PT_endr-kom'!BD358)</f>
        <v xml:space="preserve"> </v>
      </c>
      <c r="D340" s="167" t="str">
        <f>IF('PT_endr-kom'!BD358=0," ",'PT_endr-kom'!BD358)</f>
        <v xml:space="preserve"> </v>
      </c>
      <c r="E340" s="167" t="str">
        <f>IF('PT_endr-kom'!BE358=0," ",'PT_endr-kom'!BE358)</f>
        <v xml:space="preserve"> </v>
      </c>
      <c r="F340" s="167" t="str">
        <f>IF('PT_endr-kom'!BF358=0," ",'PT_endr-kom'!BF358)</f>
        <v xml:space="preserve"> </v>
      </c>
      <c r="G340" s="167" t="str">
        <f>IF('PT_endr-kom'!BG358=0," ",'PT_endr-kom'!BG358)</f>
        <v xml:space="preserve"> </v>
      </c>
      <c r="H340" s="167" t="str">
        <f>IF('PT_endr-kom'!BH358=0," ",'PT_endr-kom'!BH358)</f>
        <v xml:space="preserve"> </v>
      </c>
      <c r="I340" s="22"/>
      <c r="J340" s="22"/>
      <c r="K340" s="22"/>
      <c r="L340" s="22"/>
      <c r="M340" s="22"/>
    </row>
    <row r="341" spans="2:13" ht="14.1" customHeight="1" x14ac:dyDescent="0.2">
      <c r="B341" s="21" t="str">
        <f>IF('PT_endr-kom'!BC359=0," ",'PT_endr-kom'!BC359)</f>
        <v xml:space="preserve"> </v>
      </c>
      <c r="C341" s="21" t="str">
        <f>IF('PT_endr-kom'!BD359=0," ",'PT_endr-kom'!BD359)</f>
        <v xml:space="preserve"> </v>
      </c>
      <c r="D341" s="167" t="str">
        <f>IF('PT_endr-kom'!BD359=0," ",'PT_endr-kom'!BD359)</f>
        <v xml:space="preserve"> </v>
      </c>
      <c r="E341" s="167" t="str">
        <f>IF('PT_endr-kom'!BE359=0," ",'PT_endr-kom'!BE359)</f>
        <v xml:space="preserve"> </v>
      </c>
      <c r="F341" s="167" t="str">
        <f>IF('PT_endr-kom'!BF359=0," ",'PT_endr-kom'!BF359)</f>
        <v xml:space="preserve"> </v>
      </c>
      <c r="G341" s="167" t="str">
        <f>IF('PT_endr-kom'!BG359=0," ",'PT_endr-kom'!BG359)</f>
        <v xml:space="preserve"> </v>
      </c>
      <c r="H341" s="167" t="str">
        <f>IF('PT_endr-kom'!BH359=0," ",'PT_endr-kom'!BH359)</f>
        <v xml:space="preserve"> </v>
      </c>
      <c r="I341" s="22"/>
      <c r="J341" s="22"/>
      <c r="K341" s="22"/>
      <c r="L341" s="22"/>
      <c r="M341" s="22"/>
    </row>
    <row r="342" spans="2:13" ht="14.1" customHeight="1" x14ac:dyDescent="0.2">
      <c r="B342" s="21" t="str">
        <f>IF('PT_endr-kom'!BC360=0," ",'PT_endr-kom'!BC360)</f>
        <v xml:space="preserve"> </v>
      </c>
      <c r="C342" s="21" t="str">
        <f>IF('PT_endr-kom'!BD360=0," ",'PT_endr-kom'!BD360)</f>
        <v xml:space="preserve"> </v>
      </c>
      <c r="D342" s="167" t="str">
        <f>IF('PT_endr-kom'!BD360=0," ",'PT_endr-kom'!BD360)</f>
        <v xml:space="preserve"> </v>
      </c>
      <c r="E342" s="167" t="str">
        <f>IF('PT_endr-kom'!BE360=0," ",'PT_endr-kom'!BE360)</f>
        <v xml:space="preserve"> </v>
      </c>
      <c r="F342" s="167" t="str">
        <f>IF('PT_endr-kom'!BF360=0," ",'PT_endr-kom'!BF360)</f>
        <v xml:space="preserve"> </v>
      </c>
      <c r="G342" s="167" t="str">
        <f>IF('PT_endr-kom'!BG360=0," ",'PT_endr-kom'!BG360)</f>
        <v xml:space="preserve"> </v>
      </c>
      <c r="H342" s="167" t="str">
        <f>IF('PT_endr-kom'!BH360=0," ",'PT_endr-kom'!BH360)</f>
        <v xml:space="preserve"> </v>
      </c>
      <c r="I342" s="22"/>
      <c r="J342" s="22"/>
      <c r="K342" s="22"/>
      <c r="L342" s="22"/>
      <c r="M342" s="22"/>
    </row>
    <row r="343" spans="2:13" ht="14.1" customHeight="1" x14ac:dyDescent="0.2">
      <c r="B343" s="21" t="str">
        <f>IF('PT_endr-kom'!BC361=0," ",'PT_endr-kom'!BC361)</f>
        <v xml:space="preserve"> </v>
      </c>
      <c r="C343" s="21" t="str">
        <f>IF('PT_endr-kom'!BD361=0," ",'PT_endr-kom'!BD361)</f>
        <v xml:space="preserve"> </v>
      </c>
      <c r="D343" s="167" t="str">
        <f>IF('PT_endr-kom'!BD361=0," ",'PT_endr-kom'!BD361)</f>
        <v xml:space="preserve"> </v>
      </c>
      <c r="E343" s="167" t="str">
        <f>IF('PT_endr-kom'!BE361=0," ",'PT_endr-kom'!BE361)</f>
        <v xml:space="preserve"> </v>
      </c>
      <c r="F343" s="167" t="str">
        <f>IF('PT_endr-kom'!BF361=0," ",'PT_endr-kom'!BF361)</f>
        <v xml:space="preserve"> </v>
      </c>
      <c r="G343" s="167" t="str">
        <f>IF('PT_endr-kom'!BG361=0," ",'PT_endr-kom'!BG361)</f>
        <v xml:space="preserve"> </v>
      </c>
      <c r="H343" s="167" t="str">
        <f>IF('PT_endr-kom'!BH361=0," ",'PT_endr-kom'!BH361)</f>
        <v xml:space="preserve"> </v>
      </c>
      <c r="I343" s="22"/>
      <c r="J343" s="22"/>
      <c r="K343" s="22"/>
      <c r="L343" s="22"/>
      <c r="M343" s="22"/>
    </row>
    <row r="344" spans="2:13" ht="14.1" customHeight="1" x14ac:dyDescent="0.2">
      <c r="B344" s="21" t="str">
        <f>IF('PT_endr-kom'!BC362=0," ",'PT_endr-kom'!BC362)</f>
        <v xml:space="preserve"> </v>
      </c>
      <c r="C344" s="21" t="str">
        <f>IF('PT_endr-kom'!BD362=0," ",'PT_endr-kom'!BD362)</f>
        <v xml:space="preserve"> </v>
      </c>
      <c r="D344" s="167" t="str">
        <f>IF('PT_endr-kom'!BD362=0," ",'PT_endr-kom'!BD362)</f>
        <v xml:space="preserve"> </v>
      </c>
      <c r="E344" s="167" t="str">
        <f>IF('PT_endr-kom'!BE362=0," ",'PT_endr-kom'!BE362)</f>
        <v xml:space="preserve"> </v>
      </c>
      <c r="F344" s="167" t="str">
        <f>IF('PT_endr-kom'!BF362=0," ",'PT_endr-kom'!BF362)</f>
        <v xml:space="preserve"> </v>
      </c>
      <c r="G344" s="167" t="str">
        <f>IF('PT_endr-kom'!BG362=0," ",'PT_endr-kom'!BG362)</f>
        <v xml:space="preserve"> </v>
      </c>
      <c r="H344" s="167" t="str">
        <f>IF('PT_endr-kom'!BH362=0," ",'PT_endr-kom'!BH362)</f>
        <v xml:space="preserve"> </v>
      </c>
      <c r="I344" s="22"/>
      <c r="J344" s="22"/>
      <c r="K344" s="22"/>
      <c r="L344" s="22"/>
      <c r="M344" s="22"/>
    </row>
    <row r="345" spans="2:13" ht="14.1" customHeight="1" x14ac:dyDescent="0.2">
      <c r="B345" s="21" t="str">
        <f>IF('PT_endr-kom'!BC363=0," ",'PT_endr-kom'!BC363)</f>
        <v xml:space="preserve"> </v>
      </c>
      <c r="C345" s="21" t="str">
        <f>IF('PT_endr-kom'!BD363=0," ",'PT_endr-kom'!BD363)</f>
        <v xml:space="preserve"> </v>
      </c>
      <c r="D345" s="167" t="str">
        <f>IF('PT_endr-kom'!BD363=0," ",'PT_endr-kom'!BD363)</f>
        <v xml:space="preserve"> </v>
      </c>
      <c r="E345" s="167" t="str">
        <f>IF('PT_endr-kom'!BE363=0," ",'PT_endr-kom'!BE363)</f>
        <v xml:space="preserve"> </v>
      </c>
      <c r="F345" s="167" t="str">
        <f>IF('PT_endr-kom'!BF363=0," ",'PT_endr-kom'!BF363)</f>
        <v xml:space="preserve"> </v>
      </c>
      <c r="G345" s="167" t="str">
        <f>IF('PT_endr-kom'!BG363=0," ",'PT_endr-kom'!BG363)</f>
        <v xml:space="preserve"> </v>
      </c>
      <c r="H345" s="167" t="str">
        <f>IF('PT_endr-kom'!BH363=0," ",'PT_endr-kom'!BH363)</f>
        <v xml:space="preserve"> </v>
      </c>
      <c r="I345" s="22"/>
      <c r="J345" s="22"/>
      <c r="K345" s="22"/>
      <c r="L345" s="22"/>
      <c r="M345" s="22"/>
    </row>
    <row r="346" spans="2:13" ht="14.1" customHeight="1" x14ac:dyDescent="0.2">
      <c r="B346" s="21" t="str">
        <f>IF('PT_endr-kom'!BC364=0," ",'PT_endr-kom'!BC364)</f>
        <v xml:space="preserve"> </v>
      </c>
      <c r="C346" s="21" t="str">
        <f>IF('PT_endr-kom'!BD364=0," ",'PT_endr-kom'!BD364)</f>
        <v xml:space="preserve"> </v>
      </c>
      <c r="D346" s="167" t="str">
        <f>IF('PT_endr-kom'!BD364=0," ",'PT_endr-kom'!BD364)</f>
        <v xml:space="preserve"> </v>
      </c>
      <c r="E346" s="167" t="str">
        <f>IF('PT_endr-kom'!BE364=0," ",'PT_endr-kom'!BE364)</f>
        <v xml:space="preserve"> </v>
      </c>
      <c r="F346" s="167" t="str">
        <f>IF('PT_endr-kom'!BF364=0," ",'PT_endr-kom'!BF364)</f>
        <v xml:space="preserve"> </v>
      </c>
      <c r="G346" s="167" t="str">
        <f>IF('PT_endr-kom'!BG364=0," ",'PT_endr-kom'!BG364)</f>
        <v xml:space="preserve"> </v>
      </c>
      <c r="H346" s="167" t="str">
        <f>IF('PT_endr-kom'!BH364=0," ",'PT_endr-kom'!BH364)</f>
        <v xml:space="preserve"> </v>
      </c>
      <c r="I346" s="22"/>
      <c r="J346" s="22"/>
      <c r="K346" s="22"/>
      <c r="L346" s="22"/>
      <c r="M346" s="22"/>
    </row>
    <row r="347" spans="2:13" ht="14.1" customHeight="1" x14ac:dyDescent="0.2">
      <c r="B347" s="21" t="str">
        <f>IF('PT_endr-kom'!BC365=0," ",'PT_endr-kom'!BC365)</f>
        <v xml:space="preserve"> </v>
      </c>
      <c r="C347" s="21" t="str">
        <f>IF('PT_endr-kom'!BD365=0," ",'PT_endr-kom'!BD365)</f>
        <v xml:space="preserve"> </v>
      </c>
      <c r="D347" s="167" t="str">
        <f>IF('PT_endr-kom'!BD365=0," ",'PT_endr-kom'!BD365)</f>
        <v xml:space="preserve"> </v>
      </c>
      <c r="E347" s="167" t="str">
        <f>IF('PT_endr-kom'!BE365=0," ",'PT_endr-kom'!BE365)</f>
        <v xml:space="preserve"> </v>
      </c>
      <c r="F347" s="167" t="str">
        <f>IF('PT_endr-kom'!BF365=0," ",'PT_endr-kom'!BF365)</f>
        <v xml:space="preserve"> </v>
      </c>
      <c r="G347" s="167" t="str">
        <f>IF('PT_endr-kom'!BG365=0," ",'PT_endr-kom'!BG365)</f>
        <v xml:space="preserve"> </v>
      </c>
      <c r="H347" s="167" t="str">
        <f>IF('PT_endr-kom'!BH365=0," ",'PT_endr-kom'!BH365)</f>
        <v xml:space="preserve"> </v>
      </c>
      <c r="I347" s="22"/>
      <c r="J347" s="22"/>
      <c r="K347" s="22"/>
      <c r="L347" s="22"/>
      <c r="M347" s="22"/>
    </row>
    <row r="348" spans="2:13" ht="14.1" customHeight="1" x14ac:dyDescent="0.2">
      <c r="B348" s="21" t="str">
        <f>IF('PT_endr-kom'!BC366=0," ",'PT_endr-kom'!BC366)</f>
        <v xml:space="preserve"> </v>
      </c>
      <c r="C348" s="21" t="str">
        <f>IF('PT_endr-kom'!BD366=0," ",'PT_endr-kom'!BD366)</f>
        <v xml:space="preserve"> </v>
      </c>
      <c r="D348" s="167" t="str">
        <f>IF('PT_endr-kom'!BD366=0," ",'PT_endr-kom'!BD366)</f>
        <v xml:space="preserve"> </v>
      </c>
      <c r="E348" s="167" t="str">
        <f>IF('PT_endr-kom'!BE366=0," ",'PT_endr-kom'!BE366)</f>
        <v xml:space="preserve"> </v>
      </c>
      <c r="F348" s="167" t="str">
        <f>IF('PT_endr-kom'!BF366=0," ",'PT_endr-kom'!BF366)</f>
        <v xml:space="preserve"> </v>
      </c>
      <c r="G348" s="167" t="str">
        <f>IF('PT_endr-kom'!BG366=0," ",'PT_endr-kom'!BG366)</f>
        <v xml:space="preserve"> </v>
      </c>
      <c r="H348" s="167" t="str">
        <f>IF('PT_endr-kom'!BH366=0," ",'PT_endr-kom'!BH366)</f>
        <v xml:space="preserve"> </v>
      </c>
      <c r="I348" s="22"/>
      <c r="J348" s="22"/>
      <c r="K348" s="22"/>
      <c r="L348" s="22"/>
      <c r="M348" s="22"/>
    </row>
    <row r="349" spans="2:13" ht="14.1" customHeight="1" x14ac:dyDescent="0.2">
      <c r="B349" s="21" t="str">
        <f>IF('PT_endr-kom'!BC367=0," ",'PT_endr-kom'!BC367)</f>
        <v xml:space="preserve"> </v>
      </c>
      <c r="C349" s="21" t="str">
        <f>IF('PT_endr-kom'!BD367=0," ",'PT_endr-kom'!BD367)</f>
        <v xml:space="preserve"> </v>
      </c>
      <c r="D349" s="167" t="str">
        <f>IF('PT_endr-kom'!BD367=0," ",'PT_endr-kom'!BD367)</f>
        <v xml:space="preserve"> </v>
      </c>
      <c r="E349" s="167" t="str">
        <f>IF('PT_endr-kom'!BE367=0," ",'PT_endr-kom'!BE367)</f>
        <v xml:space="preserve"> </v>
      </c>
      <c r="F349" s="167" t="str">
        <f>IF('PT_endr-kom'!BF367=0," ",'PT_endr-kom'!BF367)</f>
        <v xml:space="preserve"> </v>
      </c>
      <c r="G349" s="167" t="str">
        <f>IF('PT_endr-kom'!BG367=0," ",'PT_endr-kom'!BG367)</f>
        <v xml:space="preserve"> </v>
      </c>
      <c r="H349" s="167" t="str">
        <f>IF('PT_endr-kom'!BH367=0," ",'PT_endr-kom'!BH367)</f>
        <v xml:space="preserve"> </v>
      </c>
      <c r="I349" s="22"/>
      <c r="J349" s="22"/>
      <c r="K349" s="22"/>
      <c r="L349" s="22"/>
      <c r="M349" s="22"/>
    </row>
    <row r="350" spans="2:13" ht="14.1" customHeight="1" x14ac:dyDescent="0.2">
      <c r="B350" s="21" t="str">
        <f>IF('PT_endr-kom'!BC368=0," ",'PT_endr-kom'!BC368)</f>
        <v xml:space="preserve"> </v>
      </c>
      <c r="C350" s="21" t="str">
        <f>IF('PT_endr-kom'!BD368=0," ",'PT_endr-kom'!BD368)</f>
        <v xml:space="preserve"> </v>
      </c>
      <c r="D350" s="167" t="str">
        <f>IF('PT_endr-kom'!BD368=0," ",'PT_endr-kom'!BD368)</f>
        <v xml:space="preserve"> </v>
      </c>
      <c r="E350" s="167" t="str">
        <f>IF('PT_endr-kom'!BE368=0," ",'PT_endr-kom'!BE368)</f>
        <v xml:space="preserve"> </v>
      </c>
      <c r="F350" s="167" t="str">
        <f>IF('PT_endr-kom'!BF368=0," ",'PT_endr-kom'!BF368)</f>
        <v xml:space="preserve"> </v>
      </c>
      <c r="G350" s="167" t="str">
        <f>IF('PT_endr-kom'!BG368=0," ",'PT_endr-kom'!BG368)</f>
        <v xml:space="preserve"> </v>
      </c>
      <c r="H350" s="167" t="str">
        <f>IF('PT_endr-kom'!BH368=0," ",'PT_endr-kom'!BH368)</f>
        <v xml:space="preserve"> </v>
      </c>
      <c r="I350" s="22"/>
      <c r="J350" s="22"/>
      <c r="K350" s="22"/>
      <c r="L350" s="22"/>
      <c r="M350" s="22"/>
    </row>
    <row r="351" spans="2:13" ht="14.1" customHeight="1" x14ac:dyDescent="0.2">
      <c r="B351" s="21" t="str">
        <f>IF('PT_endr-kom'!BC369=0," ",'PT_endr-kom'!BC369)</f>
        <v xml:space="preserve"> </v>
      </c>
      <c r="C351" s="21" t="str">
        <f>IF('PT_endr-kom'!BD369=0," ",'PT_endr-kom'!BD369)</f>
        <v xml:space="preserve"> </v>
      </c>
      <c r="D351" s="167" t="str">
        <f>IF('PT_endr-kom'!BD369=0," ",'PT_endr-kom'!BD369)</f>
        <v xml:space="preserve"> </v>
      </c>
      <c r="E351" s="167" t="str">
        <f>IF('PT_endr-kom'!BE369=0," ",'PT_endr-kom'!BE369)</f>
        <v xml:space="preserve"> </v>
      </c>
      <c r="F351" s="167" t="str">
        <f>IF('PT_endr-kom'!BF369=0," ",'PT_endr-kom'!BF369)</f>
        <v xml:space="preserve"> </v>
      </c>
      <c r="G351" s="167" t="str">
        <f>IF('PT_endr-kom'!BG369=0," ",'PT_endr-kom'!BG369)</f>
        <v xml:space="preserve"> </v>
      </c>
      <c r="H351" s="167" t="str">
        <f>IF('PT_endr-kom'!BH369=0," ",'PT_endr-kom'!BH369)</f>
        <v xml:space="preserve"> </v>
      </c>
      <c r="I351" s="22"/>
      <c r="J351" s="22"/>
      <c r="K351" s="22"/>
      <c r="L351" s="22"/>
      <c r="M351" s="22"/>
    </row>
    <row r="352" spans="2:13" ht="14.1" customHeight="1" x14ac:dyDescent="0.2">
      <c r="B352" s="21"/>
      <c r="C352" s="21"/>
      <c r="D352" s="167"/>
      <c r="E352" s="167"/>
      <c r="F352" s="167"/>
      <c r="G352" s="167"/>
      <c r="H352" s="22"/>
      <c r="I352" s="22"/>
      <c r="J352" s="22"/>
      <c r="K352" s="22"/>
      <c r="L352" s="22"/>
      <c r="M352" s="22"/>
    </row>
    <row r="353" spans="2:13" ht="14.1" customHeight="1" x14ac:dyDescent="0.2">
      <c r="B353" s="21"/>
      <c r="C353" s="21"/>
      <c r="D353" s="167"/>
      <c r="E353" s="167"/>
      <c r="F353" s="167"/>
      <c r="G353" s="167"/>
      <c r="H353" s="22"/>
      <c r="I353" s="22"/>
      <c r="J353" s="22"/>
      <c r="K353" s="22"/>
      <c r="L353" s="22"/>
      <c r="M353" s="22"/>
    </row>
    <row r="354" spans="2:13" ht="14.1" customHeight="1" x14ac:dyDescent="0.2">
      <c r="B354" s="21"/>
      <c r="C354" s="21"/>
      <c r="D354" s="167"/>
      <c r="E354" s="167"/>
      <c r="F354" s="167"/>
      <c r="G354" s="167"/>
      <c r="H354" s="22"/>
      <c r="I354" s="22"/>
      <c r="J354" s="22"/>
      <c r="K354" s="22"/>
      <c r="L354" s="22"/>
      <c r="M354" s="22"/>
    </row>
    <row r="355" spans="2:13" ht="14.1" customHeight="1" x14ac:dyDescent="0.2">
      <c r="B355" s="21"/>
      <c r="C355" s="21"/>
      <c r="D355" s="167"/>
      <c r="E355" s="167"/>
      <c r="F355" s="167"/>
      <c r="G355" s="167"/>
      <c r="H355" s="22"/>
      <c r="I355" s="22"/>
      <c r="J355" s="22"/>
      <c r="K355" s="22"/>
      <c r="L355" s="22"/>
      <c r="M355" s="22"/>
    </row>
    <row r="356" spans="2:13" ht="14.1" customHeight="1" x14ac:dyDescent="0.2">
      <c r="B356" s="21"/>
      <c r="C356" s="21"/>
      <c r="D356" s="167"/>
      <c r="E356" s="167"/>
      <c r="F356" s="167"/>
      <c r="G356" s="167"/>
      <c r="H356" s="22"/>
      <c r="I356" s="22"/>
      <c r="J356" s="22"/>
      <c r="K356" s="22"/>
      <c r="L356" s="22"/>
      <c r="M356" s="22"/>
    </row>
    <row r="357" spans="2:13" ht="14.1" customHeight="1" x14ac:dyDescent="0.2">
      <c r="B357" s="21"/>
      <c r="C357" s="21"/>
      <c r="D357" s="167"/>
      <c r="E357" s="167"/>
      <c r="F357" s="167"/>
      <c r="G357" s="167"/>
      <c r="H357" s="22"/>
      <c r="I357" s="22"/>
      <c r="J357" s="22"/>
      <c r="K357" s="22"/>
      <c r="L357" s="22"/>
      <c r="M357" s="22"/>
    </row>
    <row r="358" spans="2:13" ht="14.1" customHeight="1" x14ac:dyDescent="0.2">
      <c r="B358" s="21"/>
      <c r="C358" s="21"/>
      <c r="D358" s="167"/>
      <c r="E358" s="167"/>
      <c r="F358" s="167"/>
      <c r="G358" s="167"/>
      <c r="H358" s="22"/>
      <c r="I358" s="22"/>
      <c r="J358" s="22"/>
      <c r="K358" s="22"/>
      <c r="L358" s="22"/>
      <c r="M358" s="22"/>
    </row>
    <row r="359" spans="2:13" ht="14.1" customHeight="1" x14ac:dyDescent="0.2">
      <c r="B359" s="21"/>
      <c r="C359" s="21"/>
      <c r="D359" s="167"/>
      <c r="E359" s="167"/>
      <c r="F359" s="167"/>
      <c r="G359" s="167"/>
      <c r="H359" s="22"/>
      <c r="I359" s="22"/>
      <c r="J359" s="22"/>
      <c r="K359" s="22"/>
      <c r="L359" s="22"/>
      <c r="M359" s="22"/>
    </row>
    <row r="360" spans="2:13" ht="14.1" customHeight="1" x14ac:dyDescent="0.2">
      <c r="B360" s="21"/>
      <c r="C360" s="21"/>
      <c r="D360" s="167"/>
      <c r="E360" s="167"/>
      <c r="F360" s="167"/>
      <c r="G360" s="167"/>
      <c r="H360" s="22"/>
      <c r="I360" s="22"/>
      <c r="J360" s="22"/>
      <c r="K360" s="22"/>
      <c r="L360" s="22"/>
    </row>
    <row r="361" spans="2:13" ht="14.1" customHeight="1" x14ac:dyDescent="0.2">
      <c r="J361" s="22"/>
      <c r="K361" s="22"/>
      <c r="L361" s="22"/>
    </row>
  </sheetData>
  <mergeCells count="3">
    <mergeCell ref="B5:H5"/>
    <mergeCell ref="J2:Q2"/>
    <mergeCell ref="J3:Q3"/>
  </mergeCells>
  <phoneticPr fontId="36" type="noConversion"/>
  <conditionalFormatting sqref="B7:L7 I8:M45 B8:H351 I46:I351 M46:M359 J46:L361 B352:I360">
    <cfRule type="containsBlanks" dxfId="4" priority="1">
      <formula>LEN(TRIM(B7))=0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585E-C437-421C-A5E2-661100B46F6F}">
  <sheetPr>
    <tabColor theme="7" tint="0.79998168889431442"/>
  </sheetPr>
  <dimension ref="C2:BH368"/>
  <sheetViews>
    <sheetView topLeftCell="AE1" zoomScale="80" zoomScaleNormal="80" workbookViewId="0">
      <selection activeCell="AX9" sqref="AX9"/>
    </sheetView>
  </sheetViews>
  <sheetFormatPr baseColWidth="10" defaultRowHeight="12.75" x14ac:dyDescent="0.2"/>
  <cols>
    <col min="1" max="1" width="11.85546875" bestFit="1" customWidth="1"/>
    <col min="2" max="2" width="11.85546875" customWidth="1"/>
    <col min="3" max="3" width="8" bestFit="1" customWidth="1"/>
    <col min="4" max="4" width="5" bestFit="1" customWidth="1"/>
    <col min="5" max="5" width="13" bestFit="1" customWidth="1"/>
    <col min="6" max="6" width="6.28515625" bestFit="1" customWidth="1"/>
    <col min="7" max="7" width="5" bestFit="1" customWidth="1"/>
    <col min="8" max="11" width="8" customWidth="1"/>
    <col min="12" max="12" width="7.42578125" bestFit="1" customWidth="1"/>
    <col min="13" max="15" width="7.42578125" customWidth="1"/>
    <col min="16" max="17" width="9.28515625" customWidth="1"/>
    <col min="18" max="18" width="11" bestFit="1" customWidth="1"/>
    <col min="19" max="19" width="13" bestFit="1" customWidth="1"/>
    <col min="20" max="21" width="7.85546875" customWidth="1"/>
    <col min="22" max="25" width="11.7109375" customWidth="1"/>
    <col min="26" max="26" width="8" bestFit="1" customWidth="1"/>
    <col min="27" max="27" width="7.42578125" bestFit="1" customWidth="1"/>
    <col min="28" max="28" width="8.140625" bestFit="1" customWidth="1"/>
    <col min="29" max="29" width="8.5703125" customWidth="1"/>
    <col min="30" max="30" width="6.42578125" customWidth="1"/>
    <col min="31" max="31" width="5.28515625" customWidth="1"/>
    <col min="32" max="32" width="7.28515625" customWidth="1"/>
    <col min="33" max="33" width="5.7109375" bestFit="1" customWidth="1"/>
    <col min="34" max="34" width="8.7109375" bestFit="1" customWidth="1"/>
    <col min="35" max="35" width="8.140625" bestFit="1" customWidth="1"/>
    <col min="36" max="37" width="7.7109375" bestFit="1" customWidth="1"/>
    <col min="38" max="38" width="11.5703125" customWidth="1"/>
    <col min="39" max="40" width="13.140625" bestFit="1" customWidth="1"/>
    <col min="41" max="42" width="11.7109375" bestFit="1" customWidth="1"/>
    <col min="43" max="43" width="13.140625" bestFit="1" customWidth="1"/>
    <col min="47" max="47" width="14.5703125" bestFit="1" customWidth="1"/>
    <col min="48" max="48" width="15.140625" bestFit="1" customWidth="1"/>
    <col min="49" max="49" width="13.5703125" bestFit="1" customWidth="1"/>
    <col min="50" max="51" width="15.5703125" bestFit="1" customWidth="1"/>
    <col min="52" max="52" width="14.140625" bestFit="1" customWidth="1"/>
    <col min="53" max="53" width="5" bestFit="1" customWidth="1"/>
    <col min="54" max="54" width="8" bestFit="1" customWidth="1"/>
    <col min="55" max="55" width="13.42578125" customWidth="1"/>
    <col min="56" max="56" width="14" customWidth="1"/>
  </cols>
  <sheetData>
    <row r="2" spans="3:50" x14ac:dyDescent="0.2">
      <c r="E2" t="s">
        <v>509</v>
      </c>
      <c r="G2" t="s">
        <v>572</v>
      </c>
      <c r="J2" s="14"/>
      <c r="K2" s="164" t="str">
        <f>IF(F5=E2,G3,IF(F5=E3,G2,F5))</f>
        <v>alle kjøttslag</v>
      </c>
      <c r="L2" s="14"/>
      <c r="M2" s="14"/>
      <c r="N2" s="14"/>
      <c r="O2" s="14"/>
      <c r="P2" s="14"/>
      <c r="Q2" s="14"/>
      <c r="S2" t="s">
        <v>519</v>
      </c>
      <c r="U2" s="14" t="str">
        <f>IF(F5=E2,S2,IF(F5=E3,S3,F5))</f>
        <v>hele landet</v>
      </c>
      <c r="X2">
        <v>2015</v>
      </c>
      <c r="Y2">
        <v>2016</v>
      </c>
      <c r="Z2">
        <v>2017</v>
      </c>
      <c r="AA2">
        <v>2018</v>
      </c>
      <c r="AB2">
        <v>2019</v>
      </c>
      <c r="AC2">
        <v>2020</v>
      </c>
      <c r="AD2">
        <v>2021</v>
      </c>
      <c r="AE2">
        <v>2022</v>
      </c>
      <c r="AF2">
        <v>2023</v>
      </c>
    </row>
    <row r="3" spans="3:50" x14ac:dyDescent="0.2">
      <c r="E3" t="s">
        <v>516</v>
      </c>
      <c r="G3" t="s">
        <v>573</v>
      </c>
      <c r="S3" t="s">
        <v>518</v>
      </c>
      <c r="X3">
        <v>2016</v>
      </c>
      <c r="Y3">
        <v>2017</v>
      </c>
      <c r="Z3">
        <v>2018</v>
      </c>
      <c r="AA3">
        <v>2019</v>
      </c>
      <c r="AB3">
        <v>2020</v>
      </c>
      <c r="AC3">
        <v>2021</v>
      </c>
      <c r="AD3">
        <v>2022</v>
      </c>
      <c r="AE3">
        <v>2023</v>
      </c>
      <c r="AF3">
        <v>2024</v>
      </c>
    </row>
    <row r="4" spans="3:50" x14ac:dyDescent="0.2">
      <c r="X4" t="str">
        <f>_xlfn.CONCAT(X2," - ",X3)</f>
        <v>2015 - 2016</v>
      </c>
      <c r="Y4" t="str">
        <f t="shared" ref="Y4:AF4" si="0">_xlfn.CONCAT(Y2," - ",Y3)</f>
        <v>2016 - 2017</v>
      </c>
      <c r="Z4" t="str">
        <f t="shared" si="0"/>
        <v>2017 - 2018</v>
      </c>
      <c r="AA4" t="str">
        <f t="shared" si="0"/>
        <v>2018 - 2019</v>
      </c>
      <c r="AB4" t="str">
        <f t="shared" si="0"/>
        <v>2019 - 2020</v>
      </c>
      <c r="AC4" t="str">
        <f t="shared" si="0"/>
        <v>2020 - 2021</v>
      </c>
      <c r="AD4" t="str">
        <f t="shared" si="0"/>
        <v>2021 - 2022</v>
      </c>
      <c r="AE4" t="str">
        <f t="shared" si="0"/>
        <v>2022 - 2023</v>
      </c>
      <c r="AF4" t="str">
        <f t="shared" si="0"/>
        <v>2023 - 2024</v>
      </c>
      <c r="AV4" t="s">
        <v>516</v>
      </c>
      <c r="AX4" s="164" t="str">
        <f>IF(AV22=AV4,AV7,IF(AV22=AV5,AV8,AV22))</f>
        <v>Østfold</v>
      </c>
    </row>
    <row r="5" spans="3:50" x14ac:dyDescent="0.2">
      <c r="E5" s="1" t="s">
        <v>29</v>
      </c>
      <c r="F5" t="s" vm="1">
        <v>509</v>
      </c>
      <c r="S5" t="str">
        <f>_xlfn.CONCAT("Årlih endring av slakteleveranser av ",K2," i ",U2," perioden 2015 - 2024")</f>
        <v>Årlih endring av slakteleveranser av alle kjøttslag i hele landet perioden 2015 - 2024</v>
      </c>
      <c r="AV5" t="s">
        <v>691</v>
      </c>
    </row>
    <row r="6" spans="3:50" x14ac:dyDescent="0.2">
      <c r="AW6" s="171"/>
      <c r="AX6" t="str">
        <f>_xlfn.CONCAT("Endring i slakteleveranser kommunevis etter kjøttslag i ",AX4," fra 2015 til 2024 i kg")</f>
        <v>Endring i slakteleveranser kommunevis etter kjøttslag i Østfold fra 2015 til 2024 i kg</v>
      </c>
    </row>
    <row r="7" spans="3:50" x14ac:dyDescent="0.2">
      <c r="AV7" t="s">
        <v>518</v>
      </c>
      <c r="AW7" s="171"/>
    </row>
    <row r="8" spans="3:50" x14ac:dyDescent="0.2">
      <c r="G8" s="163" t="s">
        <v>689</v>
      </c>
      <c r="T8" t="s">
        <v>690</v>
      </c>
      <c r="AV8" t="s">
        <v>703</v>
      </c>
      <c r="AW8" s="171"/>
      <c r="AX8" t="str">
        <f>_xlfn.CONCAT("Endring av slakteleveranser kommunevis alle kjøttslag i ",AX4," fra 2015 til 2024 i kg")</f>
        <v>Endring av slakteleveranser kommunevis alle kjøttslag i Østfold fra 2015 til 2024 i kg</v>
      </c>
    </row>
    <row r="10" spans="3:50" x14ac:dyDescent="0.2">
      <c r="C10" s="1" t="s">
        <v>513</v>
      </c>
      <c r="E10" s="1" t="s">
        <v>511</v>
      </c>
      <c r="F10" s="1" t="s">
        <v>29</v>
      </c>
      <c r="P10" s="165" t="s">
        <v>513</v>
      </c>
      <c r="Q10" s="5"/>
      <c r="R10" s="165" t="s">
        <v>511</v>
      </c>
      <c r="S10" s="165" t="s">
        <v>29</v>
      </c>
      <c r="T10" s="5"/>
      <c r="U10" s="5"/>
      <c r="V10" s="5"/>
      <c r="W10" s="5"/>
      <c r="X10" s="5"/>
      <c r="Y10" s="5"/>
      <c r="AK10" t="s">
        <v>513</v>
      </c>
    </row>
    <row r="11" spans="3:50" x14ac:dyDescent="0.2">
      <c r="E11">
        <v>2015</v>
      </c>
      <c r="I11">
        <v>2024</v>
      </c>
      <c r="P11" s="5"/>
      <c r="Q11" s="5"/>
      <c r="R11" s="5">
        <v>2015</v>
      </c>
      <c r="S11" s="5"/>
      <c r="T11" s="5"/>
      <c r="U11" s="5"/>
      <c r="V11" s="5" t="s">
        <v>668</v>
      </c>
      <c r="W11" s="5"/>
      <c r="X11" s="5"/>
      <c r="Y11" s="5"/>
    </row>
    <row r="12" spans="3:50" x14ac:dyDescent="0.2">
      <c r="C12" s="1" t="s">
        <v>61</v>
      </c>
      <c r="D12" s="1" t="s">
        <v>59</v>
      </c>
      <c r="E12" t="s">
        <v>31</v>
      </c>
      <c r="F12" t="s">
        <v>35</v>
      </c>
      <c r="G12" t="s">
        <v>34</v>
      </c>
      <c r="H12" t="s">
        <v>40</v>
      </c>
      <c r="I12" t="s">
        <v>31</v>
      </c>
      <c r="J12" t="s">
        <v>35</v>
      </c>
      <c r="K12" t="s">
        <v>34</v>
      </c>
      <c r="L12" t="s">
        <v>40</v>
      </c>
      <c r="P12" s="165" t="s">
        <v>61</v>
      </c>
      <c r="Q12" s="165" t="s">
        <v>59</v>
      </c>
      <c r="R12" s="5" t="s">
        <v>31</v>
      </c>
      <c r="S12" s="5" t="s">
        <v>35</v>
      </c>
      <c r="T12" s="5" t="s">
        <v>34</v>
      </c>
      <c r="U12" s="5" t="s">
        <v>40</v>
      </c>
      <c r="V12" s="5" t="s">
        <v>31</v>
      </c>
      <c r="W12" s="5" t="s">
        <v>35</v>
      </c>
      <c r="X12" s="5" t="s">
        <v>34</v>
      </c>
      <c r="Y12" s="5" t="s">
        <v>40</v>
      </c>
      <c r="AK12" t="s">
        <v>61</v>
      </c>
      <c r="AL12" t="s">
        <v>59</v>
      </c>
      <c r="AM12" t="s">
        <v>31</v>
      </c>
      <c r="AN12" t="s">
        <v>35</v>
      </c>
      <c r="AO12" t="s">
        <v>34</v>
      </c>
      <c r="AP12" t="s">
        <v>40</v>
      </c>
      <c r="AQ12" t="s">
        <v>533</v>
      </c>
    </row>
    <row r="13" spans="3:50" x14ac:dyDescent="0.2">
      <c r="C13" t="s">
        <v>596</v>
      </c>
      <c r="D13" t="s">
        <v>89</v>
      </c>
      <c r="E13" s="6"/>
      <c r="F13" s="6"/>
      <c r="G13" s="6"/>
      <c r="H13" s="6"/>
      <c r="I13" s="6">
        <v>73193</v>
      </c>
      <c r="J13" s="6">
        <v>-122372.60000000002</v>
      </c>
      <c r="K13" s="6">
        <v>-8198.6000000000058</v>
      </c>
      <c r="L13" s="6">
        <v>578.59999999999127</v>
      </c>
      <c r="P13" s="5" t="s">
        <v>596</v>
      </c>
      <c r="Q13" s="5" t="s">
        <v>89</v>
      </c>
      <c r="R13" s="5"/>
      <c r="S13" s="5"/>
      <c r="T13" s="5"/>
      <c r="U13" s="5"/>
      <c r="V13" s="5"/>
      <c r="W13" s="5">
        <v>-0.65099010954403469</v>
      </c>
      <c r="X13" s="5">
        <v>-0.30265086214852377</v>
      </c>
      <c r="Y13" s="5">
        <v>4.5717843628539064E-3</v>
      </c>
      <c r="AK13" t="s">
        <v>245</v>
      </c>
      <c r="AL13" t="s">
        <v>273</v>
      </c>
      <c r="AM13" s="94">
        <v>0</v>
      </c>
      <c r="AN13" s="94">
        <v>-893641.6</v>
      </c>
      <c r="AO13" s="94">
        <v>-173521.30000000002</v>
      </c>
      <c r="AP13" s="94">
        <v>-306691</v>
      </c>
      <c r="AQ13" s="94">
        <v>-1373853.9</v>
      </c>
    </row>
    <row r="14" spans="3:50" x14ac:dyDescent="0.2">
      <c r="D14" t="s">
        <v>90</v>
      </c>
      <c r="E14" s="6"/>
      <c r="F14" s="6"/>
      <c r="G14" s="6"/>
      <c r="H14" s="6"/>
      <c r="I14" s="6">
        <v>-43478.100000000035</v>
      </c>
      <c r="J14" s="6">
        <v>-95492.7</v>
      </c>
      <c r="K14" s="6">
        <v>2679.8999999999987</v>
      </c>
      <c r="L14" s="6">
        <v>52710.800000000032</v>
      </c>
      <c r="P14" s="5"/>
      <c r="Q14" s="5" t="s">
        <v>90</v>
      </c>
      <c r="R14" s="5"/>
      <c r="S14" s="5"/>
      <c r="T14" s="5"/>
      <c r="U14" s="5"/>
      <c r="V14" s="5">
        <v>-0.14179202557846868</v>
      </c>
      <c r="W14" s="5">
        <v>-0.59536180814292772</v>
      </c>
      <c r="X14" s="5">
        <v>0.3326547585059767</v>
      </c>
      <c r="Y14" s="5">
        <v>0.76142847650167178</v>
      </c>
      <c r="AK14" t="s">
        <v>603</v>
      </c>
      <c r="AL14" t="s">
        <v>183</v>
      </c>
      <c r="AM14" s="94">
        <v>-758723.8899999999</v>
      </c>
      <c r="AN14" s="94">
        <v>-675955.80000000075</v>
      </c>
      <c r="AO14" s="94">
        <v>-7670</v>
      </c>
      <c r="AP14" s="94">
        <v>192128.79999999981</v>
      </c>
      <c r="AQ14" s="94">
        <v>-1250220.8900000008</v>
      </c>
    </row>
    <row r="15" spans="3:50" x14ac:dyDescent="0.2">
      <c r="D15" t="s">
        <v>88</v>
      </c>
      <c r="E15" s="6"/>
      <c r="F15" s="6"/>
      <c r="G15" s="6"/>
      <c r="H15" s="6"/>
      <c r="I15" s="6">
        <v>0</v>
      </c>
      <c r="J15" s="6">
        <v>-59571.4</v>
      </c>
      <c r="K15" s="6">
        <v>1180.8999999999996</v>
      </c>
      <c r="L15" s="6">
        <v>-6189.5999999999985</v>
      </c>
      <c r="P15" s="5"/>
      <c r="Q15" s="5" t="s">
        <v>88</v>
      </c>
      <c r="R15" s="5"/>
      <c r="S15" s="5"/>
      <c r="T15" s="5"/>
      <c r="U15" s="5"/>
      <c r="V15" s="5"/>
      <c r="W15" s="5">
        <v>-1</v>
      </c>
      <c r="X15" s="5">
        <v>0.16643177269780418</v>
      </c>
      <c r="Y15" s="5">
        <v>-0.67457169013470508</v>
      </c>
      <c r="AK15" t="s">
        <v>603</v>
      </c>
      <c r="AL15" t="s">
        <v>184</v>
      </c>
      <c r="AM15" s="94">
        <v>-95658.080000000075</v>
      </c>
      <c r="AN15" s="94">
        <v>-748604.19999999972</v>
      </c>
      <c r="AO15" s="94">
        <v>6030.0000000000036</v>
      </c>
      <c r="AP15" s="94">
        <v>152850.49999999994</v>
      </c>
      <c r="AQ15" s="94">
        <v>-685381.7799999998</v>
      </c>
    </row>
    <row r="16" spans="3:50" x14ac:dyDescent="0.2">
      <c r="D16" t="s">
        <v>103</v>
      </c>
      <c r="E16" s="6"/>
      <c r="F16" s="6"/>
      <c r="G16" s="6"/>
      <c r="H16" s="6"/>
      <c r="I16" s="6">
        <v>0</v>
      </c>
      <c r="J16" s="6">
        <v>157364.69999999995</v>
      </c>
      <c r="K16" s="6">
        <v>-81.600000000005821</v>
      </c>
      <c r="L16" s="6">
        <v>42857.500000000029</v>
      </c>
      <c r="P16" s="5"/>
      <c r="Q16" s="5" t="s">
        <v>103</v>
      </c>
      <c r="R16" s="5"/>
      <c r="S16" s="5"/>
      <c r="T16" s="5"/>
      <c r="U16" s="5"/>
      <c r="V16" s="5"/>
      <c r="W16" s="5">
        <v>0.40466456094460729</v>
      </c>
      <c r="X16" s="5">
        <v>-1.2208970900457359E-3</v>
      </c>
      <c r="Y16" s="5">
        <v>0.25221347002068573</v>
      </c>
      <c r="AK16" t="s">
        <v>371</v>
      </c>
      <c r="AL16" t="s">
        <v>417</v>
      </c>
      <c r="AM16" s="94">
        <v>-562111.9</v>
      </c>
      <c r="AN16" s="94">
        <v>-85331.599999999977</v>
      </c>
      <c r="AO16" s="94">
        <v>-2289.6000000000058</v>
      </c>
      <c r="AP16" s="94">
        <v>-3206.5999999999767</v>
      </c>
      <c r="AQ16" s="94">
        <v>-652939.69999999995</v>
      </c>
    </row>
    <row r="17" spans="4:60" x14ac:dyDescent="0.2">
      <c r="D17" t="s">
        <v>95</v>
      </c>
      <c r="E17" s="6"/>
      <c r="F17" s="6"/>
      <c r="G17" s="6"/>
      <c r="H17" s="6"/>
      <c r="I17" s="6">
        <v>0</v>
      </c>
      <c r="J17" s="6">
        <v>-516</v>
      </c>
      <c r="K17" s="6">
        <v>-95.300000000000182</v>
      </c>
      <c r="L17" s="6">
        <v>-35999.499999999985</v>
      </c>
      <c r="P17" s="5"/>
      <c r="Q17" s="5" t="s">
        <v>95</v>
      </c>
      <c r="R17" s="5"/>
      <c r="S17" s="5"/>
      <c r="T17" s="5"/>
      <c r="U17" s="5"/>
      <c r="V17" s="5"/>
      <c r="W17" s="5">
        <v>-1</v>
      </c>
      <c r="X17" s="5">
        <v>-2.3150172472428746E-2</v>
      </c>
      <c r="Y17" s="5">
        <v>-0.43605788506565774</v>
      </c>
      <c r="AK17" t="s">
        <v>245</v>
      </c>
      <c r="AL17" t="s">
        <v>270</v>
      </c>
      <c r="AM17" s="94">
        <v>-39668</v>
      </c>
      <c r="AN17" s="94">
        <v>-491773.59999999823</v>
      </c>
      <c r="AO17" s="94">
        <v>-18645.899999999849</v>
      </c>
      <c r="AP17" s="94">
        <v>65243.100000000093</v>
      </c>
      <c r="AQ17" s="94">
        <v>-484844.39999999804</v>
      </c>
    </row>
    <row r="18" spans="4:60" x14ac:dyDescent="0.2">
      <c r="D18" t="s">
        <v>85</v>
      </c>
      <c r="E18" s="6"/>
      <c r="F18" s="6"/>
      <c r="G18" s="6"/>
      <c r="H18" s="6"/>
      <c r="I18" s="6">
        <v>0</v>
      </c>
      <c r="J18" s="6">
        <v>646</v>
      </c>
      <c r="K18" s="6">
        <v>310</v>
      </c>
      <c r="L18" s="6">
        <v>3611.9</v>
      </c>
      <c r="P18" s="5"/>
      <c r="Q18" s="5" t="s">
        <v>85</v>
      </c>
      <c r="R18" s="5"/>
      <c r="S18" s="5"/>
      <c r="T18" s="5"/>
      <c r="U18" s="5"/>
      <c r="V18" s="5"/>
      <c r="W18" s="5"/>
      <c r="X18" s="5">
        <v>13.716814159292035</v>
      </c>
      <c r="Y18" s="5"/>
      <c r="AK18" t="s">
        <v>596</v>
      </c>
      <c r="AL18" s="3" t="s">
        <v>102</v>
      </c>
      <c r="AM18" s="94">
        <v>-216265.90000000014</v>
      </c>
      <c r="AN18" s="94">
        <v>-307689.69999999972</v>
      </c>
      <c r="AO18" s="94">
        <v>4491.7000000000025</v>
      </c>
      <c r="AP18" s="94">
        <v>43470.299999999988</v>
      </c>
      <c r="AQ18" s="94">
        <v>-475993.59999999986</v>
      </c>
    </row>
    <row r="19" spans="4:60" x14ac:dyDescent="0.2">
      <c r="D19" t="s">
        <v>99</v>
      </c>
      <c r="E19" s="6"/>
      <c r="F19" s="6"/>
      <c r="G19" s="6"/>
      <c r="H19" s="6"/>
      <c r="I19" s="6">
        <v>-191774.1</v>
      </c>
      <c r="J19" s="6">
        <v>-180802.59999999986</v>
      </c>
      <c r="K19" s="6">
        <v>-201.10000000000218</v>
      </c>
      <c r="L19" s="6">
        <v>-36993.800000000003</v>
      </c>
      <c r="P19" s="5"/>
      <c r="Q19" s="5" t="s">
        <v>99</v>
      </c>
      <c r="R19" s="5"/>
      <c r="S19" s="5"/>
      <c r="T19" s="5"/>
      <c r="U19" s="5"/>
      <c r="V19" s="5">
        <v>-1</v>
      </c>
      <c r="W19" s="5">
        <v>-0.24487951166743332</v>
      </c>
      <c r="X19" s="5">
        <v>-1.8378388258302916E-2</v>
      </c>
      <c r="Y19" s="5">
        <v>-0.26930337013216277</v>
      </c>
      <c r="AK19" t="s">
        <v>603</v>
      </c>
      <c r="AL19" t="s">
        <v>182</v>
      </c>
      <c r="AM19" s="94">
        <v>-248959.88999999996</v>
      </c>
      <c r="AN19" s="94">
        <v>-268772.69999999984</v>
      </c>
      <c r="AO19" s="94">
        <v>7570.5</v>
      </c>
      <c r="AP19" s="94">
        <v>54294.699999999953</v>
      </c>
      <c r="AQ19" s="94">
        <v>-455867.38999999984</v>
      </c>
    </row>
    <row r="20" spans="4:60" x14ac:dyDescent="0.2">
      <c r="D20" t="s">
        <v>105</v>
      </c>
      <c r="E20" s="6"/>
      <c r="F20" s="6"/>
      <c r="G20" s="6"/>
      <c r="H20" s="6"/>
      <c r="I20" s="6">
        <v>0</v>
      </c>
      <c r="J20" s="6">
        <v>-93616.7</v>
      </c>
      <c r="K20" s="6">
        <v>-8663.2000000000044</v>
      </c>
      <c r="L20" s="6">
        <v>-11381.300000000003</v>
      </c>
      <c r="P20" s="5"/>
      <c r="Q20" s="5" t="s">
        <v>105</v>
      </c>
      <c r="R20" s="5"/>
      <c r="S20" s="5"/>
      <c r="T20" s="5"/>
      <c r="U20" s="5"/>
      <c r="V20" s="5"/>
      <c r="W20" s="5">
        <v>-1</v>
      </c>
      <c r="X20" s="5">
        <v>-0.23289549381952707</v>
      </c>
      <c r="Y20" s="5">
        <v>-0.45002807411566548</v>
      </c>
      <c r="AK20" t="s">
        <v>108</v>
      </c>
      <c r="AL20" t="s">
        <v>114</v>
      </c>
      <c r="AM20" s="94">
        <v>-49290.8</v>
      </c>
      <c r="AN20" s="94">
        <v>-386401.7</v>
      </c>
      <c r="AO20" s="94">
        <v>2574.4</v>
      </c>
      <c r="AP20" s="94">
        <v>-1906.7000000000044</v>
      </c>
      <c r="AQ20" s="94">
        <v>-435024.8</v>
      </c>
    </row>
    <row r="21" spans="4:60" x14ac:dyDescent="0.2">
      <c r="D21" t="s">
        <v>147</v>
      </c>
      <c r="E21" s="6"/>
      <c r="F21" s="6"/>
      <c r="G21" s="6"/>
      <c r="H21" s="6"/>
      <c r="I21" s="6">
        <v>0</v>
      </c>
      <c r="J21" s="6">
        <v>-172372.5</v>
      </c>
      <c r="K21" s="6">
        <v>-813.79999999999927</v>
      </c>
      <c r="L21" s="6">
        <v>86752.399999999965</v>
      </c>
      <c r="P21" s="5"/>
      <c r="Q21" s="5" t="s">
        <v>147</v>
      </c>
      <c r="R21" s="5"/>
      <c r="S21" s="5"/>
      <c r="T21" s="5"/>
      <c r="U21" s="5"/>
      <c r="V21" s="5"/>
      <c r="W21" s="5">
        <v>-0.99188698049975144</v>
      </c>
      <c r="X21" s="5">
        <v>-3.3749709697753857E-2</v>
      </c>
      <c r="Y21" s="5">
        <v>0.75776810928329752</v>
      </c>
      <c r="AK21" t="s">
        <v>272</v>
      </c>
      <c r="AL21" t="s">
        <v>274</v>
      </c>
      <c r="AM21" s="94">
        <v>-131750</v>
      </c>
      <c r="AN21" s="94">
        <v>-303287.60000000009</v>
      </c>
      <c r="AO21" s="94">
        <v>26889.699999999983</v>
      </c>
      <c r="AP21" s="94">
        <v>-18210.900000000009</v>
      </c>
      <c r="AQ21" s="94">
        <v>-426358.80000000016</v>
      </c>
    </row>
    <row r="22" spans="4:60" x14ac:dyDescent="0.2">
      <c r="D22" t="s">
        <v>92</v>
      </c>
      <c r="E22" s="6"/>
      <c r="F22" s="6"/>
      <c r="G22" s="6"/>
      <c r="H22" s="6"/>
      <c r="I22" s="6">
        <v>17790.099999999977</v>
      </c>
      <c r="J22" s="6">
        <v>24308.699999999953</v>
      </c>
      <c r="K22" s="6">
        <v>2641.3999999999978</v>
      </c>
      <c r="L22" s="6">
        <v>236228.50000000023</v>
      </c>
      <c r="P22" s="5"/>
      <c r="Q22" s="5" t="s">
        <v>92</v>
      </c>
      <c r="R22" s="5"/>
      <c r="S22" s="5"/>
      <c r="T22" s="5"/>
      <c r="U22" s="5"/>
      <c r="V22" s="5">
        <v>6.9944980070314064E-2</v>
      </c>
      <c r="W22" s="5">
        <v>4.8603450809617546E-2</v>
      </c>
      <c r="X22" s="5">
        <v>0.21824701721915571</v>
      </c>
      <c r="Y22" s="5">
        <v>0.73800834267448034</v>
      </c>
      <c r="AK22" t="s">
        <v>596</v>
      </c>
      <c r="AL22" s="3" t="s">
        <v>99</v>
      </c>
      <c r="AM22" s="94">
        <v>-191774.1</v>
      </c>
      <c r="AN22" s="94">
        <v>-180802.59999999986</v>
      </c>
      <c r="AO22" s="94">
        <v>-201.10000000000218</v>
      </c>
      <c r="AP22" s="94">
        <v>-36993.800000000003</v>
      </c>
      <c r="AQ22" s="94">
        <v>-409771.5999999998</v>
      </c>
      <c r="AU22" s="1" t="s">
        <v>61</v>
      </c>
      <c r="AV22" t="s">
        <v>599</v>
      </c>
      <c r="BC22" s="1" t="s">
        <v>61</v>
      </c>
      <c r="BD22" t="s">
        <v>599</v>
      </c>
    </row>
    <row r="23" spans="4:60" x14ac:dyDescent="0.2">
      <c r="D23" t="s">
        <v>148</v>
      </c>
      <c r="E23" s="6"/>
      <c r="F23" s="6"/>
      <c r="G23" s="6"/>
      <c r="H23" s="6"/>
      <c r="I23" s="6">
        <v>38018.399999999994</v>
      </c>
      <c r="J23" s="6">
        <v>-3882.4000000000015</v>
      </c>
      <c r="K23" s="6">
        <v>-17591.500000000004</v>
      </c>
      <c r="L23" s="6">
        <v>63767.799999999959</v>
      </c>
      <c r="P23" s="5"/>
      <c r="Q23" s="5" t="s">
        <v>148</v>
      </c>
      <c r="R23" s="5"/>
      <c r="S23" s="5"/>
      <c r="T23" s="5"/>
      <c r="U23" s="5"/>
      <c r="V23" s="5">
        <v>0.27278539094546855</v>
      </c>
      <c r="W23" s="5">
        <v>-6.0166782121675651E-2</v>
      </c>
      <c r="X23" s="5">
        <v>-0.3532018359307551</v>
      </c>
      <c r="Y23" s="5">
        <v>0.41463233840679947</v>
      </c>
      <c r="AK23" t="s">
        <v>108</v>
      </c>
      <c r="AL23" t="s">
        <v>117</v>
      </c>
      <c r="AM23" s="94">
        <v>-243849.70000000019</v>
      </c>
      <c r="AN23" s="94">
        <v>-122617.9</v>
      </c>
      <c r="AO23" s="94">
        <v>-4286.3000000000011</v>
      </c>
      <c r="AP23" s="94">
        <v>-23529.100000000006</v>
      </c>
      <c r="AQ23" s="94">
        <v>-394283.00000000023</v>
      </c>
      <c r="AU23" s="1" t="s">
        <v>31</v>
      </c>
      <c r="AV23" t="s">
        <v>691</v>
      </c>
      <c r="BC23" s="1" t="s">
        <v>31</v>
      </c>
      <c r="BD23" t="s">
        <v>691</v>
      </c>
    </row>
    <row r="24" spans="4:60" x14ac:dyDescent="0.2">
      <c r="D24" t="s">
        <v>96</v>
      </c>
      <c r="E24" s="6"/>
      <c r="F24" s="6"/>
      <c r="G24" s="6"/>
      <c r="H24" s="6"/>
      <c r="I24" s="6">
        <v>-12646</v>
      </c>
      <c r="J24" s="6">
        <v>-3041.6000000000058</v>
      </c>
      <c r="K24" s="6">
        <v>-115.39999999999998</v>
      </c>
      <c r="L24" s="6">
        <v>-11797.399999999994</v>
      </c>
      <c r="P24" s="5"/>
      <c r="Q24" s="5" t="s">
        <v>96</v>
      </c>
      <c r="R24" s="5"/>
      <c r="S24" s="5"/>
      <c r="T24" s="5"/>
      <c r="U24" s="5"/>
      <c r="V24" s="5">
        <v>-5.8614136732329084E-2</v>
      </c>
      <c r="W24" s="5">
        <v>-1.4316645642309819E-2</v>
      </c>
      <c r="X24" s="5">
        <v>-0.42551622418879048</v>
      </c>
      <c r="Y24" s="5">
        <v>-0.11326250626441291</v>
      </c>
      <c r="AK24" t="s">
        <v>108</v>
      </c>
      <c r="AL24" t="s">
        <v>129</v>
      </c>
      <c r="AM24" s="94">
        <v>-409128.8</v>
      </c>
      <c r="AN24" s="94">
        <v>750.8</v>
      </c>
      <c r="AO24" s="94">
        <v>-12212.499999999971</v>
      </c>
      <c r="AP24" s="94">
        <v>51194.399999999965</v>
      </c>
      <c r="AQ24" s="94">
        <v>-369396.10000000003</v>
      </c>
    </row>
    <row r="25" spans="4:60" x14ac:dyDescent="0.2">
      <c r="D25" t="s">
        <v>104</v>
      </c>
      <c r="E25" s="6"/>
      <c r="F25" s="6"/>
      <c r="G25" s="6"/>
      <c r="H25" s="6"/>
      <c r="I25" s="6">
        <v>-170880.5</v>
      </c>
      <c r="J25" s="6">
        <v>-27206.3</v>
      </c>
      <c r="K25" s="6">
        <v>-4731.1000000000022</v>
      </c>
      <c r="L25" s="6">
        <v>-11676.300000000163</v>
      </c>
      <c r="P25" s="5"/>
      <c r="Q25" s="5" t="s">
        <v>104</v>
      </c>
      <c r="R25" s="5"/>
      <c r="S25" s="5"/>
      <c r="T25" s="5"/>
      <c r="U25" s="5"/>
      <c r="V25" s="5">
        <v>-1</v>
      </c>
      <c r="W25" s="5">
        <v>-1</v>
      </c>
      <c r="X25" s="5">
        <v>-0.17429056655209643</v>
      </c>
      <c r="Y25" s="5">
        <v>-4.120733398293152E-2</v>
      </c>
      <c r="AK25" t="s">
        <v>604</v>
      </c>
      <c r="AL25" t="s">
        <v>202</v>
      </c>
      <c r="AM25" s="94">
        <v>29962.799999999988</v>
      </c>
      <c r="AN25" s="94">
        <v>-364724.39999999991</v>
      </c>
      <c r="AO25" s="94">
        <v>-25526.700000000004</v>
      </c>
      <c r="AP25" s="94">
        <v>23664.799999999988</v>
      </c>
      <c r="AQ25" s="94">
        <v>-336623.49999999994</v>
      </c>
      <c r="AU25" s="1" t="s">
        <v>2</v>
      </c>
      <c r="AV25" t="s">
        <v>696</v>
      </c>
      <c r="AW25" t="s">
        <v>692</v>
      </c>
      <c r="AX25" t="s">
        <v>693</v>
      </c>
      <c r="AY25" t="s">
        <v>694</v>
      </c>
      <c r="AZ25" t="s">
        <v>695</v>
      </c>
      <c r="BC25" s="1" t="s">
        <v>2</v>
      </c>
      <c r="BD25" t="s">
        <v>696</v>
      </c>
      <c r="BE25" t="s">
        <v>692</v>
      </c>
      <c r="BF25" t="s">
        <v>693</v>
      </c>
      <c r="BG25" t="s">
        <v>694</v>
      </c>
      <c r="BH25" t="s">
        <v>695</v>
      </c>
    </row>
    <row r="26" spans="4:60" x14ac:dyDescent="0.2">
      <c r="D26" t="s">
        <v>102</v>
      </c>
      <c r="E26" s="6"/>
      <c r="F26" s="6"/>
      <c r="G26" s="6"/>
      <c r="H26" s="6"/>
      <c r="I26" s="6">
        <v>-216265.90000000014</v>
      </c>
      <c r="J26" s="6">
        <v>-307689.69999999972</v>
      </c>
      <c r="K26" s="6">
        <v>4491.7000000000025</v>
      </c>
      <c r="L26" s="6">
        <v>43470.299999999988</v>
      </c>
      <c r="P26" s="5"/>
      <c r="Q26" s="5" t="s">
        <v>102</v>
      </c>
      <c r="R26" s="5"/>
      <c r="S26" s="5"/>
      <c r="T26" s="5"/>
      <c r="U26" s="5"/>
      <c r="V26" s="5">
        <v>-0.21825512082219781</v>
      </c>
      <c r="W26" s="5">
        <v>-0.16295832703086649</v>
      </c>
      <c r="X26" s="5">
        <v>0.58490246633851639</v>
      </c>
      <c r="Y26" s="5">
        <v>0.29839928115580694</v>
      </c>
      <c r="AK26" t="s">
        <v>108</v>
      </c>
      <c r="AL26" t="s">
        <v>136</v>
      </c>
      <c r="AM26" s="94">
        <v>0</v>
      </c>
      <c r="AN26" s="94">
        <v>-257826.09999999963</v>
      </c>
      <c r="AO26" s="94">
        <v>-27047.999999999993</v>
      </c>
      <c r="AP26" s="94">
        <v>-37353.59999999986</v>
      </c>
      <c r="AQ26" s="94">
        <v>-322227.69999999949</v>
      </c>
      <c r="AU26" s="2" t="s">
        <v>75</v>
      </c>
      <c r="AV26" s="4">
        <v>-271337.7</v>
      </c>
      <c r="AW26" s="4">
        <v>-49746.600000000093</v>
      </c>
      <c r="AX26" s="4">
        <v>-910.09999999999991</v>
      </c>
      <c r="AY26" s="4">
        <v>15842.60000000002</v>
      </c>
      <c r="AZ26" s="5">
        <v>-9.4314061544715652E-2</v>
      </c>
      <c r="BC26" s="2" t="s">
        <v>71</v>
      </c>
      <c r="BD26" s="4">
        <v>1360708.5</v>
      </c>
      <c r="BE26" s="4">
        <v>263353.9999999993</v>
      </c>
      <c r="BF26" s="4">
        <v>-6227.0999999999985</v>
      </c>
      <c r="BG26" s="4">
        <v>44901.300000000105</v>
      </c>
      <c r="BH26" s="4">
        <v>1662736.6999999993</v>
      </c>
    </row>
    <row r="27" spans="4:60" x14ac:dyDescent="0.2">
      <c r="D27" t="s">
        <v>86</v>
      </c>
      <c r="E27" s="6"/>
      <c r="F27" s="6"/>
      <c r="G27" s="6"/>
      <c r="H27" s="6"/>
      <c r="I27" s="6">
        <v>0</v>
      </c>
      <c r="J27" s="6">
        <v>0</v>
      </c>
      <c r="K27" s="6">
        <v>403.7</v>
      </c>
      <c r="L27" s="6">
        <v>3617.8000000000011</v>
      </c>
      <c r="P27" s="5"/>
      <c r="Q27" s="5" t="s">
        <v>86</v>
      </c>
      <c r="R27" s="5"/>
      <c r="S27" s="5"/>
      <c r="T27" s="5"/>
      <c r="U27" s="5"/>
      <c r="V27" s="5"/>
      <c r="W27" s="5"/>
      <c r="X27" s="5"/>
      <c r="Y27" s="5">
        <v>0.55543102786520315</v>
      </c>
      <c r="AK27" t="s">
        <v>599</v>
      </c>
      <c r="AL27" t="s">
        <v>75</v>
      </c>
      <c r="AM27" s="94">
        <v>-271337.7</v>
      </c>
      <c r="AN27" s="94">
        <v>-49746.600000000093</v>
      </c>
      <c r="AO27" s="94">
        <v>-910.09999999999991</v>
      </c>
      <c r="AP27" s="94">
        <v>15842.60000000002</v>
      </c>
      <c r="AQ27" s="94">
        <v>-306151.80000000005</v>
      </c>
      <c r="AU27" s="2" t="s">
        <v>508</v>
      </c>
      <c r="AV27" s="4">
        <v>68987.099999999977</v>
      </c>
      <c r="AW27" s="4">
        <v>-167195.70000000007</v>
      </c>
      <c r="AX27" s="4">
        <v>-2479.5999999999995</v>
      </c>
      <c r="AY27" s="4">
        <v>458.29999999998836</v>
      </c>
      <c r="AZ27" s="5">
        <v>-3.0877130094354187E-2</v>
      </c>
      <c r="BC27" s="2" t="s">
        <v>76</v>
      </c>
      <c r="BD27" s="4">
        <v>1659515.1000000015</v>
      </c>
      <c r="BE27" s="4">
        <v>-470108.29999999935</v>
      </c>
      <c r="BF27" s="4">
        <v>589.39999999999782</v>
      </c>
      <c r="BG27" s="4">
        <v>39802.899999999849</v>
      </c>
      <c r="BH27" s="4">
        <v>1229799.100000002</v>
      </c>
    </row>
    <row r="28" spans="4:60" x14ac:dyDescent="0.2">
      <c r="D28" t="s">
        <v>98</v>
      </c>
      <c r="E28" s="6"/>
      <c r="F28" s="6"/>
      <c r="G28" s="6"/>
      <c r="H28" s="6"/>
      <c r="I28" s="6">
        <v>-162669.6</v>
      </c>
      <c r="J28" s="6">
        <v>152939.19999999998</v>
      </c>
      <c r="K28" s="6">
        <v>-865.40000000000009</v>
      </c>
      <c r="L28" s="6">
        <v>10951.699999999997</v>
      </c>
      <c r="P28" s="5"/>
      <c r="Q28" s="5" t="s">
        <v>98</v>
      </c>
      <c r="R28" s="5"/>
      <c r="S28" s="5"/>
      <c r="T28" s="5"/>
      <c r="U28" s="5"/>
      <c r="V28" s="5">
        <v>-1</v>
      </c>
      <c r="W28" s="5">
        <v>0.63621705539867979</v>
      </c>
      <c r="X28" s="5">
        <v>-0.32620905424252705</v>
      </c>
      <c r="Y28" s="5">
        <v>0.38235037408660366</v>
      </c>
      <c r="AK28" t="s">
        <v>371</v>
      </c>
      <c r="AL28" t="s">
        <v>376</v>
      </c>
      <c r="AM28" s="94">
        <v>47350.789999999921</v>
      </c>
      <c r="AN28" s="94">
        <v>-231577.90000000002</v>
      </c>
      <c r="AO28" s="94">
        <v>-952.09999999999854</v>
      </c>
      <c r="AP28" s="94">
        <v>-76774.300000000017</v>
      </c>
      <c r="AQ28" s="94">
        <v>-261953.51000000013</v>
      </c>
      <c r="AU28" s="2" t="s">
        <v>64</v>
      </c>
      <c r="AV28" s="4">
        <v>-233681.30000000005</v>
      </c>
      <c r="AW28" s="4">
        <v>207123.60000000009</v>
      </c>
      <c r="AX28" s="4">
        <v>-2729.8999999999978</v>
      </c>
      <c r="AY28" s="4">
        <v>-62357.199999999924</v>
      </c>
      <c r="AZ28" s="5">
        <v>-2.8232377883955422E-2</v>
      </c>
      <c r="BC28" s="2" t="s">
        <v>68</v>
      </c>
      <c r="BD28" s="4">
        <v>863952.80000000028</v>
      </c>
      <c r="BE28" s="4">
        <v>26595.000000000233</v>
      </c>
      <c r="BF28" s="4">
        <v>-2093.6999999999998</v>
      </c>
      <c r="BG28" s="4">
        <v>-10011.39999999998</v>
      </c>
      <c r="BH28" s="4">
        <v>878442.70000000054</v>
      </c>
    </row>
    <row r="29" spans="4:60" x14ac:dyDescent="0.2">
      <c r="D29" t="s">
        <v>83</v>
      </c>
      <c r="E29" s="6"/>
      <c r="F29" s="6"/>
      <c r="G29" s="6"/>
      <c r="H29" s="6"/>
      <c r="I29" s="6">
        <v>0</v>
      </c>
      <c r="J29" s="6">
        <v>-20686.3</v>
      </c>
      <c r="K29" s="6">
        <v>532.79999999999995</v>
      </c>
      <c r="L29" s="6">
        <v>48841</v>
      </c>
      <c r="P29" s="5"/>
      <c r="Q29" s="5" t="s">
        <v>83</v>
      </c>
      <c r="R29" s="5"/>
      <c r="S29" s="5"/>
      <c r="T29" s="5"/>
      <c r="U29" s="5"/>
      <c r="V29" s="5"/>
      <c r="W29" s="5">
        <v>-0.96463012012236071</v>
      </c>
      <c r="X29" s="5">
        <v>0.48979591836734693</v>
      </c>
      <c r="Y29" s="5">
        <v>1.9596915274367244</v>
      </c>
      <c r="AK29" t="s">
        <v>108</v>
      </c>
      <c r="AL29" t="s">
        <v>142</v>
      </c>
      <c r="AM29" s="94">
        <v>0</v>
      </c>
      <c r="AN29" s="94">
        <v>-254830</v>
      </c>
      <c r="AO29" s="94">
        <v>-36740.699999999953</v>
      </c>
      <c r="AP29" s="94">
        <v>31950.899999999907</v>
      </c>
      <c r="AQ29" s="94">
        <v>-259619.80000000005</v>
      </c>
      <c r="AU29" s="2" t="s">
        <v>77</v>
      </c>
      <c r="AV29" s="4">
        <v>-124094.69999999995</v>
      </c>
      <c r="AW29" s="4">
        <v>69854</v>
      </c>
      <c r="AX29" s="4">
        <v>-1618.1999999999998</v>
      </c>
      <c r="AY29" s="4">
        <v>426.99999999999272</v>
      </c>
      <c r="AZ29" s="5">
        <v>-1.7076520955096521E-2</v>
      </c>
      <c r="BC29" s="2" t="s">
        <v>63</v>
      </c>
      <c r="BD29" s="4">
        <v>172028.09999999998</v>
      </c>
      <c r="BE29" s="4">
        <v>-96158.1</v>
      </c>
      <c r="BF29" s="4">
        <v>-2815.7</v>
      </c>
      <c r="BG29" s="4">
        <v>3113.6999999999989</v>
      </c>
      <c r="BH29" s="4">
        <v>76167.999999999971</v>
      </c>
    </row>
    <row r="30" spans="4:60" x14ac:dyDescent="0.2">
      <c r="D30" t="s">
        <v>106</v>
      </c>
      <c r="E30" s="6"/>
      <c r="F30" s="6"/>
      <c r="G30" s="6"/>
      <c r="H30" s="6"/>
      <c r="I30" s="6">
        <v>0</v>
      </c>
      <c r="J30" s="6">
        <v>-5555.5000000000018</v>
      </c>
      <c r="K30" s="6">
        <v>457.29999999999973</v>
      </c>
      <c r="L30" s="6">
        <v>1474.2000000000007</v>
      </c>
      <c r="P30" s="5"/>
      <c r="Q30" s="5" t="s">
        <v>106</v>
      </c>
      <c r="R30" s="5"/>
      <c r="S30" s="5"/>
      <c r="T30" s="5"/>
      <c r="U30" s="5"/>
      <c r="V30" s="5"/>
      <c r="W30" s="5">
        <v>-0.34897014390974712</v>
      </c>
      <c r="X30" s="5">
        <v>0.21418200552667305</v>
      </c>
      <c r="Y30" s="5">
        <v>0.15966641394996217</v>
      </c>
      <c r="AK30" t="s">
        <v>371</v>
      </c>
      <c r="AL30" t="s">
        <v>382</v>
      </c>
      <c r="AM30" s="94">
        <v>126151.07999999999</v>
      </c>
      <c r="AN30" s="94">
        <v>-378049.4</v>
      </c>
      <c r="AO30" s="94">
        <v>5653.9000000000087</v>
      </c>
      <c r="AP30" s="94">
        <v>803.70000000006985</v>
      </c>
      <c r="AQ30" s="94">
        <v>-245440.71999999997</v>
      </c>
      <c r="AU30" s="2" t="s">
        <v>65</v>
      </c>
      <c r="AV30" s="4">
        <v>-1271</v>
      </c>
      <c r="AW30" s="4">
        <v>-62628.800000000003</v>
      </c>
      <c r="AX30" s="4">
        <v>-339.60000000000127</v>
      </c>
      <c r="AY30" s="4">
        <v>20325.699999999997</v>
      </c>
      <c r="AZ30" s="5">
        <v>-1.3528188971798237E-2</v>
      </c>
      <c r="BC30" s="2" t="s">
        <v>67</v>
      </c>
      <c r="BD30" s="4">
        <v>6196.5</v>
      </c>
      <c r="BE30" s="4">
        <v>5415.8</v>
      </c>
      <c r="BF30" s="4">
        <v>-1079.8000000000002</v>
      </c>
      <c r="BG30" s="4">
        <v>24456.200000000026</v>
      </c>
      <c r="BH30" s="4">
        <v>34988.700000000026</v>
      </c>
    </row>
    <row r="31" spans="4:60" x14ac:dyDescent="0.2">
      <c r="D31" t="s">
        <v>94</v>
      </c>
      <c r="E31" s="6"/>
      <c r="F31" s="6"/>
      <c r="G31" s="6"/>
      <c r="H31" s="6"/>
      <c r="I31" s="6">
        <v>0</v>
      </c>
      <c r="J31" s="6">
        <v>0</v>
      </c>
      <c r="K31" s="6">
        <v>-498.20000000000027</v>
      </c>
      <c r="L31" s="6">
        <v>11462.400000000001</v>
      </c>
      <c r="P31" s="5"/>
      <c r="Q31" s="5" t="s">
        <v>94</v>
      </c>
      <c r="R31" s="5"/>
      <c r="S31" s="5"/>
      <c r="T31" s="5"/>
      <c r="U31" s="5"/>
      <c r="V31" s="5"/>
      <c r="W31" s="5"/>
      <c r="X31" s="5">
        <v>-0.12354925106636253</v>
      </c>
      <c r="Y31" s="5">
        <v>0.53160928869245017</v>
      </c>
      <c r="AK31" t="s">
        <v>371</v>
      </c>
      <c r="AL31" t="s">
        <v>418</v>
      </c>
      <c r="AM31" s="94">
        <v>-879251.8</v>
      </c>
      <c r="AN31" s="94">
        <v>431079.39999999991</v>
      </c>
      <c r="AO31" s="94">
        <v>-18337.499999999993</v>
      </c>
      <c r="AP31" s="94">
        <v>231556.8000000004</v>
      </c>
      <c r="AQ31" s="94">
        <v>-234953.09999999974</v>
      </c>
      <c r="AU31" s="2" t="s">
        <v>62</v>
      </c>
      <c r="AV31" s="4">
        <v>107187.29999999981</v>
      </c>
      <c r="AW31" s="4">
        <v>-167392.89999999991</v>
      </c>
      <c r="AX31" s="4">
        <v>-5532.4</v>
      </c>
      <c r="AY31" s="4">
        <v>29316.200000000099</v>
      </c>
      <c r="AZ31" s="5">
        <v>-1.1220211302920065E-2</v>
      </c>
      <c r="BC31" s="2" t="s">
        <v>66</v>
      </c>
      <c r="BD31" s="4">
        <v>0</v>
      </c>
      <c r="BE31" s="4">
        <v>0</v>
      </c>
      <c r="BF31" s="4">
        <v>-1758.3999999999996</v>
      </c>
      <c r="BG31" s="4">
        <v>-494.30000000000291</v>
      </c>
      <c r="BH31" s="4">
        <v>-2252.7000000000025</v>
      </c>
    </row>
    <row r="32" spans="4:60" x14ac:dyDescent="0.2">
      <c r="D32" t="s">
        <v>100</v>
      </c>
      <c r="E32" s="6"/>
      <c r="F32" s="6"/>
      <c r="G32" s="6"/>
      <c r="H32" s="6"/>
      <c r="I32" s="6">
        <v>67597</v>
      </c>
      <c r="J32" s="6">
        <v>49998.900000000023</v>
      </c>
      <c r="K32" s="6">
        <v>-861.49999999999818</v>
      </c>
      <c r="L32" s="6">
        <v>8311.1000000000058</v>
      </c>
      <c r="P32" s="5"/>
      <c r="Q32" s="5" t="s">
        <v>100</v>
      </c>
      <c r="R32" s="5"/>
      <c r="S32" s="5"/>
      <c r="T32" s="5"/>
      <c r="U32" s="5"/>
      <c r="V32" s="5">
        <v>0.27224141958453146</v>
      </c>
      <c r="W32" s="5">
        <v>0.13878401983433827</v>
      </c>
      <c r="X32" s="5">
        <v>-8.0806280659956875E-2</v>
      </c>
      <c r="Y32" s="5">
        <v>5.3146549960097433E-2</v>
      </c>
      <c r="AK32" t="s">
        <v>601</v>
      </c>
      <c r="AL32" t="s">
        <v>172</v>
      </c>
      <c r="AM32" s="94">
        <v>-66118.299999999988</v>
      </c>
      <c r="AN32" s="94">
        <v>-85048.799999999988</v>
      </c>
      <c r="AO32" s="94">
        <v>-25461.9</v>
      </c>
      <c r="AP32" s="94">
        <v>-44902.399999999965</v>
      </c>
      <c r="AQ32" s="94">
        <v>-221531.39999999994</v>
      </c>
      <c r="AU32" s="2" t="s">
        <v>66</v>
      </c>
      <c r="AV32" s="4">
        <v>0</v>
      </c>
      <c r="AW32" s="4">
        <v>0</v>
      </c>
      <c r="AX32" s="4">
        <v>-1758.3999999999996</v>
      </c>
      <c r="AY32" s="4">
        <v>-494.30000000000291</v>
      </c>
      <c r="AZ32" s="5">
        <v>-6.9397366418156334E-4</v>
      </c>
      <c r="BC32" s="2" t="s">
        <v>62</v>
      </c>
      <c r="BD32" s="4">
        <v>107187.29999999981</v>
      </c>
      <c r="BE32" s="4">
        <v>-167392.89999999991</v>
      </c>
      <c r="BF32" s="4">
        <v>-5532.4</v>
      </c>
      <c r="BG32" s="4">
        <v>29316.200000000099</v>
      </c>
      <c r="BH32" s="4">
        <v>-36421.799999999988</v>
      </c>
    </row>
    <row r="33" spans="3:60" x14ac:dyDescent="0.2">
      <c r="D33" t="s">
        <v>81</v>
      </c>
      <c r="E33" s="6"/>
      <c r="F33" s="6"/>
      <c r="G33" s="6"/>
      <c r="H33" s="6"/>
      <c r="I33" s="6">
        <v>0</v>
      </c>
      <c r="J33" s="6">
        <v>-15510</v>
      </c>
      <c r="K33" s="6">
        <v>1681.5000000000002</v>
      </c>
      <c r="L33" s="6">
        <v>-19595</v>
      </c>
      <c r="P33" s="5"/>
      <c r="Q33" s="5" t="s">
        <v>81</v>
      </c>
      <c r="R33" s="5"/>
      <c r="S33" s="5"/>
      <c r="T33" s="5"/>
      <c r="U33" s="5"/>
      <c r="V33" s="5"/>
      <c r="W33" s="5">
        <v>-0.66342156141461495</v>
      </c>
      <c r="X33" s="5">
        <v>2.5142045454545459</v>
      </c>
      <c r="Y33" s="5">
        <v>-0.69222182185576908</v>
      </c>
      <c r="AK33" t="s">
        <v>213</v>
      </c>
      <c r="AL33" s="3" t="s">
        <v>215</v>
      </c>
      <c r="AM33" s="94">
        <v>-261638.2</v>
      </c>
      <c r="AN33" s="94">
        <v>1960.8</v>
      </c>
      <c r="AO33" s="94">
        <v>-3715.100000000004</v>
      </c>
      <c r="AP33" s="94">
        <v>45996.299999999872</v>
      </c>
      <c r="AQ33" s="94">
        <v>-217396.20000000013</v>
      </c>
      <c r="AU33" s="2" t="s">
        <v>67</v>
      </c>
      <c r="AV33" s="4">
        <v>6196.5</v>
      </c>
      <c r="AW33" s="4">
        <v>5415.8</v>
      </c>
      <c r="AX33" s="4">
        <v>-1079.8000000000002</v>
      </c>
      <c r="AY33" s="4">
        <v>24456.200000000026</v>
      </c>
      <c r="AZ33" s="5">
        <v>1.0778726125959719E-2</v>
      </c>
      <c r="BC33" s="2" t="s">
        <v>65</v>
      </c>
      <c r="BD33" s="4">
        <v>-1271</v>
      </c>
      <c r="BE33" s="4">
        <v>-62628.800000000003</v>
      </c>
      <c r="BF33" s="4">
        <v>-339.60000000000127</v>
      </c>
      <c r="BG33" s="4">
        <v>20325.699999999997</v>
      </c>
      <c r="BH33" s="4">
        <v>-43913.700000000004</v>
      </c>
    </row>
    <row r="34" spans="3:60" x14ac:dyDescent="0.2">
      <c r="D34" t="s">
        <v>84</v>
      </c>
      <c r="E34" s="6"/>
      <c r="F34" s="6"/>
      <c r="G34" s="6"/>
      <c r="H34" s="6"/>
      <c r="I34" s="6">
        <v>17318</v>
      </c>
      <c r="J34" s="6">
        <v>20872.399999999994</v>
      </c>
      <c r="K34" s="6">
        <v>-1280.6999999999998</v>
      </c>
      <c r="L34" s="6">
        <v>16095.200000000004</v>
      </c>
      <c r="P34" s="5"/>
      <c r="Q34" s="5" t="s">
        <v>84</v>
      </c>
      <c r="R34" s="5"/>
      <c r="S34" s="5"/>
      <c r="T34" s="5"/>
      <c r="U34" s="5"/>
      <c r="V34" s="5"/>
      <c r="W34" s="5">
        <v>9.3985358521695164E-2</v>
      </c>
      <c r="X34" s="5">
        <v>-0.19790459413100922</v>
      </c>
      <c r="Y34" s="5">
        <v>0.39697812022898415</v>
      </c>
      <c r="AK34" t="s">
        <v>596</v>
      </c>
      <c r="AL34" s="3" t="s">
        <v>104</v>
      </c>
      <c r="AM34" s="94">
        <v>-170880.5</v>
      </c>
      <c r="AN34" s="94">
        <v>-27206.3</v>
      </c>
      <c r="AO34" s="94">
        <v>-4731.1000000000022</v>
      </c>
      <c r="AP34" s="94">
        <v>-11676.300000000163</v>
      </c>
      <c r="AQ34" s="94">
        <v>-214494.20000000016</v>
      </c>
      <c r="AU34" s="2" t="s">
        <v>63</v>
      </c>
      <c r="AV34" s="4">
        <v>172028.09999999998</v>
      </c>
      <c r="AW34" s="4">
        <v>-96158.1</v>
      </c>
      <c r="AX34" s="4">
        <v>-2815.7</v>
      </c>
      <c r="AY34" s="4">
        <v>3113.6999999999989</v>
      </c>
      <c r="AZ34" s="5">
        <v>2.3464547455667083E-2</v>
      </c>
      <c r="BC34" s="2" t="s">
        <v>77</v>
      </c>
      <c r="BD34" s="4">
        <v>-124094.69999999995</v>
      </c>
      <c r="BE34" s="4">
        <v>69854</v>
      </c>
      <c r="BF34" s="4">
        <v>-1618.1999999999998</v>
      </c>
      <c r="BG34" s="4">
        <v>426.99999999999272</v>
      </c>
      <c r="BH34" s="4">
        <v>-55431.899999999958</v>
      </c>
    </row>
    <row r="35" spans="3:60" x14ac:dyDescent="0.2">
      <c r="C35" t="s">
        <v>601</v>
      </c>
      <c r="D35" t="s">
        <v>158</v>
      </c>
      <c r="E35" s="6"/>
      <c r="F35" s="6"/>
      <c r="G35" s="6"/>
      <c r="H35" s="6"/>
      <c r="I35" s="6">
        <v>-26247</v>
      </c>
      <c r="J35" s="6">
        <v>-27733.400000000023</v>
      </c>
      <c r="K35" s="6">
        <v>640.5</v>
      </c>
      <c r="L35" s="6">
        <v>-6925.8000000000102</v>
      </c>
      <c r="P35" s="5" t="s">
        <v>601</v>
      </c>
      <c r="Q35" s="5" t="s">
        <v>158</v>
      </c>
      <c r="R35" s="5"/>
      <c r="S35" s="5"/>
      <c r="T35" s="5"/>
      <c r="U35" s="5"/>
      <c r="V35" s="5">
        <v>-1</v>
      </c>
      <c r="W35" s="5">
        <v>-0.21409073925972147</v>
      </c>
      <c r="X35" s="5">
        <v>8.341798859107602E-2</v>
      </c>
      <c r="Y35" s="5">
        <v>-0.12770029575106775</v>
      </c>
      <c r="AK35" t="s">
        <v>245</v>
      </c>
      <c r="AL35" t="s">
        <v>271</v>
      </c>
      <c r="AM35" s="94">
        <v>0</v>
      </c>
      <c r="AN35" s="94">
        <v>-29984.3</v>
      </c>
      <c r="AO35" s="94">
        <v>-54068.399999999994</v>
      </c>
      <c r="AP35" s="94">
        <v>-128081.19999999998</v>
      </c>
      <c r="AQ35" s="94">
        <v>-212133.89999999997</v>
      </c>
      <c r="AU35" s="2" t="s">
        <v>68</v>
      </c>
      <c r="AV35" s="4">
        <v>863952.80000000028</v>
      </c>
      <c r="AW35" s="4">
        <v>26595.000000000233</v>
      </c>
      <c r="AX35" s="4">
        <v>-2093.6999999999998</v>
      </c>
      <c r="AY35" s="4">
        <v>-10011.39999999998</v>
      </c>
      <c r="AZ35" s="5">
        <v>0.27061574967485486</v>
      </c>
      <c r="BC35" s="2" t="s">
        <v>64</v>
      </c>
      <c r="BD35" s="4">
        <v>-233681.30000000005</v>
      </c>
      <c r="BE35" s="4">
        <v>207123.60000000009</v>
      </c>
      <c r="BF35" s="4">
        <v>-2729.8999999999978</v>
      </c>
      <c r="BG35" s="4">
        <v>-62357.199999999924</v>
      </c>
      <c r="BH35" s="4">
        <v>-91644.799999999872</v>
      </c>
    </row>
    <row r="36" spans="3:60" x14ac:dyDescent="0.2">
      <c r="D36" t="s">
        <v>177</v>
      </c>
      <c r="E36" s="6"/>
      <c r="F36" s="6"/>
      <c r="G36" s="6"/>
      <c r="H36" s="6"/>
      <c r="I36" s="6">
        <v>0</v>
      </c>
      <c r="J36" s="6">
        <v>0</v>
      </c>
      <c r="K36" s="6">
        <v>-4445.4000000000005</v>
      </c>
      <c r="L36" s="6">
        <v>-915.49999999999909</v>
      </c>
      <c r="P36" s="5"/>
      <c r="Q36" s="5" t="s">
        <v>177</v>
      </c>
      <c r="R36" s="5"/>
      <c r="S36" s="5"/>
      <c r="T36" s="5"/>
      <c r="U36" s="5"/>
      <c r="V36" s="5"/>
      <c r="W36" s="5"/>
      <c r="X36" s="5">
        <v>-0.79140481743248303</v>
      </c>
      <c r="Y36" s="5">
        <v>-0.10620280036657648</v>
      </c>
      <c r="AK36" t="s">
        <v>272</v>
      </c>
      <c r="AL36" t="s">
        <v>336</v>
      </c>
      <c r="AM36" s="94">
        <v>0</v>
      </c>
      <c r="AN36" s="94">
        <v>-141923.39999999997</v>
      </c>
      <c r="AO36" s="94">
        <v>-35273.700000000041</v>
      </c>
      <c r="AP36" s="94">
        <v>-24581.5</v>
      </c>
      <c r="AQ36" s="94">
        <v>-201778.6</v>
      </c>
      <c r="AU36" s="2" t="s">
        <v>76</v>
      </c>
      <c r="AV36" s="4">
        <v>1659515.1000000015</v>
      </c>
      <c r="AW36" s="4">
        <v>-470108.29999999935</v>
      </c>
      <c r="AX36" s="4">
        <v>589.39999999999782</v>
      </c>
      <c r="AY36" s="4">
        <v>39802.899999999849</v>
      </c>
      <c r="AZ36" s="5">
        <v>0.37885567880063448</v>
      </c>
      <c r="BC36" s="2" t="s">
        <v>508</v>
      </c>
      <c r="BD36" s="4">
        <v>68987.099999999977</v>
      </c>
      <c r="BE36" s="4">
        <v>-167195.70000000007</v>
      </c>
      <c r="BF36" s="4">
        <v>-2479.5999999999995</v>
      </c>
      <c r="BG36" s="4">
        <v>458.29999999998836</v>
      </c>
      <c r="BH36" s="4">
        <v>-100229.90000000011</v>
      </c>
    </row>
    <row r="37" spans="3:60" x14ac:dyDescent="0.2">
      <c r="D37" t="s">
        <v>162</v>
      </c>
      <c r="E37" s="6"/>
      <c r="F37" s="6"/>
      <c r="G37" s="6"/>
      <c r="H37" s="6"/>
      <c r="I37" s="6">
        <v>0</v>
      </c>
      <c r="J37" s="6">
        <v>997.5</v>
      </c>
      <c r="K37" s="6">
        <v>-12191.600000000002</v>
      </c>
      <c r="L37" s="6">
        <v>-1597.7999999999997</v>
      </c>
      <c r="P37" s="5"/>
      <c r="Q37" s="5" t="s">
        <v>162</v>
      </c>
      <c r="R37" s="5"/>
      <c r="S37" s="5"/>
      <c r="T37" s="5"/>
      <c r="U37" s="5"/>
      <c r="V37" s="5"/>
      <c r="W37" s="5"/>
      <c r="X37" s="5">
        <v>-0.55323570919684717</v>
      </c>
      <c r="Y37" s="5">
        <v>-0.38379131437355873</v>
      </c>
      <c r="AK37" t="s">
        <v>335</v>
      </c>
      <c r="AL37" t="s">
        <v>348</v>
      </c>
      <c r="AM37" s="94">
        <v>0</v>
      </c>
      <c r="AN37" s="94">
        <v>-175805.9</v>
      </c>
      <c r="AO37" s="94">
        <v>-18940.500000000015</v>
      </c>
      <c r="AP37" s="94">
        <v>-2240.3999999999651</v>
      </c>
      <c r="AQ37" s="94">
        <v>-196986.8</v>
      </c>
      <c r="AU37" s="2" t="s">
        <v>71</v>
      </c>
      <c r="AV37" s="4">
        <v>1360708.5</v>
      </c>
      <c r="AW37" s="4">
        <v>263353.9999999993</v>
      </c>
      <c r="AX37" s="4">
        <v>-6227.0999999999985</v>
      </c>
      <c r="AY37" s="4">
        <v>44901.300000000105</v>
      </c>
      <c r="AZ37" s="5">
        <v>0.51222776235990553</v>
      </c>
      <c r="BC37" s="2" t="s">
        <v>75</v>
      </c>
      <c r="BD37" s="4">
        <v>-271337.7</v>
      </c>
      <c r="BE37" s="4">
        <v>-49746.600000000093</v>
      </c>
      <c r="BF37" s="4">
        <v>-910.09999999999991</v>
      </c>
      <c r="BG37" s="4">
        <v>15842.60000000002</v>
      </c>
      <c r="BH37" s="4">
        <v>-306151.80000000005</v>
      </c>
    </row>
    <row r="38" spans="3:60" x14ac:dyDescent="0.2">
      <c r="D38" t="s">
        <v>165</v>
      </c>
      <c r="E38" s="6"/>
      <c r="F38" s="6"/>
      <c r="G38" s="6"/>
      <c r="H38" s="6"/>
      <c r="I38" s="6">
        <v>0</v>
      </c>
      <c r="J38" s="6">
        <v>-2395.5</v>
      </c>
      <c r="K38" s="6">
        <v>-10568.600000000006</v>
      </c>
      <c r="L38" s="6">
        <v>15913.400000000081</v>
      </c>
      <c r="P38" s="5"/>
      <c r="Q38" s="5" t="s">
        <v>165</v>
      </c>
      <c r="R38" s="5"/>
      <c r="S38" s="5"/>
      <c r="T38" s="5"/>
      <c r="U38" s="5"/>
      <c r="V38" s="5"/>
      <c r="W38" s="5">
        <v>-0.77177099777699021</v>
      </c>
      <c r="X38" s="5">
        <v>-0.17626642605419462</v>
      </c>
      <c r="Y38" s="5">
        <v>9.6202534706521542E-2</v>
      </c>
      <c r="AK38" t="s">
        <v>603</v>
      </c>
      <c r="AL38" t="s">
        <v>185</v>
      </c>
      <c r="AM38" s="94">
        <v>-114279.74999999988</v>
      </c>
      <c r="AN38" s="94">
        <v>-228810.90000000002</v>
      </c>
      <c r="AO38" s="94">
        <v>-12031.1</v>
      </c>
      <c r="AP38" s="94">
        <v>160619.50000000015</v>
      </c>
      <c r="AQ38" s="94">
        <v>-194502.24999999974</v>
      </c>
      <c r="AU38" s="2" t="s">
        <v>1</v>
      </c>
      <c r="AV38" s="4">
        <v>3608190.7000000016</v>
      </c>
      <c r="AW38" s="4">
        <v>-440887.99999999977</v>
      </c>
      <c r="AX38" s="4">
        <v>-26995.1</v>
      </c>
      <c r="AY38" s="4">
        <v>105781.00000000019</v>
      </c>
      <c r="AZ38" s="5">
        <v>1</v>
      </c>
      <c r="BC38" s="2" t="s">
        <v>1</v>
      </c>
      <c r="BD38" s="4">
        <v>3608190.7000000016</v>
      </c>
      <c r="BE38" s="4">
        <v>-440887.99999999977</v>
      </c>
      <c r="BF38" s="4">
        <v>-26995.1</v>
      </c>
      <c r="BG38" s="4">
        <v>105781.00000000019</v>
      </c>
      <c r="BH38" s="4">
        <v>3246088.600000002</v>
      </c>
    </row>
    <row r="39" spans="3:60" x14ac:dyDescent="0.2">
      <c r="D39" t="s">
        <v>166</v>
      </c>
      <c r="E39" s="6"/>
      <c r="F39" s="6"/>
      <c r="G39" s="6"/>
      <c r="H39" s="6"/>
      <c r="I39" s="6">
        <v>0</v>
      </c>
      <c r="J39" s="6">
        <v>-60</v>
      </c>
      <c r="K39" s="6">
        <v>1805.9999999999854</v>
      </c>
      <c r="L39" s="6">
        <v>15459.899999999907</v>
      </c>
      <c r="P39" s="5"/>
      <c r="Q39" s="5" t="s">
        <v>166</v>
      </c>
      <c r="R39" s="5"/>
      <c r="S39" s="5"/>
      <c r="T39" s="5"/>
      <c r="U39" s="5"/>
      <c r="V39" s="5"/>
      <c r="W39" s="5">
        <v>-7.4257425742574254E-2</v>
      </c>
      <c r="X39" s="5">
        <v>3.6357999464494292E-2</v>
      </c>
      <c r="Y39" s="5">
        <v>8.4951506992334017E-2</v>
      </c>
      <c r="AK39" t="s">
        <v>426</v>
      </c>
      <c r="AL39" t="s">
        <v>439</v>
      </c>
      <c r="AM39" s="94">
        <v>0</v>
      </c>
      <c r="AN39" s="94">
        <v>-151420.09999999998</v>
      </c>
      <c r="AO39" s="94">
        <v>-11464.500000000007</v>
      </c>
      <c r="AP39" s="94">
        <v>-29737.400000000009</v>
      </c>
      <c r="AQ39" s="94">
        <v>-192622</v>
      </c>
    </row>
    <row r="40" spans="3:60" x14ac:dyDescent="0.2">
      <c r="D40" t="s">
        <v>168</v>
      </c>
      <c r="E40" s="6"/>
      <c r="F40" s="6"/>
      <c r="G40" s="6"/>
      <c r="H40" s="6"/>
      <c r="I40" s="6">
        <v>0</v>
      </c>
      <c r="J40" s="6">
        <v>-915.80000000000007</v>
      </c>
      <c r="K40" s="6">
        <v>-26214.500000000029</v>
      </c>
      <c r="L40" s="6">
        <v>7226.0999999999913</v>
      </c>
      <c r="P40" s="5"/>
      <c r="Q40" s="5" t="s">
        <v>168</v>
      </c>
      <c r="R40" s="5"/>
      <c r="S40" s="5"/>
      <c r="T40" s="5"/>
      <c r="U40" s="5"/>
      <c r="V40" s="5"/>
      <c r="W40" s="5">
        <v>-0.66593949970913324</v>
      </c>
      <c r="X40" s="5">
        <v>-0.15205017896615525</v>
      </c>
      <c r="Y40" s="5">
        <v>0.11621933724049627</v>
      </c>
      <c r="AK40" t="s">
        <v>108</v>
      </c>
      <c r="AL40" t="s">
        <v>139</v>
      </c>
      <c r="AM40" s="94">
        <v>0</v>
      </c>
      <c r="AN40" s="94">
        <v>-66694.200000000012</v>
      </c>
      <c r="AO40" s="94">
        <v>-36359.499999999884</v>
      </c>
      <c r="AP40" s="94">
        <v>-87069.899999999849</v>
      </c>
      <c r="AQ40" s="94">
        <v>-190123.59999999974</v>
      </c>
    </row>
    <row r="41" spans="3:60" x14ac:dyDescent="0.2">
      <c r="D41" t="s">
        <v>161</v>
      </c>
      <c r="E41" s="6"/>
      <c r="F41" s="6"/>
      <c r="G41" s="6"/>
      <c r="H41" s="6"/>
      <c r="I41" s="6">
        <v>0</v>
      </c>
      <c r="J41" s="6">
        <v>-34499.300000000003</v>
      </c>
      <c r="K41" s="6">
        <v>-3018.9999999999995</v>
      </c>
      <c r="L41" s="6">
        <v>1008.7000000000007</v>
      </c>
      <c r="P41" s="5"/>
      <c r="Q41" s="5" t="s">
        <v>161</v>
      </c>
      <c r="R41" s="5"/>
      <c r="S41" s="5"/>
      <c r="T41" s="5"/>
      <c r="U41" s="5"/>
      <c r="V41" s="5"/>
      <c r="W41" s="5">
        <v>-0.9331448973519787</v>
      </c>
      <c r="X41" s="5">
        <v>-0.8114718847435759</v>
      </c>
      <c r="Y41" s="5">
        <v>5.4434580826205482E-2</v>
      </c>
      <c r="AK41" t="s">
        <v>108</v>
      </c>
      <c r="AL41" t="s">
        <v>154</v>
      </c>
      <c r="AM41" s="94">
        <v>0</v>
      </c>
      <c r="AN41" s="94">
        <v>-61804.1</v>
      </c>
      <c r="AO41" s="94">
        <v>-53397.700000000026</v>
      </c>
      <c r="AP41" s="94">
        <v>-70507.599999999977</v>
      </c>
      <c r="AQ41" s="94">
        <v>-185709.4</v>
      </c>
    </row>
    <row r="42" spans="3:60" x14ac:dyDescent="0.2">
      <c r="D42" t="s">
        <v>159</v>
      </c>
      <c r="E42" s="6"/>
      <c r="F42" s="6"/>
      <c r="G42" s="6"/>
      <c r="H42" s="6"/>
      <c r="I42" s="6">
        <v>269726.60000000009</v>
      </c>
      <c r="J42" s="6">
        <v>18793.199999999983</v>
      </c>
      <c r="K42" s="6">
        <v>-5989.5999999999985</v>
      </c>
      <c r="L42" s="6">
        <v>7910.3000000000466</v>
      </c>
      <c r="P42" s="5"/>
      <c r="Q42" s="5" t="s">
        <v>159</v>
      </c>
      <c r="R42" s="5"/>
      <c r="S42" s="5"/>
      <c r="T42" s="5"/>
      <c r="U42" s="5"/>
      <c r="V42" s="5">
        <v>0.43013485638468807</v>
      </c>
      <c r="W42" s="5">
        <v>0.13123284801508314</v>
      </c>
      <c r="X42" s="5">
        <v>-0.23092077616152423</v>
      </c>
      <c r="Y42" s="5">
        <v>4.4580818125614215E-2</v>
      </c>
      <c r="AK42" t="s">
        <v>272</v>
      </c>
      <c r="AL42" t="s">
        <v>306</v>
      </c>
      <c r="AM42" s="94">
        <v>-179633.5</v>
      </c>
      <c r="AN42" s="94">
        <v>-12.8</v>
      </c>
      <c r="AO42" s="94">
        <v>-5153.0999999999985</v>
      </c>
      <c r="AP42" s="94">
        <v>1236.2000000000116</v>
      </c>
      <c r="AQ42" s="94">
        <v>-183563.19999999998</v>
      </c>
    </row>
    <row r="43" spans="3:60" x14ac:dyDescent="0.2">
      <c r="D43" t="s">
        <v>170</v>
      </c>
      <c r="E43" s="6"/>
      <c r="F43" s="6"/>
      <c r="G43" s="6"/>
      <c r="H43" s="6"/>
      <c r="I43" s="6">
        <v>0</v>
      </c>
      <c r="J43" s="6">
        <v>-4926.3999999999996</v>
      </c>
      <c r="K43" s="6">
        <v>-2162.4000000000015</v>
      </c>
      <c r="L43" s="6">
        <v>8465.4000000000051</v>
      </c>
      <c r="P43" s="5"/>
      <c r="Q43" s="5" t="s">
        <v>170</v>
      </c>
      <c r="R43" s="5"/>
      <c r="S43" s="5"/>
      <c r="T43" s="5"/>
      <c r="U43" s="5"/>
      <c r="V43" s="5"/>
      <c r="W43" s="5">
        <v>-0.80025990903183875</v>
      </c>
      <c r="X43" s="5">
        <v>-0.11502739507420615</v>
      </c>
      <c r="Y43" s="5">
        <v>0.39509572392678144</v>
      </c>
      <c r="AK43" t="s">
        <v>272</v>
      </c>
      <c r="AL43" t="s">
        <v>281</v>
      </c>
      <c r="AM43" s="94">
        <v>-51051</v>
      </c>
      <c r="AN43" s="94">
        <v>-102947.1</v>
      </c>
      <c r="AO43" s="94">
        <v>-26586.399999999994</v>
      </c>
      <c r="AP43" s="94">
        <v>-2340.0000000000146</v>
      </c>
      <c r="AQ43" s="94">
        <v>-182924.5</v>
      </c>
    </row>
    <row r="44" spans="3:60" x14ac:dyDescent="0.2">
      <c r="D44" t="s">
        <v>174</v>
      </c>
      <c r="E44" s="6"/>
      <c r="F44" s="6"/>
      <c r="G44" s="6"/>
      <c r="H44" s="6"/>
      <c r="I44" s="6">
        <v>-87273</v>
      </c>
      <c r="J44" s="6">
        <v>3033.3999999999996</v>
      </c>
      <c r="K44" s="6">
        <v>-16828.299999999974</v>
      </c>
      <c r="L44" s="6">
        <v>13485.800000000017</v>
      </c>
      <c r="P44" s="5"/>
      <c r="Q44" s="5" t="s">
        <v>174</v>
      </c>
      <c r="R44" s="5"/>
      <c r="S44" s="5"/>
      <c r="T44" s="5"/>
      <c r="U44" s="5"/>
      <c r="V44" s="5">
        <v>-1</v>
      </c>
      <c r="W44" s="5">
        <v>0.48898202627548959</v>
      </c>
      <c r="X44" s="5">
        <v>-0.16304154055426134</v>
      </c>
      <c r="Y44" s="5">
        <v>9.5631831136331044E-2</v>
      </c>
      <c r="AK44" t="s">
        <v>371</v>
      </c>
      <c r="AL44" t="s">
        <v>406</v>
      </c>
      <c r="AM44" s="94">
        <v>-243783.40000000002</v>
      </c>
      <c r="AN44" s="94">
        <v>66977.700000000652</v>
      </c>
      <c r="AO44" s="94">
        <v>802.30000000000018</v>
      </c>
      <c r="AP44" s="94">
        <v>3009.699999999968</v>
      </c>
      <c r="AQ44" s="94">
        <v>-172993.69999999943</v>
      </c>
    </row>
    <row r="45" spans="3:60" x14ac:dyDescent="0.2">
      <c r="D45" t="s">
        <v>171</v>
      </c>
      <c r="E45" s="6"/>
      <c r="F45" s="6"/>
      <c r="G45" s="6"/>
      <c r="H45" s="6"/>
      <c r="I45" s="6">
        <v>0</v>
      </c>
      <c r="J45" s="6">
        <v>-62668.299999999996</v>
      </c>
      <c r="K45" s="6">
        <v>-20503.799999999988</v>
      </c>
      <c r="L45" s="6">
        <v>95700.800000000134</v>
      </c>
      <c r="P45" s="5"/>
      <c r="Q45" s="5" t="s">
        <v>171</v>
      </c>
      <c r="R45" s="5"/>
      <c r="S45" s="5"/>
      <c r="T45" s="5"/>
      <c r="U45" s="5"/>
      <c r="V45" s="5"/>
      <c r="W45" s="5">
        <v>-0.86943667521282142</v>
      </c>
      <c r="X45" s="5">
        <v>-0.29515715285155325</v>
      </c>
      <c r="Y45" s="5">
        <v>0.43406526617911523</v>
      </c>
      <c r="AK45" t="s">
        <v>272</v>
      </c>
      <c r="AL45" t="s">
        <v>324</v>
      </c>
      <c r="AM45" s="94">
        <v>0</v>
      </c>
      <c r="AN45" s="94">
        <v>-45065.500000000058</v>
      </c>
      <c r="AO45" s="94">
        <v>-69535.999999999942</v>
      </c>
      <c r="AP45" s="94">
        <v>-55452.100000000326</v>
      </c>
      <c r="AQ45" s="94">
        <v>-170053.60000000033</v>
      </c>
    </row>
    <row r="46" spans="3:60" x14ac:dyDescent="0.2">
      <c r="D46" t="s">
        <v>164</v>
      </c>
      <c r="E46" s="6"/>
      <c r="F46" s="6"/>
      <c r="G46" s="6"/>
      <c r="H46" s="6"/>
      <c r="I46" s="6">
        <v>-105526.79999999999</v>
      </c>
      <c r="J46" s="6">
        <v>-36645.599999999999</v>
      </c>
      <c r="K46" s="6">
        <v>-42647.299999999974</v>
      </c>
      <c r="L46" s="6">
        <v>26865.299999999988</v>
      </c>
      <c r="P46" s="5"/>
      <c r="Q46" s="5" t="s">
        <v>164</v>
      </c>
      <c r="R46" s="5"/>
      <c r="S46" s="5"/>
      <c r="T46" s="5"/>
      <c r="U46" s="5"/>
      <c r="V46" s="5">
        <v>-0.53461933624740865</v>
      </c>
      <c r="W46" s="5">
        <v>-1</v>
      </c>
      <c r="X46" s="5">
        <v>-0.31079394113853231</v>
      </c>
      <c r="Y46" s="5">
        <v>0.36042759799456092</v>
      </c>
      <c r="AK46" t="s">
        <v>371</v>
      </c>
      <c r="AL46" t="s">
        <v>422</v>
      </c>
      <c r="AM46" s="94">
        <v>0</v>
      </c>
      <c r="AN46" s="94">
        <v>-139070.70000000001</v>
      </c>
      <c r="AO46" s="94">
        <v>-13692.700000000008</v>
      </c>
      <c r="AP46" s="94">
        <v>-14824.900000000023</v>
      </c>
      <c r="AQ46" s="94">
        <v>-167588.30000000005</v>
      </c>
    </row>
    <row r="47" spans="3:60" x14ac:dyDescent="0.2">
      <c r="D47" t="s">
        <v>180</v>
      </c>
      <c r="E47" s="6"/>
      <c r="F47" s="6"/>
      <c r="G47" s="6"/>
      <c r="H47" s="6"/>
      <c r="I47" s="6">
        <v>0</v>
      </c>
      <c r="J47" s="6">
        <v>1845.4</v>
      </c>
      <c r="K47" s="6">
        <v>-17416.700000000012</v>
      </c>
      <c r="L47" s="6">
        <v>30647.699999999983</v>
      </c>
      <c r="P47" s="5"/>
      <c r="Q47" s="5" t="s">
        <v>180</v>
      </c>
      <c r="R47" s="5"/>
      <c r="S47" s="5"/>
      <c r="T47" s="5"/>
      <c r="U47" s="5"/>
      <c r="V47" s="5"/>
      <c r="W47" s="5">
        <v>0.92427126114394476</v>
      </c>
      <c r="X47" s="5">
        <v>-0.13742753505973559</v>
      </c>
      <c r="Y47" s="5">
        <v>0.25975488825040033</v>
      </c>
      <c r="AK47" t="s">
        <v>426</v>
      </c>
      <c r="AL47" t="s">
        <v>460</v>
      </c>
      <c r="AM47" s="94">
        <v>0</v>
      </c>
      <c r="AN47" s="94">
        <v>-1841.2000000000116</v>
      </c>
      <c r="AO47" s="94">
        <v>-46445.300000000017</v>
      </c>
      <c r="AP47" s="94">
        <v>-114921.39999999997</v>
      </c>
      <c r="AQ47" s="94">
        <v>-163207.9</v>
      </c>
    </row>
    <row r="48" spans="3:60" x14ac:dyDescent="0.2">
      <c r="D48" t="s">
        <v>160</v>
      </c>
      <c r="E48" s="6"/>
      <c r="F48" s="6"/>
      <c r="G48" s="6"/>
      <c r="H48" s="6"/>
      <c r="I48" s="6">
        <v>-114385.8</v>
      </c>
      <c r="J48" s="6">
        <v>-103145</v>
      </c>
      <c r="K48" s="6">
        <v>-28925.599999999999</v>
      </c>
      <c r="L48" s="6">
        <v>128400.90000000002</v>
      </c>
      <c r="P48" s="5"/>
      <c r="Q48" s="5" t="s">
        <v>160</v>
      </c>
      <c r="R48" s="5"/>
      <c r="S48" s="5"/>
      <c r="T48" s="5"/>
      <c r="U48" s="5"/>
      <c r="V48" s="5">
        <v>-1</v>
      </c>
      <c r="W48" s="5">
        <v>-0.7841853732264692</v>
      </c>
      <c r="X48" s="5">
        <v>-0.41148931145787243</v>
      </c>
      <c r="Y48" s="5">
        <v>0.86492510771071296</v>
      </c>
      <c r="AK48" t="s">
        <v>426</v>
      </c>
      <c r="AL48" t="s">
        <v>436</v>
      </c>
      <c r="AM48" s="94">
        <v>0</v>
      </c>
      <c r="AN48" s="94">
        <v>-144359.80000000005</v>
      </c>
      <c r="AO48" s="94">
        <v>-14343.300000000003</v>
      </c>
      <c r="AP48" s="94">
        <v>-4492.4000000000087</v>
      </c>
      <c r="AQ48" s="94">
        <v>-163195.50000000006</v>
      </c>
    </row>
    <row r="49" spans="3:43" x14ac:dyDescent="0.2">
      <c r="D49" t="s">
        <v>178</v>
      </c>
      <c r="E49" s="6"/>
      <c r="F49" s="6"/>
      <c r="G49" s="6"/>
      <c r="H49" s="6"/>
      <c r="I49" s="6">
        <v>0</v>
      </c>
      <c r="J49" s="6">
        <v>-39355.4</v>
      </c>
      <c r="K49" s="6">
        <v>-4443.4000000000051</v>
      </c>
      <c r="L49" s="6">
        <v>-2034.6999999999971</v>
      </c>
      <c r="P49" s="5"/>
      <c r="Q49" s="5" t="s">
        <v>178</v>
      </c>
      <c r="R49" s="5"/>
      <c r="S49" s="5"/>
      <c r="T49" s="5"/>
      <c r="U49" s="5"/>
      <c r="V49" s="5"/>
      <c r="W49" s="5">
        <v>-0.99195705049843097</v>
      </c>
      <c r="X49" s="5">
        <v>-0.1562332986413886</v>
      </c>
      <c r="Y49" s="5">
        <v>-3.5975267997800452E-2</v>
      </c>
      <c r="AK49" t="s">
        <v>426</v>
      </c>
      <c r="AL49" t="s">
        <v>449</v>
      </c>
      <c r="AM49" s="94">
        <v>0</v>
      </c>
      <c r="AN49" s="94">
        <v>-78474</v>
      </c>
      <c r="AO49" s="94">
        <v>-24226.399999999994</v>
      </c>
      <c r="AP49" s="94">
        <v>-56841.39999999998</v>
      </c>
      <c r="AQ49" s="94">
        <v>-159541.79999999999</v>
      </c>
    </row>
    <row r="50" spans="3:43" x14ac:dyDescent="0.2">
      <c r="D50" t="s">
        <v>169</v>
      </c>
      <c r="E50" s="6"/>
      <c r="F50" s="6"/>
      <c r="G50" s="6"/>
      <c r="H50" s="6"/>
      <c r="I50" s="6">
        <v>13653.300000000003</v>
      </c>
      <c r="J50" s="6">
        <v>49415.4</v>
      </c>
      <c r="K50" s="6">
        <v>-16443.600000000009</v>
      </c>
      <c r="L50" s="6">
        <v>10355.399999999994</v>
      </c>
      <c r="P50" s="5"/>
      <c r="Q50" s="5" t="s">
        <v>169</v>
      </c>
      <c r="R50" s="5"/>
      <c r="S50" s="5"/>
      <c r="T50" s="5"/>
      <c r="U50" s="5"/>
      <c r="V50" s="5">
        <v>0.11024969355570667</v>
      </c>
      <c r="W50" s="5">
        <v>0.83067426704074587</v>
      </c>
      <c r="X50" s="5">
        <v>-0.33859161077902278</v>
      </c>
      <c r="Y50" s="5">
        <v>5.2649668251264686E-2</v>
      </c>
      <c r="AK50" t="s">
        <v>601</v>
      </c>
      <c r="AL50" t="s">
        <v>164</v>
      </c>
      <c r="AM50" s="94">
        <v>-105526.79999999999</v>
      </c>
      <c r="AN50" s="94">
        <v>-36645.599999999999</v>
      </c>
      <c r="AO50" s="94">
        <v>-42647.299999999974</v>
      </c>
      <c r="AP50" s="94">
        <v>26865.299999999988</v>
      </c>
      <c r="AQ50" s="94">
        <v>-157954.39999999997</v>
      </c>
    </row>
    <row r="51" spans="3:43" x14ac:dyDescent="0.2">
      <c r="D51" t="s">
        <v>172</v>
      </c>
      <c r="E51" s="6"/>
      <c r="F51" s="6"/>
      <c r="G51" s="6"/>
      <c r="H51" s="6"/>
      <c r="I51" s="6">
        <v>-66118.299999999988</v>
      </c>
      <c r="J51" s="6">
        <v>-85048.799999999988</v>
      </c>
      <c r="K51" s="6">
        <v>-25461.9</v>
      </c>
      <c r="L51" s="6">
        <v>-44902.399999999965</v>
      </c>
      <c r="P51" s="5"/>
      <c r="Q51" s="5" t="s">
        <v>172</v>
      </c>
      <c r="R51" s="5"/>
      <c r="S51" s="5"/>
      <c r="T51" s="5"/>
      <c r="U51" s="5"/>
      <c r="V51" s="5">
        <v>-0.46113743183366818</v>
      </c>
      <c r="W51" s="5">
        <v>-0.35357328153893225</v>
      </c>
      <c r="X51" s="5">
        <v>-0.41196819053320499</v>
      </c>
      <c r="Y51" s="5">
        <v>-0.24301215049928462</v>
      </c>
      <c r="AK51" t="s">
        <v>272</v>
      </c>
      <c r="AL51" t="s">
        <v>301</v>
      </c>
      <c r="AM51" s="94">
        <v>-58271.3</v>
      </c>
      <c r="AN51" s="94">
        <v>-17689</v>
      </c>
      <c r="AO51" s="94">
        <v>-26864.000000000058</v>
      </c>
      <c r="AP51" s="94">
        <v>-53513.200000000012</v>
      </c>
      <c r="AQ51" s="94">
        <v>-156337.50000000006</v>
      </c>
    </row>
    <row r="52" spans="3:43" x14ac:dyDescent="0.2">
      <c r="D52" t="s">
        <v>167</v>
      </c>
      <c r="E52" s="6"/>
      <c r="F52" s="6"/>
      <c r="G52" s="6"/>
      <c r="H52" s="6"/>
      <c r="I52" s="6">
        <v>0</v>
      </c>
      <c r="J52" s="6">
        <v>-35397.800000000003</v>
      </c>
      <c r="K52" s="6">
        <v>-28043.499999999971</v>
      </c>
      <c r="L52" s="6">
        <v>-30856.499999999971</v>
      </c>
      <c r="P52" s="5"/>
      <c r="Q52" s="5" t="s">
        <v>167</v>
      </c>
      <c r="R52" s="5"/>
      <c r="S52" s="5"/>
      <c r="T52" s="5"/>
      <c r="U52" s="5"/>
      <c r="V52" s="5"/>
      <c r="W52" s="5">
        <v>-0.39186768661921162</v>
      </c>
      <c r="X52" s="5">
        <v>-0.10722078569568762</v>
      </c>
      <c r="Y52" s="5">
        <v>-0.16168991943407338</v>
      </c>
      <c r="AK52" t="s">
        <v>371</v>
      </c>
      <c r="AL52" t="s">
        <v>389</v>
      </c>
      <c r="AM52" s="94">
        <v>0</v>
      </c>
      <c r="AN52" s="94">
        <v>207.1</v>
      </c>
      <c r="AO52" s="94">
        <v>-110763.50000000017</v>
      </c>
      <c r="AP52" s="94">
        <v>-45713.099999999802</v>
      </c>
      <c r="AQ52" s="94">
        <v>-156269.49999999997</v>
      </c>
    </row>
    <row r="53" spans="3:43" x14ac:dyDescent="0.2">
      <c r="C53" t="s">
        <v>654</v>
      </c>
      <c r="D53" t="s">
        <v>496</v>
      </c>
      <c r="E53" s="6"/>
      <c r="F53" s="6"/>
      <c r="G53" s="6"/>
      <c r="H53" s="6"/>
      <c r="I53" s="6">
        <v>0</v>
      </c>
      <c r="J53" s="6">
        <v>2279.4</v>
      </c>
      <c r="K53" s="6">
        <v>-488.80000000001746</v>
      </c>
      <c r="L53" s="6">
        <v>-5130.0000000000582</v>
      </c>
      <c r="P53" s="5" t="s">
        <v>654</v>
      </c>
      <c r="Q53" s="5" t="s">
        <v>496</v>
      </c>
      <c r="R53" s="5"/>
      <c r="S53" s="5"/>
      <c r="T53" s="5"/>
      <c r="U53" s="5"/>
      <c r="V53" s="5"/>
      <c r="W53" s="5"/>
      <c r="X53" s="5">
        <v>-1.2519658014579394E-2</v>
      </c>
      <c r="Y53" s="5">
        <v>-2.091814765521045E-2</v>
      </c>
      <c r="AK53" t="s">
        <v>426</v>
      </c>
      <c r="AL53" t="s">
        <v>451</v>
      </c>
      <c r="AM53" s="94">
        <v>0</v>
      </c>
      <c r="AN53" s="94">
        <v>-76092.699999999983</v>
      </c>
      <c r="AO53" s="94">
        <v>-16640.900000000005</v>
      </c>
      <c r="AP53" s="94">
        <v>-63463.100000000064</v>
      </c>
      <c r="AQ53" s="94">
        <v>-156196.70000000007</v>
      </c>
    </row>
    <row r="54" spans="3:43" x14ac:dyDescent="0.2">
      <c r="D54" t="s">
        <v>504</v>
      </c>
      <c r="E54" s="6"/>
      <c r="F54" s="6"/>
      <c r="G54" s="6"/>
      <c r="H54" s="6"/>
      <c r="I54" s="6">
        <v>0</v>
      </c>
      <c r="J54" s="6">
        <v>0</v>
      </c>
      <c r="K54" s="6">
        <v>-639.89999999999986</v>
      </c>
      <c r="L54" s="6">
        <v>0</v>
      </c>
      <c r="P54" s="5"/>
      <c r="Q54" s="5" t="s">
        <v>504</v>
      </c>
      <c r="R54" s="5"/>
      <c r="S54" s="5"/>
      <c r="T54" s="5"/>
      <c r="U54" s="5"/>
      <c r="V54" s="5"/>
      <c r="W54" s="5"/>
      <c r="X54" s="5">
        <v>-0.32027027027027022</v>
      </c>
      <c r="Y54" s="5"/>
      <c r="AK54" t="s">
        <v>335</v>
      </c>
      <c r="AL54" t="s">
        <v>369</v>
      </c>
      <c r="AM54" s="94">
        <v>63440.31</v>
      </c>
      <c r="AN54" s="94">
        <v>-199873.7</v>
      </c>
      <c r="AO54" s="94">
        <v>-2494.8000000000175</v>
      </c>
      <c r="AP54" s="94">
        <v>-10364.299999999756</v>
      </c>
      <c r="AQ54" s="94">
        <v>-149292.48999999979</v>
      </c>
    </row>
    <row r="55" spans="3:43" x14ac:dyDescent="0.2">
      <c r="D55" t="s">
        <v>657</v>
      </c>
      <c r="E55" s="6"/>
      <c r="F55" s="6"/>
      <c r="G55" s="6"/>
      <c r="H55" s="6"/>
      <c r="I55" s="6">
        <v>0</v>
      </c>
      <c r="J55" s="6">
        <v>0</v>
      </c>
      <c r="K55" s="6">
        <v>0</v>
      </c>
      <c r="L55" s="6">
        <v>0</v>
      </c>
      <c r="P55" s="5"/>
      <c r="Q55" s="5" t="s">
        <v>657</v>
      </c>
      <c r="R55" s="5"/>
      <c r="S55" s="5"/>
      <c r="T55" s="5"/>
      <c r="U55" s="5"/>
      <c r="V55" s="5" t="e">
        <v>#NULL!</v>
      </c>
      <c r="W55" s="5" t="e">
        <v>#NULL!</v>
      </c>
      <c r="X55" s="5" t="e">
        <v>#NULL!</v>
      </c>
      <c r="Y55" s="5" t="e">
        <v>#NULL!</v>
      </c>
      <c r="AK55" t="s">
        <v>426</v>
      </c>
      <c r="AL55" t="s">
        <v>445</v>
      </c>
      <c r="AM55" s="94">
        <v>0</v>
      </c>
      <c r="AN55" s="94">
        <v>-121379.9</v>
      </c>
      <c r="AO55" s="94">
        <v>-26574.500000000007</v>
      </c>
      <c r="AP55" s="94">
        <v>2081.9000000000233</v>
      </c>
      <c r="AQ55" s="94">
        <v>-145872.49999999997</v>
      </c>
    </row>
    <row r="56" spans="3:43" x14ac:dyDescent="0.2">
      <c r="D56" t="s">
        <v>503</v>
      </c>
      <c r="E56" s="6"/>
      <c r="F56" s="6"/>
      <c r="G56" s="6"/>
      <c r="H56" s="6"/>
      <c r="I56" s="6">
        <v>0</v>
      </c>
      <c r="J56" s="6">
        <v>0</v>
      </c>
      <c r="K56" s="6">
        <v>-3651.0999999999995</v>
      </c>
      <c r="L56" s="6">
        <v>0</v>
      </c>
      <c r="P56" s="5"/>
      <c r="Q56" s="5" t="s">
        <v>503</v>
      </c>
      <c r="R56" s="5"/>
      <c r="S56" s="5"/>
      <c r="T56" s="5"/>
      <c r="U56" s="5"/>
      <c r="V56" s="5"/>
      <c r="W56" s="5"/>
      <c r="X56" s="5">
        <v>-0.75460896164021163</v>
      </c>
      <c r="Y56" s="5"/>
      <c r="AK56" t="s">
        <v>371</v>
      </c>
      <c r="AL56" t="s">
        <v>405</v>
      </c>
      <c r="AM56" s="94">
        <v>-40948.429999999993</v>
      </c>
      <c r="AN56" s="94">
        <v>-95511.79999999993</v>
      </c>
      <c r="AO56" s="94">
        <v>-9959.5000000000073</v>
      </c>
      <c r="AP56" s="94">
        <v>4734.6000000002095</v>
      </c>
      <c r="AQ56" s="94">
        <v>-141685.12999999971</v>
      </c>
    </row>
    <row r="57" spans="3:43" x14ac:dyDescent="0.2">
      <c r="D57" t="s">
        <v>494</v>
      </c>
      <c r="E57" s="6"/>
      <c r="F57" s="6"/>
      <c r="G57" s="6"/>
      <c r="H57" s="6"/>
      <c r="I57" s="6">
        <v>0</v>
      </c>
      <c r="J57" s="6">
        <v>0</v>
      </c>
      <c r="K57" s="6">
        <v>-848.60000000000036</v>
      </c>
      <c r="L57" s="6">
        <v>0</v>
      </c>
      <c r="P57" s="5"/>
      <c r="Q57" s="5" t="s">
        <v>494</v>
      </c>
      <c r="R57" s="5"/>
      <c r="S57" s="5"/>
      <c r="T57" s="5"/>
      <c r="U57" s="5"/>
      <c r="V57" s="5"/>
      <c r="W57" s="5"/>
      <c r="X57" s="5">
        <v>-5.2994772964297561E-2</v>
      </c>
      <c r="Y57" s="5"/>
      <c r="AK57" t="s">
        <v>108</v>
      </c>
      <c r="AL57" t="s">
        <v>122</v>
      </c>
      <c r="AM57" s="94">
        <v>-97018.6</v>
      </c>
      <c r="AN57" s="94">
        <v>-2004.5</v>
      </c>
      <c r="AO57" s="94">
        <v>-21385.700000000004</v>
      </c>
      <c r="AP57" s="94">
        <v>-20147.39999999998</v>
      </c>
      <c r="AQ57" s="94">
        <v>-140556.20000000001</v>
      </c>
    </row>
    <row r="58" spans="3:43" x14ac:dyDescent="0.2">
      <c r="D58" t="s">
        <v>497</v>
      </c>
      <c r="E58" s="6"/>
      <c r="F58" s="6"/>
      <c r="G58" s="6"/>
      <c r="H58" s="6"/>
      <c r="I58" s="6">
        <v>0</v>
      </c>
      <c r="J58" s="6">
        <v>0</v>
      </c>
      <c r="K58" s="6">
        <v>-265.89999999999998</v>
      </c>
      <c r="L58" s="6">
        <v>0</v>
      </c>
      <c r="P58" s="5"/>
      <c r="Q58" s="5" t="s">
        <v>497</v>
      </c>
      <c r="R58" s="5"/>
      <c r="S58" s="5"/>
      <c r="T58" s="5"/>
      <c r="U58" s="5"/>
      <c r="V58" s="5"/>
      <c r="W58" s="5"/>
      <c r="X58" s="5">
        <v>-0.33998209947577035</v>
      </c>
      <c r="Y58" s="5"/>
      <c r="AK58" t="s">
        <v>245</v>
      </c>
      <c r="AL58" t="s">
        <v>268</v>
      </c>
      <c r="AM58" s="94">
        <v>0</v>
      </c>
      <c r="AN58" s="94">
        <v>-150715.39999999997</v>
      </c>
      <c r="AO58" s="94">
        <v>7623.6999999998952</v>
      </c>
      <c r="AP58" s="94">
        <v>4641.7999999998137</v>
      </c>
      <c r="AQ58" s="94">
        <v>-138449.90000000026</v>
      </c>
    </row>
    <row r="59" spans="3:43" x14ac:dyDescent="0.2">
      <c r="D59" t="s">
        <v>501</v>
      </c>
      <c r="E59" s="6"/>
      <c r="F59" s="6"/>
      <c r="G59" s="6"/>
      <c r="H59" s="6"/>
      <c r="I59" s="6">
        <v>0</v>
      </c>
      <c r="J59" s="6">
        <v>0</v>
      </c>
      <c r="K59" s="6">
        <v>3084.5000000000005</v>
      </c>
      <c r="L59" s="6">
        <v>14571.900000000009</v>
      </c>
      <c r="P59" s="5"/>
      <c r="Q59" s="5" t="s">
        <v>501</v>
      </c>
      <c r="R59" s="5"/>
      <c r="S59" s="5"/>
      <c r="T59" s="5"/>
      <c r="U59" s="5"/>
      <c r="V59" s="5"/>
      <c r="W59" s="5"/>
      <c r="X59" s="5">
        <v>4.0606898367561879</v>
      </c>
      <c r="Y59" s="5">
        <v>0.44413660677547689</v>
      </c>
      <c r="AK59" t="s">
        <v>335</v>
      </c>
      <c r="AL59" t="s">
        <v>363</v>
      </c>
      <c r="AM59" s="94">
        <v>0</v>
      </c>
      <c r="AN59" s="94">
        <v>-57206.900000000023</v>
      </c>
      <c r="AO59" s="94">
        <v>-11284.299999999988</v>
      </c>
      <c r="AP59" s="94">
        <v>-68541.800000000512</v>
      </c>
      <c r="AQ59" s="94">
        <v>-137033.00000000052</v>
      </c>
    </row>
    <row r="60" spans="3:43" x14ac:dyDescent="0.2">
      <c r="D60" t="s">
        <v>495</v>
      </c>
      <c r="E60" s="6"/>
      <c r="F60" s="6"/>
      <c r="G60" s="6"/>
      <c r="H60" s="6"/>
      <c r="I60" s="6">
        <v>0</v>
      </c>
      <c r="J60" s="6">
        <v>0</v>
      </c>
      <c r="K60" s="6">
        <v>2595</v>
      </c>
      <c r="L60" s="6">
        <v>-1177.2000000000007</v>
      </c>
      <c r="P60" s="5"/>
      <c r="Q60" s="5" t="s">
        <v>495</v>
      </c>
      <c r="R60" s="5"/>
      <c r="S60" s="5"/>
      <c r="T60" s="5"/>
      <c r="U60" s="5"/>
      <c r="V60" s="5"/>
      <c r="W60" s="5"/>
      <c r="X60" s="5">
        <v>14.424680377987771</v>
      </c>
      <c r="Y60" s="5">
        <v>-9.914348518153572E-2</v>
      </c>
      <c r="AK60" t="s">
        <v>108</v>
      </c>
      <c r="AL60" t="s">
        <v>143</v>
      </c>
      <c r="AM60" s="94">
        <v>0</v>
      </c>
      <c r="AN60" s="94">
        <v>-21200.800000000047</v>
      </c>
      <c r="AO60" s="94">
        <v>-22201.699999999997</v>
      </c>
      <c r="AP60" s="94">
        <v>-90266.300000000105</v>
      </c>
      <c r="AQ60" s="94">
        <v>-133668.80000000016</v>
      </c>
    </row>
    <row r="61" spans="3:43" x14ac:dyDescent="0.2">
      <c r="D61" t="s">
        <v>502</v>
      </c>
      <c r="E61" s="6"/>
      <c r="F61" s="6"/>
      <c r="G61" s="6"/>
      <c r="H61" s="6"/>
      <c r="I61" s="6">
        <v>0</v>
      </c>
      <c r="J61" s="6">
        <v>0</v>
      </c>
      <c r="K61" s="6">
        <v>-147.40000000000009</v>
      </c>
      <c r="L61" s="6">
        <v>3580.6000000000004</v>
      </c>
      <c r="P61" s="5"/>
      <c r="Q61" s="5" t="s">
        <v>502</v>
      </c>
      <c r="R61" s="5"/>
      <c r="S61" s="5"/>
      <c r="T61" s="5"/>
      <c r="U61" s="5"/>
      <c r="V61" s="5"/>
      <c r="W61" s="5"/>
      <c r="X61" s="5">
        <v>-6.3362421011907352E-2</v>
      </c>
      <c r="Y61" s="5">
        <v>0.31015635150937682</v>
      </c>
      <c r="AK61" t="s">
        <v>371</v>
      </c>
      <c r="AL61" t="s">
        <v>384</v>
      </c>
      <c r="AM61" s="94">
        <v>-110873.84999999986</v>
      </c>
      <c r="AN61" s="94">
        <v>-94705.100000000035</v>
      </c>
      <c r="AO61" s="94">
        <v>1317.9000000000087</v>
      </c>
      <c r="AP61" s="94">
        <v>71500.699999999837</v>
      </c>
      <c r="AQ61" s="94">
        <v>-132760.35000000003</v>
      </c>
    </row>
    <row r="62" spans="3:43" x14ac:dyDescent="0.2">
      <c r="D62" t="s">
        <v>499</v>
      </c>
      <c r="E62" s="6"/>
      <c r="F62" s="6"/>
      <c r="G62" s="6"/>
      <c r="H62" s="6"/>
      <c r="I62" s="6">
        <v>0</v>
      </c>
      <c r="J62" s="6">
        <v>0</v>
      </c>
      <c r="K62" s="6">
        <v>1013.5</v>
      </c>
      <c r="L62" s="6">
        <v>0</v>
      </c>
      <c r="P62" s="5"/>
      <c r="Q62" s="5" t="s">
        <v>499</v>
      </c>
      <c r="R62" s="5"/>
      <c r="S62" s="5"/>
      <c r="T62" s="5"/>
      <c r="U62" s="5"/>
      <c r="V62" s="5"/>
      <c r="W62" s="5"/>
      <c r="X62" s="5"/>
      <c r="Y62" s="5"/>
      <c r="AK62" t="s">
        <v>335</v>
      </c>
      <c r="AL62" t="s">
        <v>368</v>
      </c>
      <c r="AM62" s="94">
        <v>0</v>
      </c>
      <c r="AN62" s="94">
        <v>-51210.1</v>
      </c>
      <c r="AO62" s="94">
        <v>-17756.599999999999</v>
      </c>
      <c r="AP62" s="94">
        <v>-61860.099999999919</v>
      </c>
      <c r="AQ62" s="94">
        <v>-130826.79999999992</v>
      </c>
    </row>
    <row r="63" spans="3:43" x14ac:dyDescent="0.2">
      <c r="D63" t="s">
        <v>506</v>
      </c>
      <c r="E63" s="6"/>
      <c r="F63" s="6"/>
      <c r="G63" s="6"/>
      <c r="H63" s="6"/>
      <c r="I63" s="6">
        <v>0</v>
      </c>
      <c r="J63" s="6">
        <v>0</v>
      </c>
      <c r="K63" s="6">
        <v>-579.19999999999709</v>
      </c>
      <c r="L63" s="6">
        <v>1312</v>
      </c>
      <c r="P63" s="5"/>
      <c r="Q63" s="5" t="s">
        <v>506</v>
      </c>
      <c r="R63" s="5"/>
      <c r="S63" s="5"/>
      <c r="T63" s="5"/>
      <c r="U63" s="5"/>
      <c r="V63" s="5"/>
      <c r="W63" s="5"/>
      <c r="X63" s="5">
        <v>-1.5403026354280166E-2</v>
      </c>
      <c r="Y63" s="5">
        <v>0.18965292935717487</v>
      </c>
      <c r="AK63" t="s">
        <v>108</v>
      </c>
      <c r="AL63" t="s">
        <v>141</v>
      </c>
      <c r="AM63" s="94">
        <v>0</v>
      </c>
      <c r="AN63" s="94">
        <v>-76219.700000000128</v>
      </c>
      <c r="AO63" s="94">
        <v>-56328.399999999936</v>
      </c>
      <c r="AP63" s="94">
        <v>2395.3999999999069</v>
      </c>
      <c r="AQ63" s="94">
        <v>-130152.70000000016</v>
      </c>
    </row>
    <row r="64" spans="3:43" x14ac:dyDescent="0.2">
      <c r="D64" t="s">
        <v>500</v>
      </c>
      <c r="E64" s="6"/>
      <c r="F64" s="6"/>
      <c r="G64" s="6"/>
      <c r="H64" s="6"/>
      <c r="I64" s="6">
        <v>0</v>
      </c>
      <c r="J64" s="6">
        <v>0</v>
      </c>
      <c r="K64" s="6">
        <v>-5184.9000000000051</v>
      </c>
      <c r="L64" s="6">
        <v>-8216.900000000016</v>
      </c>
      <c r="P64" s="5"/>
      <c r="Q64" s="5" t="s">
        <v>500</v>
      </c>
      <c r="R64" s="5"/>
      <c r="S64" s="5"/>
      <c r="T64" s="5"/>
      <c r="U64" s="5"/>
      <c r="V64" s="5"/>
      <c r="W64" s="5"/>
      <c r="X64" s="5">
        <v>-0.15660565422254455</v>
      </c>
      <c r="Y64" s="5">
        <v>-0.14393090111614834</v>
      </c>
      <c r="AK64" t="s">
        <v>371</v>
      </c>
      <c r="AL64" t="s">
        <v>416</v>
      </c>
      <c r="AM64" s="94">
        <v>-300916.09999999998</v>
      </c>
      <c r="AN64" s="94">
        <v>133305.90000000002</v>
      </c>
      <c r="AO64" s="94">
        <v>-7830.3999999999978</v>
      </c>
      <c r="AP64" s="94">
        <v>45328.899999999994</v>
      </c>
      <c r="AQ64" s="94">
        <v>-130111.69999999995</v>
      </c>
    </row>
    <row r="65" spans="3:43" x14ac:dyDescent="0.2">
      <c r="D65" t="s">
        <v>507</v>
      </c>
      <c r="E65" s="6"/>
      <c r="F65" s="6"/>
      <c r="G65" s="6"/>
      <c r="H65" s="6"/>
      <c r="I65" s="6">
        <v>0</v>
      </c>
      <c r="J65" s="6">
        <v>0</v>
      </c>
      <c r="K65" s="6">
        <v>4953.7</v>
      </c>
      <c r="L65" s="6">
        <v>-17290.300000000003</v>
      </c>
      <c r="P65" s="5"/>
      <c r="Q65" s="5" t="s">
        <v>507</v>
      </c>
      <c r="R65" s="5"/>
      <c r="S65" s="5"/>
      <c r="T65" s="5"/>
      <c r="U65" s="5"/>
      <c r="V65" s="5"/>
      <c r="W65" s="5"/>
      <c r="X65" s="5">
        <v>0.75972332985706392</v>
      </c>
      <c r="Y65" s="5">
        <v>-0.22113723188055473</v>
      </c>
      <c r="AK65" t="s">
        <v>108</v>
      </c>
      <c r="AL65" t="s">
        <v>109</v>
      </c>
      <c r="AM65" s="94">
        <v>-91100.599999999977</v>
      </c>
      <c r="AN65" s="94">
        <v>-41234.600000000093</v>
      </c>
      <c r="AO65" s="94">
        <v>-462.09999999999854</v>
      </c>
      <c r="AP65" s="94">
        <v>7557.1000000000204</v>
      </c>
      <c r="AQ65" s="94">
        <v>-125240.20000000006</v>
      </c>
    </row>
    <row r="66" spans="3:43" x14ac:dyDescent="0.2">
      <c r="D66" t="s">
        <v>505</v>
      </c>
      <c r="E66" s="6"/>
      <c r="F66" s="6"/>
      <c r="G66" s="6"/>
      <c r="H66" s="6"/>
      <c r="I66" s="6">
        <v>0</v>
      </c>
      <c r="J66" s="6">
        <v>-63257.600000000006</v>
      </c>
      <c r="K66" s="6">
        <v>8322.0000000000146</v>
      </c>
      <c r="L66" s="6">
        <v>19937.799999999988</v>
      </c>
      <c r="P66" s="5"/>
      <c r="Q66" s="5" t="s">
        <v>505</v>
      </c>
      <c r="R66" s="5"/>
      <c r="S66" s="5"/>
      <c r="T66" s="5"/>
      <c r="U66" s="5"/>
      <c r="V66" s="5"/>
      <c r="W66" s="5">
        <v>-1</v>
      </c>
      <c r="X66" s="5">
        <v>0.19594316188502914</v>
      </c>
      <c r="Y66" s="5">
        <v>0.12606589282078579</v>
      </c>
      <c r="AK66" t="s">
        <v>601</v>
      </c>
      <c r="AL66" t="s">
        <v>160</v>
      </c>
      <c r="AM66" s="94">
        <v>-114385.8</v>
      </c>
      <c r="AN66" s="94">
        <v>-103145</v>
      </c>
      <c r="AO66" s="94">
        <v>-28925.599999999999</v>
      </c>
      <c r="AP66" s="94">
        <v>128400.90000000002</v>
      </c>
      <c r="AQ66" s="94">
        <v>-118055.49999999997</v>
      </c>
    </row>
    <row r="67" spans="3:43" x14ac:dyDescent="0.2">
      <c r="D67" t="s">
        <v>493</v>
      </c>
      <c r="E67" s="6"/>
      <c r="F67" s="6"/>
      <c r="G67" s="6"/>
      <c r="H67" s="6"/>
      <c r="I67" s="6">
        <v>0</v>
      </c>
      <c r="J67" s="6">
        <v>0</v>
      </c>
      <c r="K67" s="6">
        <v>-8878.8000000000029</v>
      </c>
      <c r="L67" s="6">
        <v>-4331.2999999999993</v>
      </c>
      <c r="P67" s="5"/>
      <c r="Q67" s="5" t="s">
        <v>493</v>
      </c>
      <c r="R67" s="5"/>
      <c r="S67" s="5"/>
      <c r="T67" s="5"/>
      <c r="U67" s="5"/>
      <c r="V67" s="5"/>
      <c r="W67" s="5"/>
      <c r="X67" s="5">
        <v>-0.23903983458792372</v>
      </c>
      <c r="Y67" s="5">
        <v>-0.20403135392819119</v>
      </c>
      <c r="AK67" t="s">
        <v>596</v>
      </c>
      <c r="AL67" s="3" t="s">
        <v>105</v>
      </c>
      <c r="AM67" s="94">
        <v>0</v>
      </c>
      <c r="AN67" s="94">
        <v>-93616.7</v>
      </c>
      <c r="AO67" s="94">
        <v>-8663.2000000000044</v>
      </c>
      <c r="AP67" s="94">
        <v>-11381.300000000003</v>
      </c>
      <c r="AQ67" s="94">
        <v>-113661.2</v>
      </c>
    </row>
    <row r="68" spans="3:43" x14ac:dyDescent="0.2">
      <c r="D68" t="s">
        <v>492</v>
      </c>
      <c r="E68" s="6"/>
      <c r="F68" s="6"/>
      <c r="G68" s="6"/>
      <c r="H68" s="6"/>
      <c r="I68" s="6">
        <v>0</v>
      </c>
      <c r="J68" s="6">
        <v>0</v>
      </c>
      <c r="K68" s="6">
        <v>-6089.6</v>
      </c>
      <c r="L68" s="6">
        <v>0</v>
      </c>
      <c r="P68" s="5"/>
      <c r="Q68" s="5" t="s">
        <v>492</v>
      </c>
      <c r="R68" s="5"/>
      <c r="S68" s="5"/>
      <c r="T68" s="5"/>
      <c r="U68" s="5"/>
      <c r="V68" s="5"/>
      <c r="W68" s="5"/>
      <c r="X68" s="5">
        <v>-0.31382896486327705</v>
      </c>
      <c r="Y68" s="5"/>
      <c r="AK68" t="s">
        <v>108</v>
      </c>
      <c r="AL68" t="s">
        <v>119</v>
      </c>
      <c r="AM68" s="94">
        <v>-105040.10000000009</v>
      </c>
      <c r="AN68" s="94">
        <v>-76237.70000000007</v>
      </c>
      <c r="AO68" s="94">
        <v>556.70000000000005</v>
      </c>
      <c r="AP68" s="94">
        <v>72360.700000000041</v>
      </c>
      <c r="AQ68" s="94">
        <v>-108360.40000000011</v>
      </c>
    </row>
    <row r="69" spans="3:43" x14ac:dyDescent="0.2">
      <c r="C69" t="s">
        <v>108</v>
      </c>
      <c r="D69" t="s">
        <v>128</v>
      </c>
      <c r="E69" s="6"/>
      <c r="F69" s="6"/>
      <c r="G69" s="6"/>
      <c r="H69" s="6"/>
      <c r="I69" s="6">
        <v>276390.09999999998</v>
      </c>
      <c r="J69" s="6">
        <v>-15113.300000000017</v>
      </c>
      <c r="K69" s="6">
        <v>-5158.4999999999709</v>
      </c>
      <c r="L69" s="6">
        <v>35778.699999999953</v>
      </c>
      <c r="P69" s="5" t="s">
        <v>108</v>
      </c>
      <c r="Q69" s="5" t="s">
        <v>128</v>
      </c>
      <c r="R69" s="5"/>
      <c r="S69" s="5"/>
      <c r="T69" s="5"/>
      <c r="U69" s="5"/>
      <c r="V69" s="5">
        <v>0.96893987730061337</v>
      </c>
      <c r="W69" s="5">
        <v>-9.8973999294039328E-2</v>
      </c>
      <c r="X69" s="5">
        <v>-2.7021576402675551E-2</v>
      </c>
      <c r="Y69" s="5">
        <v>0.12275377812666383</v>
      </c>
      <c r="AK69" t="s">
        <v>335</v>
      </c>
      <c r="AL69" t="s">
        <v>356</v>
      </c>
      <c r="AM69" s="94">
        <v>0</v>
      </c>
      <c r="AN69" s="94">
        <v>-157379.5</v>
      </c>
      <c r="AO69" s="94">
        <v>11859</v>
      </c>
      <c r="AP69" s="94">
        <v>37619.899999999878</v>
      </c>
      <c r="AQ69" s="94">
        <v>-107900.60000000012</v>
      </c>
    </row>
    <row r="70" spans="3:43" x14ac:dyDescent="0.2">
      <c r="D70" t="s">
        <v>134</v>
      </c>
      <c r="E70" s="6"/>
      <c r="F70" s="6"/>
      <c r="G70" s="6"/>
      <c r="H70" s="6"/>
      <c r="I70" s="6">
        <v>0</v>
      </c>
      <c r="J70" s="6">
        <v>6950.8</v>
      </c>
      <c r="K70" s="6">
        <v>2895.4000000000233</v>
      </c>
      <c r="L70" s="6">
        <v>-16468</v>
      </c>
      <c r="P70" s="5"/>
      <c r="Q70" s="5" t="s">
        <v>134</v>
      </c>
      <c r="R70" s="5"/>
      <c r="S70" s="5"/>
      <c r="T70" s="5"/>
      <c r="U70" s="5"/>
      <c r="V70" s="5"/>
      <c r="W70" s="5"/>
      <c r="X70" s="5">
        <v>2.4638997080320742E-2</v>
      </c>
      <c r="Y70" s="5">
        <v>-3.2580507565847523E-2</v>
      </c>
      <c r="AK70" t="s">
        <v>108</v>
      </c>
      <c r="AL70" t="s">
        <v>137</v>
      </c>
      <c r="AM70" s="94">
        <v>0</v>
      </c>
      <c r="AN70" s="94">
        <v>-105232.3</v>
      </c>
      <c r="AO70" s="94">
        <v>-15114.200000000026</v>
      </c>
      <c r="AP70" s="94">
        <v>13532.900000000198</v>
      </c>
      <c r="AQ70" s="94">
        <v>-106813.59999999983</v>
      </c>
    </row>
    <row r="71" spans="3:43" x14ac:dyDescent="0.2">
      <c r="D71" t="s">
        <v>115</v>
      </c>
      <c r="E71" s="6"/>
      <c r="F71" s="6"/>
      <c r="G71" s="6"/>
      <c r="H71" s="6"/>
      <c r="I71" s="6">
        <v>0</v>
      </c>
      <c r="J71" s="6">
        <v>-68229.199999999983</v>
      </c>
      <c r="K71" s="6">
        <v>-464.89999999999964</v>
      </c>
      <c r="L71" s="6">
        <v>8261.2999999999884</v>
      </c>
      <c r="P71" s="5"/>
      <c r="Q71" s="5" t="s">
        <v>115</v>
      </c>
      <c r="R71" s="5"/>
      <c r="S71" s="5"/>
      <c r="T71" s="5"/>
      <c r="U71" s="5"/>
      <c r="V71" s="5"/>
      <c r="W71" s="5">
        <v>-0.29957594337013055</v>
      </c>
      <c r="X71" s="5">
        <v>-8.3621123821857615E-2</v>
      </c>
      <c r="Y71" s="5">
        <v>0.17048653244512657</v>
      </c>
      <c r="AK71" t="s">
        <v>272</v>
      </c>
      <c r="AL71" t="s">
        <v>275</v>
      </c>
      <c r="AM71" s="94">
        <v>0</v>
      </c>
      <c r="AN71" s="94">
        <v>-120879.20000000001</v>
      </c>
      <c r="AO71" s="94">
        <v>6053.2000000000407</v>
      </c>
      <c r="AP71" s="94">
        <v>10428.700000000004</v>
      </c>
      <c r="AQ71" s="94">
        <v>-104397.29999999996</v>
      </c>
    </row>
    <row r="72" spans="3:43" x14ac:dyDescent="0.2">
      <c r="D72" t="s">
        <v>120</v>
      </c>
      <c r="E72" s="6"/>
      <c r="F72" s="6"/>
      <c r="G72" s="6"/>
      <c r="H72" s="6"/>
      <c r="I72" s="6">
        <v>167988.19999999984</v>
      </c>
      <c r="J72" s="6">
        <v>301228.20000000007</v>
      </c>
      <c r="K72" s="6">
        <v>-1795.8000000000011</v>
      </c>
      <c r="L72" s="6">
        <v>4920.5999999999622</v>
      </c>
      <c r="P72" s="5"/>
      <c r="Q72" s="5" t="s">
        <v>120</v>
      </c>
      <c r="R72" s="5"/>
      <c r="S72" s="5"/>
      <c r="T72" s="5"/>
      <c r="U72" s="5"/>
      <c r="V72" s="5">
        <v>0.16182951873722476</v>
      </c>
      <c r="W72" s="5">
        <v>0.57696095688405913</v>
      </c>
      <c r="X72" s="5">
        <v>-0.14075984292085694</v>
      </c>
      <c r="Y72" s="5">
        <v>4.1126150785856345E-2</v>
      </c>
      <c r="AK72" t="s">
        <v>335</v>
      </c>
      <c r="AL72" t="s">
        <v>349</v>
      </c>
      <c r="AM72" s="94">
        <v>0</v>
      </c>
      <c r="AN72" s="94">
        <v>-66196.899999999994</v>
      </c>
      <c r="AO72" s="94">
        <v>-22645.60000000002</v>
      </c>
      <c r="AP72" s="94">
        <v>-12777.500000000175</v>
      </c>
      <c r="AQ72" s="94">
        <v>-101620.00000000019</v>
      </c>
    </row>
    <row r="73" spans="3:43" x14ac:dyDescent="0.2">
      <c r="D73" t="s">
        <v>125</v>
      </c>
      <c r="E73" s="6"/>
      <c r="F73" s="6"/>
      <c r="G73" s="6"/>
      <c r="H73" s="6"/>
      <c r="I73" s="6">
        <v>0</v>
      </c>
      <c r="J73" s="6">
        <v>0</v>
      </c>
      <c r="K73" s="6">
        <v>-3870.9000000000015</v>
      </c>
      <c r="L73" s="6">
        <v>-45410.300000000032</v>
      </c>
      <c r="P73" s="5"/>
      <c r="Q73" s="5" t="s">
        <v>125</v>
      </c>
      <c r="R73" s="5"/>
      <c r="S73" s="5"/>
      <c r="T73" s="5"/>
      <c r="U73" s="5"/>
      <c r="V73" s="5"/>
      <c r="W73" s="5" t="e">
        <v>#DIV/0!</v>
      </c>
      <c r="X73" s="5">
        <v>-0.43971510359869154</v>
      </c>
      <c r="Y73" s="5">
        <v>-0.4089791080693812</v>
      </c>
      <c r="AK73" t="s">
        <v>599</v>
      </c>
      <c r="AL73" t="s">
        <v>508</v>
      </c>
      <c r="AM73" s="94">
        <v>68987.099999999977</v>
      </c>
      <c r="AN73" s="94">
        <v>-167195.70000000007</v>
      </c>
      <c r="AO73" s="94">
        <v>-2479.5999999999995</v>
      </c>
      <c r="AP73" s="94">
        <v>458.29999999998836</v>
      </c>
      <c r="AQ73" s="94">
        <v>-100229.90000000011</v>
      </c>
    </row>
    <row r="74" spans="3:43" x14ac:dyDescent="0.2">
      <c r="D74" t="s">
        <v>153</v>
      </c>
      <c r="E74" s="6"/>
      <c r="F74" s="6"/>
      <c r="G74" s="6"/>
      <c r="H74" s="6"/>
      <c r="I74" s="6">
        <v>0</v>
      </c>
      <c r="J74" s="6">
        <v>0</v>
      </c>
      <c r="K74" s="6">
        <v>5747.9999999999964</v>
      </c>
      <c r="L74" s="6">
        <v>-7635.1999999999534</v>
      </c>
      <c r="P74" s="5"/>
      <c r="Q74" s="5" t="s">
        <v>153</v>
      </c>
      <c r="R74" s="5"/>
      <c r="S74" s="5"/>
      <c r="T74" s="5"/>
      <c r="U74" s="5"/>
      <c r="V74" s="5"/>
      <c r="W74" s="5"/>
      <c r="X74" s="5">
        <v>0.25511970386940414</v>
      </c>
      <c r="Y74" s="5">
        <v>-4.5358252490628304E-2</v>
      </c>
      <c r="AK74" t="s">
        <v>426</v>
      </c>
      <c r="AL74" t="s">
        <v>433</v>
      </c>
      <c r="AM74" s="94">
        <v>0</v>
      </c>
      <c r="AN74" s="94">
        <v>-103065.1</v>
      </c>
      <c r="AO74" s="94">
        <v>-6782.8000000000102</v>
      </c>
      <c r="AP74" s="94">
        <v>9647.5999999999185</v>
      </c>
      <c r="AQ74" s="94">
        <v>-100200.3000000001</v>
      </c>
    </row>
    <row r="75" spans="3:43" x14ac:dyDescent="0.2">
      <c r="D75" t="s">
        <v>129</v>
      </c>
      <c r="E75" s="6"/>
      <c r="F75" s="6"/>
      <c r="G75" s="6"/>
      <c r="H75" s="6"/>
      <c r="I75" s="6">
        <v>-409128.8</v>
      </c>
      <c r="J75" s="6">
        <v>750.8</v>
      </c>
      <c r="K75" s="6">
        <v>-12212.499999999971</v>
      </c>
      <c r="L75" s="6">
        <v>51194.399999999965</v>
      </c>
      <c r="P75" s="5"/>
      <c r="Q75" s="5" t="s">
        <v>129</v>
      </c>
      <c r="R75" s="5"/>
      <c r="S75" s="5"/>
      <c r="T75" s="5"/>
      <c r="U75" s="5"/>
      <c r="V75" s="5">
        <v>-1</v>
      </c>
      <c r="W75" s="5"/>
      <c r="X75" s="5">
        <v>-6.1897999193108434E-2</v>
      </c>
      <c r="Y75" s="5">
        <v>0.19049249183992698</v>
      </c>
      <c r="AK75" t="s">
        <v>653</v>
      </c>
      <c r="AL75" t="s">
        <v>491</v>
      </c>
      <c r="AM75" s="94">
        <v>0</v>
      </c>
      <c r="AN75" s="94">
        <v>-92211.5</v>
      </c>
      <c r="AO75" s="94">
        <v>-706.59999999999945</v>
      </c>
      <c r="AP75" s="94">
        <v>-5682.2999999999993</v>
      </c>
      <c r="AQ75" s="94">
        <v>-98600.400000000009</v>
      </c>
    </row>
    <row r="76" spans="3:43" x14ac:dyDescent="0.2">
      <c r="D76" t="s">
        <v>144</v>
      </c>
      <c r="E76" s="6"/>
      <c r="F76" s="6"/>
      <c r="G76" s="6"/>
      <c r="H76" s="6"/>
      <c r="I76" s="6">
        <v>39555.900000000023</v>
      </c>
      <c r="J76" s="6">
        <v>83986.299999999814</v>
      </c>
      <c r="K76" s="6">
        <v>-15720</v>
      </c>
      <c r="L76" s="6">
        <v>-122191.30000000016</v>
      </c>
      <c r="P76" s="5"/>
      <c r="Q76" s="5" t="s">
        <v>144</v>
      </c>
      <c r="R76" s="5"/>
      <c r="S76" s="5"/>
      <c r="T76" s="5"/>
      <c r="U76" s="5"/>
      <c r="V76" s="5">
        <v>0.27042276052594355</v>
      </c>
      <c r="W76" s="5">
        <v>6.61518947181539E-2</v>
      </c>
      <c r="X76" s="5">
        <v>-6.7246446247759523E-2</v>
      </c>
      <c r="Y76" s="5">
        <v>-0.12376744123388127</v>
      </c>
      <c r="AK76" t="s">
        <v>371</v>
      </c>
      <c r="AL76" t="s">
        <v>400</v>
      </c>
      <c r="AM76" s="94">
        <v>-119873.7</v>
      </c>
      <c r="AN76" s="94">
        <v>-12595.599999999977</v>
      </c>
      <c r="AO76" s="94">
        <v>-21388.600000000006</v>
      </c>
      <c r="AP76" s="94">
        <v>56050.200000000128</v>
      </c>
      <c r="AQ76" s="94">
        <v>-97807.699999999866</v>
      </c>
    </row>
    <row r="77" spans="3:43" x14ac:dyDescent="0.2">
      <c r="D77" t="s">
        <v>133</v>
      </c>
      <c r="E77" s="6"/>
      <c r="F77" s="6"/>
      <c r="G77" s="6"/>
      <c r="H77" s="6"/>
      <c r="I77" s="6">
        <v>-48196</v>
      </c>
      <c r="J77" s="6">
        <v>53726.199999999953</v>
      </c>
      <c r="K77" s="6">
        <v>-23122.600000000035</v>
      </c>
      <c r="L77" s="6">
        <v>66989.099999999977</v>
      </c>
      <c r="P77" s="5"/>
      <c r="Q77" s="5" t="s">
        <v>133</v>
      </c>
      <c r="R77" s="5"/>
      <c r="S77" s="5"/>
      <c r="T77" s="5"/>
      <c r="U77" s="5"/>
      <c r="V77" s="5">
        <v>-0.30375183558224983</v>
      </c>
      <c r="W77" s="5">
        <v>0.13256157776459651</v>
      </c>
      <c r="X77" s="5">
        <v>-0.11253494420607559</v>
      </c>
      <c r="Y77" s="5">
        <v>7.9533515831110263E-2</v>
      </c>
      <c r="AK77" t="s">
        <v>601</v>
      </c>
      <c r="AL77" t="s">
        <v>167</v>
      </c>
      <c r="AM77" s="94">
        <v>0</v>
      </c>
      <c r="AN77" s="94">
        <v>-35397.80000000001</v>
      </c>
      <c r="AO77" s="94">
        <v>-28043.499999999971</v>
      </c>
      <c r="AP77" s="94">
        <v>-30856.499999999971</v>
      </c>
      <c r="AQ77" s="94">
        <v>-94297.799999999959</v>
      </c>
    </row>
    <row r="78" spans="3:43" x14ac:dyDescent="0.2">
      <c r="D78" t="s">
        <v>149</v>
      </c>
      <c r="E78" s="6"/>
      <c r="F78" s="6"/>
      <c r="G78" s="6"/>
      <c r="H78" s="6"/>
      <c r="I78" s="6">
        <v>0</v>
      </c>
      <c r="J78" s="6">
        <v>-138914</v>
      </c>
      <c r="K78" s="6">
        <v>-33252.69999999999</v>
      </c>
      <c r="L78" s="6">
        <v>679366.99999999977</v>
      </c>
      <c r="P78" s="5"/>
      <c r="Q78" s="5" t="s">
        <v>149</v>
      </c>
      <c r="R78" s="5"/>
      <c r="S78" s="5"/>
      <c r="T78" s="5"/>
      <c r="U78" s="5"/>
      <c r="V78" s="5"/>
      <c r="W78" s="5">
        <v>-8.8513134305686039E-2</v>
      </c>
      <c r="X78" s="5">
        <v>-0.36903611155194543</v>
      </c>
      <c r="Y78" s="5">
        <v>0.86059081656605019</v>
      </c>
      <c r="AK78" t="s">
        <v>604</v>
      </c>
      <c r="AL78" t="s">
        <v>200</v>
      </c>
      <c r="AM78" s="94">
        <v>0</v>
      </c>
      <c r="AN78" s="94">
        <v>-103571.7</v>
      </c>
      <c r="AO78" s="94">
        <v>-7148.5</v>
      </c>
      <c r="AP78" s="94">
        <v>17458.099999999948</v>
      </c>
      <c r="AQ78" s="94">
        <v>-93262.100000000049</v>
      </c>
    </row>
    <row r="79" spans="3:43" x14ac:dyDescent="0.2">
      <c r="D79" t="s">
        <v>116</v>
      </c>
      <c r="E79" s="6"/>
      <c r="F79" s="6"/>
      <c r="G79" s="6"/>
      <c r="H79" s="6"/>
      <c r="I79" s="6">
        <v>29654.300000000047</v>
      </c>
      <c r="J79" s="6">
        <v>-101463.50000000006</v>
      </c>
      <c r="K79" s="6">
        <v>-5487.0000000000018</v>
      </c>
      <c r="L79" s="6">
        <v>32448.5</v>
      </c>
      <c r="P79" s="5"/>
      <c r="Q79" s="5" t="s">
        <v>116</v>
      </c>
      <c r="R79" s="5"/>
      <c r="S79" s="5"/>
      <c r="T79" s="5"/>
      <c r="U79" s="5"/>
      <c r="V79" s="5">
        <v>9.3322948136958864E-2</v>
      </c>
      <c r="W79" s="5">
        <v>-0.16903207900286182</v>
      </c>
      <c r="X79" s="5">
        <v>-0.55378373468440301</v>
      </c>
      <c r="Y79" s="5">
        <v>1.4904186225966174</v>
      </c>
      <c r="AK79" t="s">
        <v>335</v>
      </c>
      <c r="AL79" t="s">
        <v>334</v>
      </c>
      <c r="AM79" s="94">
        <v>0</v>
      </c>
      <c r="AN79" s="94">
        <v>-120609.70000000001</v>
      </c>
      <c r="AO79" s="94">
        <v>-16692.500000000022</v>
      </c>
      <c r="AP79" s="94">
        <v>44726.700000000012</v>
      </c>
      <c r="AQ79" s="94">
        <v>-92575.500000000029</v>
      </c>
    </row>
    <row r="80" spans="3:43" x14ac:dyDescent="0.2">
      <c r="D80" t="s">
        <v>109</v>
      </c>
      <c r="E80" s="6"/>
      <c r="F80" s="6"/>
      <c r="G80" s="6"/>
      <c r="H80" s="6"/>
      <c r="I80" s="6">
        <v>-91100.599999999977</v>
      </c>
      <c r="J80" s="6">
        <v>-41234.600000000093</v>
      </c>
      <c r="K80" s="6">
        <v>-462.09999999999854</v>
      </c>
      <c r="L80" s="6">
        <v>7557.1000000000204</v>
      </c>
      <c r="P80" s="5"/>
      <c r="Q80" s="5" t="s">
        <v>109</v>
      </c>
      <c r="R80" s="5"/>
      <c r="S80" s="5"/>
      <c r="T80" s="5"/>
      <c r="U80" s="5"/>
      <c r="V80" s="5">
        <v>-0.35900893693858421</v>
      </c>
      <c r="W80" s="5">
        <v>-1.535071579107177E-2</v>
      </c>
      <c r="X80" s="5">
        <v>-1.7366565696804739E-2</v>
      </c>
      <c r="Y80" s="5">
        <v>0.12996833815742215</v>
      </c>
      <c r="AK80" t="s">
        <v>599</v>
      </c>
      <c r="AL80" t="s">
        <v>64</v>
      </c>
      <c r="AM80" s="94">
        <v>-233681.30000000005</v>
      </c>
      <c r="AN80" s="94">
        <v>207123.60000000009</v>
      </c>
      <c r="AO80" s="94">
        <v>-2729.8999999999978</v>
      </c>
      <c r="AP80" s="94">
        <v>-62357.199999999924</v>
      </c>
      <c r="AQ80" s="94">
        <v>-91644.799999999872</v>
      </c>
    </row>
    <row r="81" spans="4:43" x14ac:dyDescent="0.2">
      <c r="D81" t="s">
        <v>107</v>
      </c>
      <c r="E81" s="6"/>
      <c r="F81" s="6"/>
      <c r="G81" s="6"/>
      <c r="H81" s="6"/>
      <c r="I81" s="6">
        <v>0</v>
      </c>
      <c r="J81" s="6">
        <v>135823.59999999998</v>
      </c>
      <c r="K81" s="6">
        <v>-5711.0999999999995</v>
      </c>
      <c r="L81" s="6">
        <v>19028.100000000093</v>
      </c>
      <c r="P81" s="5"/>
      <c r="Q81" s="5" t="s">
        <v>107</v>
      </c>
      <c r="R81" s="5"/>
      <c r="S81" s="5"/>
      <c r="T81" s="5"/>
      <c r="U81" s="5"/>
      <c r="V81" s="5"/>
      <c r="W81" s="5">
        <v>0.80752400747691999</v>
      </c>
      <c r="X81" s="5">
        <v>-0.58450689810455647</v>
      </c>
      <c r="Y81" s="5">
        <v>0.12037471081563809</v>
      </c>
      <c r="AK81" t="s">
        <v>604</v>
      </c>
      <c r="AL81" t="s">
        <v>196</v>
      </c>
      <c r="AM81" s="94">
        <v>0</v>
      </c>
      <c r="AN81" s="94">
        <v>-66261.399999999965</v>
      </c>
      <c r="AO81" s="94">
        <v>-6152.2</v>
      </c>
      <c r="AP81" s="94">
        <v>-19209.399999999994</v>
      </c>
      <c r="AQ81" s="94">
        <v>-91622.999999999956</v>
      </c>
    </row>
    <row r="82" spans="4:43" x14ac:dyDescent="0.2">
      <c r="D82" t="s">
        <v>135</v>
      </c>
      <c r="E82" s="6"/>
      <c r="F82" s="6"/>
      <c r="G82" s="6"/>
      <c r="H82" s="6"/>
      <c r="I82" s="6">
        <v>0</v>
      </c>
      <c r="J82" s="6">
        <v>18386.700000000004</v>
      </c>
      <c r="K82" s="6">
        <v>-52661.600000000035</v>
      </c>
      <c r="L82" s="6">
        <v>35241.800000000163</v>
      </c>
      <c r="P82" s="5"/>
      <c r="Q82" s="5" t="s">
        <v>135</v>
      </c>
      <c r="R82" s="5"/>
      <c r="S82" s="5"/>
      <c r="T82" s="5"/>
      <c r="U82" s="5"/>
      <c r="V82" s="5"/>
      <c r="W82" s="5">
        <v>0.58753774624934108</v>
      </c>
      <c r="X82" s="5">
        <v>-0.21685308217683258</v>
      </c>
      <c r="Y82" s="5">
        <v>4.2974335486574332E-2</v>
      </c>
      <c r="AK82" t="s">
        <v>426</v>
      </c>
      <c r="AL82" t="s">
        <v>462</v>
      </c>
      <c r="AM82" s="94">
        <v>0</v>
      </c>
      <c r="AN82" s="94">
        <v>-26961.200000000004</v>
      </c>
      <c r="AO82" s="94">
        <v>-50899.500000000044</v>
      </c>
      <c r="AP82" s="94">
        <v>-10150.799999999988</v>
      </c>
      <c r="AQ82" s="94">
        <v>-88011.500000000029</v>
      </c>
    </row>
    <row r="83" spans="4:43" x14ac:dyDescent="0.2">
      <c r="D83" t="s">
        <v>132</v>
      </c>
      <c r="E83" s="6"/>
      <c r="F83" s="6"/>
      <c r="G83" s="6"/>
      <c r="H83" s="6"/>
      <c r="I83" s="6">
        <v>0</v>
      </c>
      <c r="J83" s="6">
        <v>73979.600000000064</v>
      </c>
      <c r="K83" s="6">
        <v>12269.699999999953</v>
      </c>
      <c r="L83" s="6">
        <v>-4311.1000000000349</v>
      </c>
      <c r="P83" s="5"/>
      <c r="Q83" s="5" t="s">
        <v>132</v>
      </c>
      <c r="R83" s="5"/>
      <c r="S83" s="5"/>
      <c r="T83" s="5"/>
      <c r="U83" s="5"/>
      <c r="V83" s="5"/>
      <c r="W83" s="5">
        <v>0.30298311795805177</v>
      </c>
      <c r="X83" s="5">
        <v>0.10284494341713366</v>
      </c>
      <c r="Y83" s="5">
        <v>-1.5248111184483132E-2</v>
      </c>
      <c r="AK83" t="s">
        <v>213</v>
      </c>
      <c r="AL83" s="3" t="s">
        <v>240</v>
      </c>
      <c r="AM83" s="94">
        <v>-158890.70000000001</v>
      </c>
      <c r="AN83" s="94">
        <v>15333.8</v>
      </c>
      <c r="AO83" s="94">
        <v>14508.599999999991</v>
      </c>
      <c r="AP83" s="94">
        <v>41137.60000000018</v>
      </c>
      <c r="AQ83" s="94">
        <v>-87910.699999999852</v>
      </c>
    </row>
    <row r="84" spans="4:43" x14ac:dyDescent="0.2">
      <c r="D84" t="s">
        <v>137</v>
      </c>
      <c r="E84" s="6"/>
      <c r="F84" s="6"/>
      <c r="G84" s="6"/>
      <c r="H84" s="6"/>
      <c r="I84" s="6">
        <v>0</v>
      </c>
      <c r="J84" s="6">
        <v>-105232.3</v>
      </c>
      <c r="K84" s="6">
        <v>-15114.200000000026</v>
      </c>
      <c r="L84" s="6">
        <v>13532.900000000198</v>
      </c>
      <c r="P84" s="5"/>
      <c r="Q84" s="5" t="s">
        <v>137</v>
      </c>
      <c r="R84" s="5"/>
      <c r="S84" s="5"/>
      <c r="T84" s="5"/>
      <c r="U84" s="5"/>
      <c r="V84" s="5"/>
      <c r="W84" s="5">
        <v>-0.93930824936156465</v>
      </c>
      <c r="X84" s="5">
        <v>-0.14261908356609068</v>
      </c>
      <c r="Y84" s="5">
        <v>3.8175656710494471E-2</v>
      </c>
      <c r="AK84" t="s">
        <v>601</v>
      </c>
      <c r="AL84" t="s">
        <v>174</v>
      </c>
      <c r="AM84" s="94">
        <v>-87273</v>
      </c>
      <c r="AN84" s="94">
        <v>3033.3999999999996</v>
      </c>
      <c r="AO84" s="94">
        <v>-16828.299999999974</v>
      </c>
      <c r="AP84" s="94">
        <v>13485.800000000017</v>
      </c>
      <c r="AQ84" s="94">
        <v>-87582.099999999962</v>
      </c>
    </row>
    <row r="85" spans="4:43" x14ac:dyDescent="0.2">
      <c r="D85" t="s">
        <v>111</v>
      </c>
      <c r="E85" s="6"/>
      <c r="F85" s="6"/>
      <c r="G85" s="6"/>
      <c r="H85" s="6"/>
      <c r="I85" s="6">
        <v>-156054.90000000014</v>
      </c>
      <c r="J85" s="6">
        <v>721206.89999999991</v>
      </c>
      <c r="K85" s="6">
        <v>5570.5999999999913</v>
      </c>
      <c r="L85" s="6">
        <v>31314.399999999936</v>
      </c>
      <c r="P85" s="5"/>
      <c r="Q85" s="5" t="s">
        <v>111</v>
      </c>
      <c r="R85" s="5"/>
      <c r="S85" s="5"/>
      <c r="T85" s="5"/>
      <c r="U85" s="5"/>
      <c r="V85" s="5">
        <v>-9.601028129852282E-2</v>
      </c>
      <c r="W85" s="5">
        <v>0.4207556447050112</v>
      </c>
      <c r="X85" s="5">
        <v>0.15779797802397</v>
      </c>
      <c r="Y85" s="5">
        <v>0.1865296949169904</v>
      </c>
      <c r="AK85" t="s">
        <v>371</v>
      </c>
      <c r="AL85" t="s">
        <v>403</v>
      </c>
      <c r="AM85" s="94">
        <v>-242568.63</v>
      </c>
      <c r="AN85" s="94">
        <v>140875.40000000002</v>
      </c>
      <c r="AO85" s="94">
        <v>-25339.800000000017</v>
      </c>
      <c r="AP85" s="94">
        <v>40261.099999999627</v>
      </c>
      <c r="AQ85" s="94">
        <v>-86771.930000000371</v>
      </c>
    </row>
    <row r="86" spans="4:43" x14ac:dyDescent="0.2">
      <c r="D86" t="s">
        <v>154</v>
      </c>
      <c r="E86" s="6"/>
      <c r="F86" s="6"/>
      <c r="G86" s="6"/>
      <c r="H86" s="6"/>
      <c r="I86" s="6">
        <v>0</v>
      </c>
      <c r="J86" s="6">
        <v>-61804.1</v>
      </c>
      <c r="K86" s="6">
        <v>-53397.700000000026</v>
      </c>
      <c r="L86" s="6">
        <v>-70507.599999999977</v>
      </c>
      <c r="P86" s="5"/>
      <c r="Q86" s="5" t="s">
        <v>154</v>
      </c>
      <c r="R86" s="5"/>
      <c r="S86" s="5"/>
      <c r="T86" s="5"/>
      <c r="U86" s="5"/>
      <c r="V86" s="5"/>
      <c r="W86" s="5">
        <v>-0.99767708400594046</v>
      </c>
      <c r="X86" s="5">
        <v>-0.36663743968931989</v>
      </c>
      <c r="Y86" s="5">
        <v>-0.22139576711801409</v>
      </c>
      <c r="AK86" t="s">
        <v>596</v>
      </c>
      <c r="AL86" s="3" t="s">
        <v>147</v>
      </c>
      <c r="AM86" s="94">
        <v>0</v>
      </c>
      <c r="AN86" s="94">
        <v>-172372.5</v>
      </c>
      <c r="AO86" s="94">
        <v>-813.79999999999927</v>
      </c>
      <c r="AP86" s="94">
        <v>86752.399999999965</v>
      </c>
      <c r="AQ86" s="94">
        <v>-86433.900000000023</v>
      </c>
    </row>
    <row r="87" spans="4:43" x14ac:dyDescent="0.2">
      <c r="D87" t="s">
        <v>139</v>
      </c>
      <c r="E87" s="6"/>
      <c r="F87" s="6"/>
      <c r="G87" s="6"/>
      <c r="H87" s="6"/>
      <c r="I87" s="6">
        <v>0</v>
      </c>
      <c r="J87" s="6">
        <v>-66694.200000000012</v>
      </c>
      <c r="K87" s="6">
        <v>-36359.499999999884</v>
      </c>
      <c r="L87" s="6">
        <v>-87069.899999999849</v>
      </c>
      <c r="P87" s="5"/>
      <c r="Q87" s="5" t="s">
        <v>139</v>
      </c>
      <c r="R87" s="5"/>
      <c r="S87" s="5"/>
      <c r="T87" s="5"/>
      <c r="U87" s="5"/>
      <c r="V87" s="5"/>
      <c r="W87" s="5">
        <v>-0.69513892001246569</v>
      </c>
      <c r="X87" s="5">
        <v>-0.19226244078304072</v>
      </c>
      <c r="Y87" s="5">
        <v>-0.20147476830490696</v>
      </c>
      <c r="AK87" t="s">
        <v>335</v>
      </c>
      <c r="AL87" t="s">
        <v>367</v>
      </c>
      <c r="AM87" s="94">
        <v>0</v>
      </c>
      <c r="AN87" s="94">
        <v>-67450.100000000006</v>
      </c>
      <c r="AO87" s="94">
        <v>44.299999999999272</v>
      </c>
      <c r="AP87" s="94">
        <v>-16418</v>
      </c>
      <c r="AQ87" s="94">
        <v>-83823.8</v>
      </c>
    </row>
    <row r="88" spans="4:43" x14ac:dyDescent="0.2">
      <c r="D88" t="s">
        <v>113</v>
      </c>
      <c r="E88" s="6"/>
      <c r="F88" s="6"/>
      <c r="G88" s="6"/>
      <c r="H88" s="6"/>
      <c r="I88" s="6">
        <v>0</v>
      </c>
      <c r="J88" s="6">
        <v>1276</v>
      </c>
      <c r="K88" s="6">
        <v>4125.5</v>
      </c>
      <c r="L88" s="6">
        <v>26693.999999999993</v>
      </c>
      <c r="P88" s="5"/>
      <c r="Q88" s="5" t="s">
        <v>113</v>
      </c>
      <c r="R88" s="5"/>
      <c r="S88" s="5"/>
      <c r="T88" s="5"/>
      <c r="U88" s="5"/>
      <c r="V88" s="5"/>
      <c r="W88" s="5">
        <v>1.8484529347087601E-2</v>
      </c>
      <c r="X88" s="5">
        <v>0.53539679449743693</v>
      </c>
      <c r="Y88" s="5">
        <v>0.6643868347171612</v>
      </c>
      <c r="AK88" t="s">
        <v>596</v>
      </c>
      <c r="AL88" s="3" t="s">
        <v>90</v>
      </c>
      <c r="AM88" s="94">
        <v>-43478.100000000035</v>
      </c>
      <c r="AN88" s="94">
        <v>-95492.7</v>
      </c>
      <c r="AO88" s="94">
        <v>2679.8999999999987</v>
      </c>
      <c r="AP88" s="94">
        <v>52710.800000000032</v>
      </c>
      <c r="AQ88" s="94">
        <v>-83580.10000000002</v>
      </c>
    </row>
    <row r="89" spans="4:43" x14ac:dyDescent="0.2">
      <c r="D89" t="s">
        <v>151</v>
      </c>
      <c r="E89" s="6"/>
      <c r="F89" s="6"/>
      <c r="G89" s="6"/>
      <c r="H89" s="6"/>
      <c r="I89" s="6">
        <v>0</v>
      </c>
      <c r="J89" s="6">
        <v>-11714.1</v>
      </c>
      <c r="K89" s="6">
        <v>15721.700000000055</v>
      </c>
      <c r="L89" s="6">
        <v>84953.600000000093</v>
      </c>
      <c r="P89" s="5"/>
      <c r="Q89" s="5" t="s">
        <v>151</v>
      </c>
      <c r="R89" s="5"/>
      <c r="S89" s="5"/>
      <c r="T89" s="5"/>
      <c r="U89" s="5"/>
      <c r="V89" s="5"/>
      <c r="W89" s="5">
        <v>-0.94127714967577081</v>
      </c>
      <c r="X89" s="5">
        <v>0.14632800174978994</v>
      </c>
      <c r="Y89" s="5">
        <v>0.20696135382801401</v>
      </c>
      <c r="AK89" t="s">
        <v>335</v>
      </c>
      <c r="AL89" t="s">
        <v>345</v>
      </c>
      <c r="AM89" s="94">
        <v>0</v>
      </c>
      <c r="AN89" s="94">
        <v>-61436.399999999994</v>
      </c>
      <c r="AO89" s="94">
        <v>-7674.8000000000102</v>
      </c>
      <c r="AP89" s="94">
        <v>-10513.699999999895</v>
      </c>
      <c r="AQ89" s="94">
        <v>-79624.899999999907</v>
      </c>
    </row>
    <row r="90" spans="4:43" x14ac:dyDescent="0.2">
      <c r="D90" t="s">
        <v>131</v>
      </c>
      <c r="E90" s="6"/>
      <c r="F90" s="6"/>
      <c r="G90" s="6"/>
      <c r="H90" s="6"/>
      <c r="I90" s="6">
        <v>0</v>
      </c>
      <c r="J90" s="6">
        <v>827.7</v>
      </c>
      <c r="K90" s="6">
        <v>-11572.499999999971</v>
      </c>
      <c r="L90" s="6">
        <v>23317.100000000093</v>
      </c>
      <c r="P90" s="5"/>
      <c r="Q90" s="5" t="s">
        <v>131</v>
      </c>
      <c r="R90" s="5"/>
      <c r="S90" s="5"/>
      <c r="T90" s="5"/>
      <c r="U90" s="5"/>
      <c r="V90" s="5"/>
      <c r="W90" s="5" t="e">
        <v>#DIV/0!</v>
      </c>
      <c r="X90" s="5">
        <v>-0.11298323581644211</v>
      </c>
      <c r="Y90" s="5">
        <v>6.376355109799367E-2</v>
      </c>
      <c r="AK90" t="s">
        <v>108</v>
      </c>
      <c r="AL90" t="s">
        <v>138</v>
      </c>
      <c r="AM90" s="94">
        <v>0</v>
      </c>
      <c r="AN90" s="94">
        <v>-36313.200000000004</v>
      </c>
      <c r="AO90" s="94">
        <v>-37361.799999999959</v>
      </c>
      <c r="AP90" s="94">
        <v>-5354.2000000003027</v>
      </c>
      <c r="AQ90" s="94">
        <v>-79029.200000000274</v>
      </c>
    </row>
    <row r="91" spans="4:43" x14ac:dyDescent="0.2">
      <c r="D91" t="s">
        <v>124</v>
      </c>
      <c r="E91" s="6"/>
      <c r="F91" s="6"/>
      <c r="G91" s="6"/>
      <c r="H91" s="6"/>
      <c r="I91" s="6">
        <v>86500.499999999942</v>
      </c>
      <c r="J91" s="6">
        <v>259.2</v>
      </c>
      <c r="K91" s="6">
        <v>-46619.200000000004</v>
      </c>
      <c r="L91" s="6">
        <v>24765.700000000041</v>
      </c>
      <c r="P91" s="5"/>
      <c r="Q91" s="5" t="s">
        <v>124</v>
      </c>
      <c r="R91" s="5"/>
      <c r="S91" s="5"/>
      <c r="T91" s="5"/>
      <c r="U91" s="5"/>
      <c r="V91" s="5">
        <v>0.30522008004835482</v>
      </c>
      <c r="W91" s="5" t="e">
        <v>#DIV/0!</v>
      </c>
      <c r="X91" s="5">
        <v>-0.61214515783820556</v>
      </c>
      <c r="Y91" s="5">
        <v>0.14873981628013849</v>
      </c>
      <c r="AK91" t="s">
        <v>272</v>
      </c>
      <c r="AL91" t="s">
        <v>322</v>
      </c>
      <c r="AM91" s="94">
        <v>0</v>
      </c>
      <c r="AN91" s="94">
        <v>-33854.800000000003</v>
      </c>
      <c r="AO91" s="94">
        <v>-23712.199999999997</v>
      </c>
      <c r="AP91" s="94">
        <v>-19971.700000000012</v>
      </c>
      <c r="AQ91" s="94">
        <v>-77538.700000000012</v>
      </c>
    </row>
    <row r="92" spans="4:43" x14ac:dyDescent="0.2">
      <c r="D92" t="s">
        <v>142</v>
      </c>
      <c r="E92" s="6"/>
      <c r="F92" s="6"/>
      <c r="G92" s="6"/>
      <c r="H92" s="6"/>
      <c r="I92" s="6">
        <v>0</v>
      </c>
      <c r="J92" s="6">
        <v>-254830</v>
      </c>
      <c r="K92" s="6">
        <v>-36740.699999999924</v>
      </c>
      <c r="L92" s="6">
        <v>31950.899999999849</v>
      </c>
      <c r="P92" s="5"/>
      <c r="Q92" s="5" t="s">
        <v>142</v>
      </c>
      <c r="R92" s="5"/>
      <c r="S92" s="5"/>
      <c r="T92" s="5"/>
      <c r="U92" s="5"/>
      <c r="V92" s="5"/>
      <c r="W92" s="5">
        <v>-0.24597321775111386</v>
      </c>
      <c r="X92" s="5">
        <v>-0.13225608234998068</v>
      </c>
      <c r="Y92" s="5">
        <v>6.5846456571208509E-2</v>
      </c>
      <c r="AK92" t="s">
        <v>653</v>
      </c>
      <c r="AL92" t="s">
        <v>484</v>
      </c>
      <c r="AM92" s="94">
        <v>0</v>
      </c>
      <c r="AN92" s="94">
        <v>33471.899999999994</v>
      </c>
      <c r="AO92" s="94">
        <v>-53989.199999999983</v>
      </c>
      <c r="AP92" s="94">
        <v>-54563.799999999959</v>
      </c>
      <c r="AQ92" s="94">
        <v>-75081.099999999948</v>
      </c>
    </row>
    <row r="93" spans="4:43" x14ac:dyDescent="0.2">
      <c r="D93" t="s">
        <v>110</v>
      </c>
      <c r="E93" s="6"/>
      <c r="F93" s="6"/>
      <c r="G93" s="6"/>
      <c r="H93" s="6"/>
      <c r="I93" s="6">
        <v>-1227774.2999999989</v>
      </c>
      <c r="J93" s="6">
        <v>1338986.1999999983</v>
      </c>
      <c r="K93" s="6">
        <v>-57111.700000000012</v>
      </c>
      <c r="L93" s="6">
        <v>75728.300000000279</v>
      </c>
      <c r="P93" s="5"/>
      <c r="Q93" s="5" t="s">
        <v>110</v>
      </c>
      <c r="R93" s="5"/>
      <c r="S93" s="5"/>
      <c r="T93" s="5"/>
      <c r="U93" s="5"/>
      <c r="V93" s="5">
        <v>-0.15989893935867916</v>
      </c>
      <c r="W93" s="5">
        <v>0.18101152744386748</v>
      </c>
      <c r="X93" s="5">
        <v>-0.23671310570701587</v>
      </c>
      <c r="Y93" s="5">
        <v>5.1383473230292409E-2</v>
      </c>
      <c r="AK93" t="s">
        <v>272</v>
      </c>
      <c r="AL93" t="s">
        <v>331</v>
      </c>
      <c r="AM93" s="94">
        <v>0</v>
      </c>
      <c r="AN93" s="94">
        <v>225.5</v>
      </c>
      <c r="AO93" s="94">
        <v>-32597.199999999983</v>
      </c>
      <c r="AP93" s="94">
        <v>-41579.5</v>
      </c>
      <c r="AQ93" s="94">
        <v>-73951.199999999983</v>
      </c>
    </row>
    <row r="94" spans="4:43" x14ac:dyDescent="0.2">
      <c r="D94" t="s">
        <v>140</v>
      </c>
      <c r="E94" s="6"/>
      <c r="F94" s="6"/>
      <c r="G94" s="6"/>
      <c r="H94" s="6"/>
      <c r="I94" s="6">
        <v>0</v>
      </c>
      <c r="J94" s="6">
        <v>13684.000000000004</v>
      </c>
      <c r="K94" s="6">
        <v>-23627.400000000009</v>
      </c>
      <c r="L94" s="6">
        <v>17279.100000000035</v>
      </c>
      <c r="P94" s="5"/>
      <c r="Q94" s="5" t="s">
        <v>140</v>
      </c>
      <c r="R94" s="5"/>
      <c r="S94" s="5"/>
      <c r="T94" s="5"/>
      <c r="U94" s="5"/>
      <c r="V94" s="5"/>
      <c r="W94" s="5">
        <v>1.8279210804023462</v>
      </c>
      <c r="X94" s="5">
        <v>-0.26533300542066601</v>
      </c>
      <c r="Y94" s="5">
        <v>5.6912363240998645E-2</v>
      </c>
      <c r="AK94" t="s">
        <v>335</v>
      </c>
      <c r="AL94" t="s">
        <v>338</v>
      </c>
      <c r="AM94" s="94">
        <v>0</v>
      </c>
      <c r="AN94" s="94">
        <v>-55002.799999999996</v>
      </c>
      <c r="AO94" s="94">
        <v>-21308.799999999988</v>
      </c>
      <c r="AP94" s="94">
        <v>2817.1000000004424</v>
      </c>
      <c r="AQ94" s="94">
        <v>-73494.499999999534</v>
      </c>
    </row>
    <row r="95" spans="4:43" x14ac:dyDescent="0.2">
      <c r="D95" t="s">
        <v>136</v>
      </c>
      <c r="E95" s="6"/>
      <c r="F95" s="6"/>
      <c r="G95" s="6"/>
      <c r="H95" s="6"/>
      <c r="I95" s="6">
        <v>0</v>
      </c>
      <c r="J95" s="6">
        <v>-257826.09999999963</v>
      </c>
      <c r="K95" s="6">
        <v>-27047.999999999993</v>
      </c>
      <c r="L95" s="6">
        <v>-37353.599999999919</v>
      </c>
      <c r="P95" s="5"/>
      <c r="Q95" s="5" t="s">
        <v>136</v>
      </c>
      <c r="R95" s="5"/>
      <c r="S95" s="5"/>
      <c r="T95" s="5"/>
      <c r="U95" s="5"/>
      <c r="V95" s="5"/>
      <c r="W95" s="5">
        <v>-0.23561935297323683</v>
      </c>
      <c r="X95" s="5">
        <v>-0.374340357981651</v>
      </c>
      <c r="Y95" s="5">
        <v>-9.6207819770024725E-2</v>
      </c>
      <c r="AK95" t="s">
        <v>272</v>
      </c>
      <c r="AL95" t="s">
        <v>286</v>
      </c>
      <c r="AM95" s="94">
        <v>0</v>
      </c>
      <c r="AN95" s="94">
        <v>-23391.299999999988</v>
      </c>
      <c r="AO95" s="94">
        <v>-49702.099999999977</v>
      </c>
      <c r="AP95" s="94">
        <v>4389.4000000001397</v>
      </c>
      <c r="AQ95" s="94">
        <v>-68703.999999999825</v>
      </c>
    </row>
    <row r="96" spans="4:43" x14ac:dyDescent="0.2">
      <c r="D96" t="s">
        <v>112</v>
      </c>
      <c r="E96" s="6"/>
      <c r="F96" s="6"/>
      <c r="G96" s="6"/>
      <c r="H96" s="6"/>
      <c r="I96" s="6">
        <v>55062.399999999907</v>
      </c>
      <c r="J96" s="6">
        <v>561230.19999999972</v>
      </c>
      <c r="K96" s="6">
        <v>-5341.5999999999985</v>
      </c>
      <c r="L96" s="6">
        <v>76547.300000000279</v>
      </c>
      <c r="P96" s="5"/>
      <c r="Q96" s="5" t="s">
        <v>112</v>
      </c>
      <c r="R96" s="5"/>
      <c r="S96" s="5"/>
      <c r="T96" s="5"/>
      <c r="U96" s="5"/>
      <c r="V96" s="5">
        <v>3.7855096922630199E-2</v>
      </c>
      <c r="W96" s="5">
        <v>0.21701702409262019</v>
      </c>
      <c r="X96" s="5">
        <v>-0.15946645490451294</v>
      </c>
      <c r="Y96" s="5">
        <v>0.28204283591455032</v>
      </c>
      <c r="AK96" t="s">
        <v>426</v>
      </c>
      <c r="AL96" t="s">
        <v>431</v>
      </c>
      <c r="AM96" s="94">
        <v>0</v>
      </c>
      <c r="AN96" s="94">
        <v>-21922.400000000023</v>
      </c>
      <c r="AO96" s="94">
        <v>7632.0000000000018</v>
      </c>
      <c r="AP96" s="94">
        <v>-52895.199999999983</v>
      </c>
      <c r="AQ96" s="94">
        <v>-67185.600000000006</v>
      </c>
    </row>
    <row r="97" spans="4:43" x14ac:dyDescent="0.2">
      <c r="D97" t="s">
        <v>123</v>
      </c>
      <c r="E97" s="6"/>
      <c r="F97" s="6"/>
      <c r="G97" s="6"/>
      <c r="H97" s="6"/>
      <c r="I97" s="6">
        <v>0</v>
      </c>
      <c r="J97" s="6">
        <v>-70595.8</v>
      </c>
      <c r="K97" s="6">
        <v>-12869.599999999999</v>
      </c>
      <c r="L97" s="6">
        <v>44179.799999999988</v>
      </c>
      <c r="P97" s="5"/>
      <c r="Q97" s="5" t="s">
        <v>123</v>
      </c>
      <c r="R97" s="5"/>
      <c r="S97" s="5"/>
      <c r="T97" s="5"/>
      <c r="U97" s="5"/>
      <c r="V97" s="5"/>
      <c r="W97" s="5">
        <v>-1</v>
      </c>
      <c r="X97" s="5">
        <v>-0.17896317721659805</v>
      </c>
      <c r="Y97" s="5">
        <v>0.25267633376304133</v>
      </c>
      <c r="AK97" t="s">
        <v>596</v>
      </c>
      <c r="AL97" s="3" t="s">
        <v>88</v>
      </c>
      <c r="AM97" s="94">
        <v>0</v>
      </c>
      <c r="AN97" s="94">
        <v>-59571.4</v>
      </c>
      <c r="AO97" s="94">
        <v>1180.8999999999996</v>
      </c>
      <c r="AP97" s="94">
        <v>-6189.5999999999985</v>
      </c>
      <c r="AQ97" s="94">
        <v>-64580.1</v>
      </c>
    </row>
    <row r="98" spans="4:43" x14ac:dyDescent="0.2">
      <c r="D98" t="s">
        <v>150</v>
      </c>
      <c r="E98" s="6"/>
      <c r="F98" s="6"/>
      <c r="G98" s="6"/>
      <c r="H98" s="6"/>
      <c r="I98" s="6">
        <v>0</v>
      </c>
      <c r="J98" s="6">
        <v>42224.699999999983</v>
      </c>
      <c r="K98" s="6">
        <v>7908.5999999999985</v>
      </c>
      <c r="L98" s="6">
        <v>36400.999999999942</v>
      </c>
      <c r="P98" s="5"/>
      <c r="Q98" s="5" t="s">
        <v>150</v>
      </c>
      <c r="R98" s="5"/>
      <c r="S98" s="5"/>
      <c r="T98" s="5"/>
      <c r="U98" s="5"/>
      <c r="V98" s="5"/>
      <c r="W98" s="5">
        <v>0.39077875888339653</v>
      </c>
      <c r="X98" s="5">
        <v>0.23374020984187965</v>
      </c>
      <c r="Y98" s="5">
        <v>0.23741010947957705</v>
      </c>
      <c r="AK98" t="s">
        <v>371</v>
      </c>
      <c r="AL98" t="s">
        <v>424</v>
      </c>
      <c r="AM98" s="94">
        <v>0</v>
      </c>
      <c r="AN98" s="94">
        <v>0</v>
      </c>
      <c r="AO98" s="94">
        <v>-2983.7999999999993</v>
      </c>
      <c r="AP98" s="94">
        <v>-60752.100000000049</v>
      </c>
      <c r="AQ98" s="94">
        <v>-63735.900000000052</v>
      </c>
    </row>
    <row r="99" spans="4:43" x14ac:dyDescent="0.2">
      <c r="D99" t="s">
        <v>152</v>
      </c>
      <c r="E99" s="6"/>
      <c r="F99" s="6"/>
      <c r="G99" s="6"/>
      <c r="H99" s="6"/>
      <c r="I99" s="6">
        <v>0</v>
      </c>
      <c r="J99" s="6">
        <v>-43274.9</v>
      </c>
      <c r="K99" s="6">
        <v>-23847.7</v>
      </c>
      <c r="L99" s="6">
        <v>22712.900000000052</v>
      </c>
      <c r="P99" s="5"/>
      <c r="Q99" s="5" t="s">
        <v>152</v>
      </c>
      <c r="R99" s="5"/>
      <c r="S99" s="5"/>
      <c r="T99" s="5"/>
      <c r="U99" s="5"/>
      <c r="V99" s="5"/>
      <c r="W99" s="5">
        <v>-1</v>
      </c>
      <c r="X99" s="5">
        <v>-0.47808035732185034</v>
      </c>
      <c r="Y99" s="5">
        <v>0.14254317012937739</v>
      </c>
      <c r="AK99" t="s">
        <v>272</v>
      </c>
      <c r="AL99" t="s">
        <v>299</v>
      </c>
      <c r="AM99" s="94">
        <v>0</v>
      </c>
      <c r="AN99" s="94">
        <v>2952.9000000000015</v>
      </c>
      <c r="AO99" s="94">
        <v>-13548.900000000001</v>
      </c>
      <c r="AP99" s="94">
        <v>-53118.799999999901</v>
      </c>
      <c r="AQ99" s="94">
        <v>-63714.799999999901</v>
      </c>
    </row>
    <row r="100" spans="4:43" x14ac:dyDescent="0.2">
      <c r="D100" t="s">
        <v>141</v>
      </c>
      <c r="E100" s="6"/>
      <c r="F100" s="6"/>
      <c r="G100" s="6"/>
      <c r="H100" s="6"/>
      <c r="I100" s="6">
        <v>0</v>
      </c>
      <c r="J100" s="6">
        <v>-76219.700000000128</v>
      </c>
      <c r="K100" s="6">
        <v>-56328.399999999936</v>
      </c>
      <c r="L100" s="6">
        <v>2395.3999999999069</v>
      </c>
      <c r="P100" s="5"/>
      <c r="Q100" s="5" t="s">
        <v>141</v>
      </c>
      <c r="R100" s="5"/>
      <c r="S100" s="5"/>
      <c r="T100" s="5"/>
      <c r="U100" s="5"/>
      <c r="V100" s="5"/>
      <c r="W100" s="5">
        <v>-0.1416968515735442</v>
      </c>
      <c r="X100" s="5">
        <v>-0.22856006719442942</v>
      </c>
      <c r="Y100" s="5">
        <v>5.3244374876494941E-3</v>
      </c>
      <c r="AK100" t="s">
        <v>272</v>
      </c>
      <c r="AL100" t="s">
        <v>313</v>
      </c>
      <c r="AM100" s="94">
        <v>0</v>
      </c>
      <c r="AN100" s="94">
        <v>201.2</v>
      </c>
      <c r="AO100" s="94">
        <v>-27352.199999999983</v>
      </c>
      <c r="AP100" s="94">
        <v>-35970.400000000023</v>
      </c>
      <c r="AQ100" s="94">
        <v>-63121.400000000009</v>
      </c>
    </row>
    <row r="101" spans="4:43" x14ac:dyDescent="0.2">
      <c r="D101" t="s">
        <v>114</v>
      </c>
      <c r="E101" s="6"/>
      <c r="F101" s="6"/>
      <c r="G101" s="6"/>
      <c r="H101" s="6"/>
      <c r="I101" s="6">
        <v>-49290.8</v>
      </c>
      <c r="J101" s="6">
        <v>-386401.7</v>
      </c>
      <c r="K101" s="6">
        <v>2574.4</v>
      </c>
      <c r="L101" s="6">
        <v>-1906.7000000000044</v>
      </c>
      <c r="P101" s="5"/>
      <c r="Q101" s="5" t="s">
        <v>114</v>
      </c>
      <c r="R101" s="5"/>
      <c r="S101" s="5"/>
      <c r="T101" s="5"/>
      <c r="U101" s="5"/>
      <c r="V101" s="5">
        <v>-1</v>
      </c>
      <c r="W101" s="5">
        <v>-0.6475975393412936</v>
      </c>
      <c r="X101" s="5">
        <v>3.5212693202024354</v>
      </c>
      <c r="Y101" s="5">
        <v>-6.6121979047097365E-2</v>
      </c>
      <c r="AK101" t="s">
        <v>272</v>
      </c>
      <c r="AL101" t="s">
        <v>309</v>
      </c>
      <c r="AM101" s="94">
        <v>0</v>
      </c>
      <c r="AN101" s="94">
        <v>-35639.5</v>
      </c>
      <c r="AO101" s="94">
        <v>-13280.999999999978</v>
      </c>
      <c r="AP101" s="94">
        <v>-14104.099999999919</v>
      </c>
      <c r="AQ101" s="94">
        <v>-63024.599999999897</v>
      </c>
    </row>
    <row r="102" spans="4:43" x14ac:dyDescent="0.2">
      <c r="D102" t="s">
        <v>126</v>
      </c>
      <c r="E102" s="6"/>
      <c r="F102" s="6"/>
      <c r="G102" s="6"/>
      <c r="H102" s="6"/>
      <c r="I102" s="6">
        <v>295371.92000000016</v>
      </c>
      <c r="J102" s="6">
        <v>4482.5</v>
      </c>
      <c r="K102" s="6">
        <v>7234.3000000000175</v>
      </c>
      <c r="L102" s="6">
        <v>23324.299999999988</v>
      </c>
      <c r="P102" s="5"/>
      <c r="Q102" s="5" t="s">
        <v>126</v>
      </c>
      <c r="R102" s="5"/>
      <c r="S102" s="5"/>
      <c r="T102" s="5"/>
      <c r="U102" s="5"/>
      <c r="V102" s="5">
        <v>0.54981966285442008</v>
      </c>
      <c r="W102" s="5">
        <v>1.3185762612148846</v>
      </c>
      <c r="X102" s="5">
        <v>9.1665315100708772E-2</v>
      </c>
      <c r="Y102" s="5">
        <v>6.5026037680827278E-2</v>
      </c>
      <c r="AK102" t="s">
        <v>108</v>
      </c>
      <c r="AL102" t="s">
        <v>115</v>
      </c>
      <c r="AM102" s="94">
        <v>0</v>
      </c>
      <c r="AN102" s="94">
        <v>-68229.199999999983</v>
      </c>
      <c r="AO102" s="94">
        <v>-464.89999999999964</v>
      </c>
      <c r="AP102" s="94">
        <v>8261.2999999999884</v>
      </c>
      <c r="AQ102" s="94">
        <v>-60432.799999999988</v>
      </c>
    </row>
    <row r="103" spans="4:43" x14ac:dyDescent="0.2">
      <c r="D103" t="s">
        <v>121</v>
      </c>
      <c r="E103" s="6"/>
      <c r="F103" s="6"/>
      <c r="G103" s="6"/>
      <c r="H103" s="6"/>
      <c r="I103" s="6">
        <v>-27607.899999999994</v>
      </c>
      <c r="J103" s="6">
        <v>88585.1</v>
      </c>
      <c r="K103" s="6">
        <v>-5202.6999999999989</v>
      </c>
      <c r="L103" s="6">
        <v>12232.799999999959</v>
      </c>
      <c r="P103" s="5"/>
      <c r="Q103" s="5" t="s">
        <v>121</v>
      </c>
      <c r="R103" s="5"/>
      <c r="S103" s="5"/>
      <c r="T103" s="5"/>
      <c r="U103" s="5"/>
      <c r="V103" s="5">
        <v>-0.20410940978247125</v>
      </c>
      <c r="W103" s="5">
        <v>0.86009210164775163</v>
      </c>
      <c r="X103" s="5">
        <v>-0.34212983665202407</v>
      </c>
      <c r="Y103" s="5">
        <v>0.10941818591646012</v>
      </c>
      <c r="AK103" t="s">
        <v>601</v>
      </c>
      <c r="AL103" t="s">
        <v>158</v>
      </c>
      <c r="AM103" s="94">
        <v>-26247</v>
      </c>
      <c r="AN103" s="94">
        <v>-27733.400000000023</v>
      </c>
      <c r="AO103" s="94">
        <v>640.5</v>
      </c>
      <c r="AP103" s="94">
        <v>-6925.8000000000102</v>
      </c>
      <c r="AQ103" s="94">
        <v>-60265.700000000033</v>
      </c>
    </row>
    <row r="104" spans="4:43" x14ac:dyDescent="0.2">
      <c r="D104" t="s">
        <v>127</v>
      </c>
      <c r="E104" s="6"/>
      <c r="F104" s="6"/>
      <c r="G104" s="6"/>
      <c r="H104" s="6"/>
      <c r="I104" s="6">
        <v>-38075</v>
      </c>
      <c r="J104" s="6">
        <v>466.99999999999989</v>
      </c>
      <c r="K104" s="6">
        <v>-16291.599999999948</v>
      </c>
      <c r="L104" s="6">
        <v>194816.49999999977</v>
      </c>
      <c r="P104" s="5"/>
      <c r="Q104" s="5" t="s">
        <v>127</v>
      </c>
      <c r="R104" s="5"/>
      <c r="S104" s="5"/>
      <c r="T104" s="5"/>
      <c r="U104" s="5"/>
      <c r="V104" s="5">
        <v>-1</v>
      </c>
      <c r="W104" s="5">
        <v>5.0982532751091689</v>
      </c>
      <c r="X104" s="5">
        <v>-9.6437205359700601E-2</v>
      </c>
      <c r="Y104" s="5">
        <v>0.27281513956575337</v>
      </c>
      <c r="AK104" t="s">
        <v>272</v>
      </c>
      <c r="AL104" t="s">
        <v>318</v>
      </c>
      <c r="AM104" s="94">
        <v>0</v>
      </c>
      <c r="AN104" s="94">
        <v>-882.29999999999927</v>
      </c>
      <c r="AO104" s="94">
        <v>-20216.999999999927</v>
      </c>
      <c r="AP104" s="94">
        <v>-37158.599999999984</v>
      </c>
      <c r="AQ104" s="94">
        <v>-58257.899999999907</v>
      </c>
    </row>
    <row r="105" spans="4:43" x14ac:dyDescent="0.2">
      <c r="D105" t="s">
        <v>157</v>
      </c>
      <c r="E105" s="6"/>
      <c r="F105" s="6"/>
      <c r="G105" s="6"/>
      <c r="H105" s="6"/>
      <c r="I105" s="6">
        <v>0</v>
      </c>
      <c r="J105" s="6">
        <v>11115.8</v>
      </c>
      <c r="K105" s="6">
        <v>-4503</v>
      </c>
      <c r="L105" s="6">
        <v>-9100.7999999999884</v>
      </c>
      <c r="P105" s="5"/>
      <c r="Q105" s="5" t="s">
        <v>157</v>
      </c>
      <c r="R105" s="5"/>
      <c r="S105" s="5"/>
      <c r="T105" s="5"/>
      <c r="U105" s="5"/>
      <c r="V105" s="5"/>
      <c r="W105" s="5">
        <v>27.803401700850426</v>
      </c>
      <c r="X105" s="5">
        <v>-5.0439935255868137E-2</v>
      </c>
      <c r="Y105" s="5">
        <v>-4.8596615730142616E-2</v>
      </c>
      <c r="AK105" t="s">
        <v>272</v>
      </c>
      <c r="AL105" t="s">
        <v>279</v>
      </c>
      <c r="AM105" s="94">
        <v>0</v>
      </c>
      <c r="AN105" s="94">
        <v>-46186</v>
      </c>
      <c r="AO105" s="94">
        <v>-274.5</v>
      </c>
      <c r="AP105" s="94">
        <v>-10408.699999999953</v>
      </c>
      <c r="AQ105" s="94">
        <v>-56869.199999999953</v>
      </c>
    </row>
    <row r="106" spans="4:43" x14ac:dyDescent="0.2">
      <c r="D106" t="s">
        <v>155</v>
      </c>
      <c r="E106" s="6"/>
      <c r="F106" s="6"/>
      <c r="G106" s="6"/>
      <c r="H106" s="6"/>
      <c r="I106" s="6">
        <v>0</v>
      </c>
      <c r="J106" s="6">
        <v>0</v>
      </c>
      <c r="K106" s="6">
        <v>-7413.1000000000058</v>
      </c>
      <c r="L106" s="6">
        <v>-10779.399999999994</v>
      </c>
      <c r="P106" s="5"/>
      <c r="Q106" s="5" t="s">
        <v>155</v>
      </c>
      <c r="R106" s="5"/>
      <c r="S106" s="5"/>
      <c r="T106" s="5"/>
      <c r="U106" s="5"/>
      <c r="V106" s="5"/>
      <c r="W106" s="5" t="e">
        <v>#DIV/0!</v>
      </c>
      <c r="X106" s="5">
        <v>-0.2290758291642076</v>
      </c>
      <c r="Y106" s="5">
        <v>-5.1336807730096204E-2</v>
      </c>
      <c r="AK106" t="s">
        <v>596</v>
      </c>
      <c r="AL106" s="3" t="s">
        <v>89</v>
      </c>
      <c r="AM106" s="94">
        <v>73193</v>
      </c>
      <c r="AN106" s="94">
        <v>-122372.60000000002</v>
      </c>
      <c r="AO106" s="94">
        <v>-8198.6000000000058</v>
      </c>
      <c r="AP106" s="94">
        <v>578.59999999999127</v>
      </c>
      <c r="AQ106" s="94">
        <v>-56799.600000000035</v>
      </c>
    </row>
    <row r="107" spans="4:43" x14ac:dyDescent="0.2">
      <c r="D107" t="s">
        <v>146</v>
      </c>
      <c r="E107" s="6"/>
      <c r="F107" s="6"/>
      <c r="G107" s="6"/>
      <c r="H107" s="6"/>
      <c r="I107" s="6">
        <v>23019.199999999997</v>
      </c>
      <c r="J107" s="6">
        <v>406169.5</v>
      </c>
      <c r="K107" s="6">
        <v>-6837.9000000000087</v>
      </c>
      <c r="L107" s="6">
        <v>-31752.500000000116</v>
      </c>
      <c r="P107" s="5"/>
      <c r="Q107" s="5" t="s">
        <v>146</v>
      </c>
      <c r="R107" s="5"/>
      <c r="S107" s="5"/>
      <c r="T107" s="5"/>
      <c r="U107" s="5"/>
      <c r="V107" s="5">
        <v>0.19497353959574193</v>
      </c>
      <c r="W107" s="5">
        <v>0.67316340785479256</v>
      </c>
      <c r="X107" s="5">
        <v>-0.10092364641079694</v>
      </c>
      <c r="Y107" s="5">
        <v>-3.612420012528151E-2</v>
      </c>
      <c r="AK107" t="s">
        <v>272</v>
      </c>
      <c r="AL107" t="s">
        <v>294</v>
      </c>
      <c r="AM107" s="94">
        <v>0</v>
      </c>
      <c r="AN107" s="94">
        <v>-10585.6</v>
      </c>
      <c r="AO107" s="94">
        <v>-34745.800000000003</v>
      </c>
      <c r="AP107" s="94">
        <v>-10533.499999999989</v>
      </c>
      <c r="AQ107" s="94">
        <v>-55864.899999999994</v>
      </c>
    </row>
    <row r="108" spans="4:43" x14ac:dyDescent="0.2">
      <c r="D108" t="s">
        <v>138</v>
      </c>
      <c r="E108" s="6"/>
      <c r="F108" s="6"/>
      <c r="G108" s="6"/>
      <c r="H108" s="6"/>
      <c r="I108" s="6">
        <v>0</v>
      </c>
      <c r="J108" s="6">
        <v>-36313.200000000004</v>
      </c>
      <c r="K108" s="6">
        <v>-37361.799999999959</v>
      </c>
      <c r="L108" s="6">
        <v>-5354.2000000003027</v>
      </c>
      <c r="P108" s="5"/>
      <c r="Q108" s="5" t="s">
        <v>138</v>
      </c>
      <c r="R108" s="5"/>
      <c r="S108" s="5"/>
      <c r="T108" s="5"/>
      <c r="U108" s="5"/>
      <c r="V108" s="5"/>
      <c r="W108" s="5">
        <v>-0.96315864856692712</v>
      </c>
      <c r="X108" s="5">
        <v>-0.18479757084018975</v>
      </c>
      <c r="Y108" s="5">
        <v>-1.1530444598973028E-2</v>
      </c>
      <c r="AK108" t="s">
        <v>599</v>
      </c>
      <c r="AL108" t="s">
        <v>77</v>
      </c>
      <c r="AM108" s="94">
        <v>-124094.69999999995</v>
      </c>
      <c r="AN108" s="94">
        <v>69854</v>
      </c>
      <c r="AO108" s="94">
        <v>-1618.1999999999998</v>
      </c>
      <c r="AP108" s="94">
        <v>426.99999999999272</v>
      </c>
      <c r="AQ108" s="94">
        <v>-55431.899999999958</v>
      </c>
    </row>
    <row r="109" spans="4:43" x14ac:dyDescent="0.2">
      <c r="D109" t="s">
        <v>119</v>
      </c>
      <c r="E109" s="6"/>
      <c r="F109" s="6"/>
      <c r="G109" s="6"/>
      <c r="H109" s="6"/>
      <c r="I109" s="6">
        <v>-105040.10000000009</v>
      </c>
      <c r="J109" s="6">
        <v>-76237.70000000007</v>
      </c>
      <c r="K109" s="6">
        <v>556.70000000000005</v>
      </c>
      <c r="L109" s="6">
        <v>72360.700000000041</v>
      </c>
      <c r="P109" s="5"/>
      <c r="Q109" s="5" t="s">
        <v>119</v>
      </c>
      <c r="R109" s="5"/>
      <c r="S109" s="5"/>
      <c r="T109" s="5"/>
      <c r="U109" s="5"/>
      <c r="V109" s="5">
        <v>-7.7487246779826727E-2</v>
      </c>
      <c r="W109" s="5">
        <v>-0.13354642314612925</v>
      </c>
      <c r="X109" s="5"/>
      <c r="Y109" s="5">
        <v>0.51417594083481044</v>
      </c>
      <c r="AK109" t="s">
        <v>653</v>
      </c>
      <c r="AL109" t="s">
        <v>488</v>
      </c>
      <c r="AM109" s="94">
        <v>0</v>
      </c>
      <c r="AN109" s="94">
        <v>-24411.699999999997</v>
      </c>
      <c r="AO109" s="94">
        <v>-23526.100000000006</v>
      </c>
      <c r="AP109" s="94">
        <v>-6889.5999999999913</v>
      </c>
      <c r="AQ109" s="94">
        <v>-54827.399999999994</v>
      </c>
    </row>
    <row r="110" spans="4:43" x14ac:dyDescent="0.2">
      <c r="D110" t="s">
        <v>145</v>
      </c>
      <c r="E110" s="6"/>
      <c r="F110" s="6"/>
      <c r="G110" s="6"/>
      <c r="H110" s="6"/>
      <c r="I110" s="6">
        <v>-37641.700000000012</v>
      </c>
      <c r="J110" s="6">
        <v>-88438.999999999767</v>
      </c>
      <c r="K110" s="6">
        <v>-16599.499999999971</v>
      </c>
      <c r="L110" s="6">
        <v>641170.30000000121</v>
      </c>
      <c r="P110" s="5"/>
      <c r="Q110" s="5" t="s">
        <v>145</v>
      </c>
      <c r="R110" s="5"/>
      <c r="S110" s="5"/>
      <c r="T110" s="5"/>
      <c r="U110" s="5"/>
      <c r="V110" s="5">
        <v>-9.972214701305393E-2</v>
      </c>
      <c r="W110" s="5">
        <v>-4.8912681580151766E-2</v>
      </c>
      <c r="X110" s="5">
        <v>-0.10307719534648313</v>
      </c>
      <c r="Y110" s="5">
        <v>0.70435541847647765</v>
      </c>
      <c r="AK110" t="s">
        <v>272</v>
      </c>
      <c r="AL110" t="s">
        <v>312</v>
      </c>
      <c r="AM110" s="94">
        <v>0</v>
      </c>
      <c r="AN110" s="94">
        <v>-31105</v>
      </c>
      <c r="AO110" s="94">
        <v>-7549.0000000000036</v>
      </c>
      <c r="AP110" s="94">
        <v>-13955.499999999971</v>
      </c>
      <c r="AQ110" s="94">
        <v>-52609.499999999971</v>
      </c>
    </row>
    <row r="111" spans="4:43" x14ac:dyDescent="0.2">
      <c r="D111" t="s">
        <v>143</v>
      </c>
      <c r="E111" s="6"/>
      <c r="F111" s="6"/>
      <c r="G111" s="6"/>
      <c r="H111" s="6"/>
      <c r="I111" s="6">
        <v>0</v>
      </c>
      <c r="J111" s="6">
        <v>-21200.800000000047</v>
      </c>
      <c r="K111" s="6">
        <v>-22201.700000000012</v>
      </c>
      <c r="L111" s="6">
        <v>-90266.300000000105</v>
      </c>
      <c r="P111" s="5"/>
      <c r="Q111" s="5" t="s">
        <v>143</v>
      </c>
      <c r="R111" s="5"/>
      <c r="S111" s="5"/>
      <c r="T111" s="5"/>
      <c r="U111" s="5"/>
      <c r="V111" s="5"/>
      <c r="W111" s="5">
        <v>-2.5703360466328713E-2</v>
      </c>
      <c r="X111" s="5">
        <v>-0.21065070904153688</v>
      </c>
      <c r="Y111" s="5">
        <v>-0.20264816125231708</v>
      </c>
      <c r="AK111" t="s">
        <v>653</v>
      </c>
      <c r="AL111" t="s">
        <v>468</v>
      </c>
      <c r="AM111" s="94">
        <v>0</v>
      </c>
      <c r="AN111" s="94">
        <v>-33992.300000000003</v>
      </c>
      <c r="AO111" s="94">
        <v>-11485.499999999985</v>
      </c>
      <c r="AP111" s="94">
        <v>-5233.9000000000087</v>
      </c>
      <c r="AQ111" s="94">
        <v>-50711.7</v>
      </c>
    </row>
    <row r="112" spans="4:43" x14ac:dyDescent="0.2">
      <c r="D112" t="s">
        <v>156</v>
      </c>
      <c r="E112" s="6"/>
      <c r="F112" s="6"/>
      <c r="G112" s="6"/>
      <c r="H112" s="6"/>
      <c r="I112" s="6">
        <v>0</v>
      </c>
      <c r="J112" s="6">
        <v>-2713.7000000000003</v>
      </c>
      <c r="K112" s="6">
        <v>-10834.599999999991</v>
      </c>
      <c r="L112" s="6">
        <v>-21686.600000000035</v>
      </c>
      <c r="P112" s="5"/>
      <c r="Q112" s="5" t="s">
        <v>156</v>
      </c>
      <c r="R112" s="5"/>
      <c r="S112" s="5"/>
      <c r="T112" s="5"/>
      <c r="U112" s="5"/>
      <c r="V112" s="5"/>
      <c r="W112" s="5">
        <v>-0.78473728347936733</v>
      </c>
      <c r="X112" s="5">
        <v>-0.10700585862656087</v>
      </c>
      <c r="Y112" s="5">
        <v>-7.5806889685955184E-2</v>
      </c>
      <c r="AK112" t="s">
        <v>426</v>
      </c>
      <c r="AL112" t="s">
        <v>440</v>
      </c>
      <c r="AM112" s="94">
        <v>0</v>
      </c>
      <c r="AN112" s="94">
        <v>38868.40000000014</v>
      </c>
      <c r="AO112" s="94">
        <v>-44359.10000000002</v>
      </c>
      <c r="AP112" s="94">
        <v>-44867.100000000035</v>
      </c>
      <c r="AQ112" s="94">
        <v>-50357.799999999916</v>
      </c>
    </row>
    <row r="113" spans="3:43" x14ac:dyDescent="0.2">
      <c r="D113" t="s">
        <v>122</v>
      </c>
      <c r="E113" s="6"/>
      <c r="F113" s="6"/>
      <c r="G113" s="6"/>
      <c r="H113" s="6"/>
      <c r="I113" s="6">
        <v>-97018.6</v>
      </c>
      <c r="J113" s="6">
        <v>-2004.5</v>
      </c>
      <c r="K113" s="6">
        <v>-21385.700000000004</v>
      </c>
      <c r="L113" s="6">
        <v>-20147.39999999998</v>
      </c>
      <c r="P113" s="5"/>
      <c r="Q113" s="5" t="s">
        <v>122</v>
      </c>
      <c r="R113" s="5"/>
      <c r="S113" s="5"/>
      <c r="T113" s="5"/>
      <c r="U113" s="5"/>
      <c r="V113" s="5">
        <v>-1</v>
      </c>
      <c r="W113" s="5">
        <v>-0.64318947537301463</v>
      </c>
      <c r="X113" s="5">
        <v>-0.51582022016613771</v>
      </c>
      <c r="Y113" s="5">
        <v>-0.2257512941756491</v>
      </c>
      <c r="AK113" t="s">
        <v>653</v>
      </c>
      <c r="AL113" t="s">
        <v>469</v>
      </c>
      <c r="AM113" s="94">
        <v>0</v>
      </c>
      <c r="AN113" s="94">
        <v>-47437.399999999965</v>
      </c>
      <c r="AO113" s="94">
        <v>-38543.5</v>
      </c>
      <c r="AP113" s="94">
        <v>35798.800000000017</v>
      </c>
      <c r="AQ113" s="94">
        <v>-50182.099999999948</v>
      </c>
    </row>
    <row r="114" spans="3:43" x14ac:dyDescent="0.2">
      <c r="D114" t="s">
        <v>117</v>
      </c>
      <c r="E114" s="6"/>
      <c r="F114" s="6"/>
      <c r="G114" s="6"/>
      <c r="H114" s="6"/>
      <c r="I114" s="6">
        <v>-243849.70000000019</v>
      </c>
      <c r="J114" s="6">
        <v>-122617.9</v>
      </c>
      <c r="K114" s="6">
        <v>-4286.3000000000011</v>
      </c>
      <c r="L114" s="6">
        <v>-23529.100000000006</v>
      </c>
      <c r="P114" s="5"/>
      <c r="Q114" s="5" t="s">
        <v>117</v>
      </c>
      <c r="R114" s="5"/>
      <c r="S114" s="5"/>
      <c r="T114" s="5"/>
      <c r="U114" s="5"/>
      <c r="V114" s="5">
        <v>-0.15747058215366952</v>
      </c>
      <c r="W114" s="5">
        <v>-0.35478915695768443</v>
      </c>
      <c r="X114" s="5">
        <v>-0.27837093610775571</v>
      </c>
      <c r="Y114" s="5">
        <v>-0.13030285913018824</v>
      </c>
      <c r="AK114" t="s">
        <v>272</v>
      </c>
      <c r="AL114" t="s">
        <v>277</v>
      </c>
      <c r="AM114" s="94">
        <v>0</v>
      </c>
      <c r="AN114" s="94">
        <v>-58240.800000000017</v>
      </c>
      <c r="AO114" s="94">
        <v>5290</v>
      </c>
      <c r="AP114" s="94">
        <v>3235.9000000000378</v>
      </c>
      <c r="AQ114" s="94">
        <v>-49714.89999999998</v>
      </c>
    </row>
    <row r="115" spans="3:43" x14ac:dyDescent="0.2">
      <c r="C115" t="s">
        <v>335</v>
      </c>
      <c r="D115" t="s">
        <v>361</v>
      </c>
      <c r="E115" s="6"/>
      <c r="F115" s="6"/>
      <c r="G115" s="6"/>
      <c r="H115" s="6"/>
      <c r="I115" s="6">
        <v>0</v>
      </c>
      <c r="J115" s="6">
        <v>-1070.2999999999884</v>
      </c>
      <c r="K115" s="6">
        <v>1891.6999999999994</v>
      </c>
      <c r="L115" s="6">
        <v>7788.5</v>
      </c>
      <c r="P115" s="5" t="s">
        <v>335</v>
      </c>
      <c r="Q115" s="5" t="s">
        <v>361</v>
      </c>
      <c r="R115" s="5"/>
      <c r="S115" s="5"/>
      <c r="T115" s="5"/>
      <c r="U115" s="5"/>
      <c r="V115" s="5"/>
      <c r="W115" s="5">
        <v>-6.203939962693983E-3</v>
      </c>
      <c r="X115" s="5">
        <v>0.70879388512121078</v>
      </c>
      <c r="Y115" s="5">
        <v>7.8684513340048237E-2</v>
      </c>
      <c r="AK115" t="s">
        <v>108</v>
      </c>
      <c r="AL115" t="s">
        <v>125</v>
      </c>
      <c r="AM115" s="94">
        <v>0</v>
      </c>
      <c r="AN115" s="94">
        <v>0</v>
      </c>
      <c r="AO115" s="94">
        <v>-3870.9000000000015</v>
      </c>
      <c r="AP115" s="94">
        <v>-45410.300000000032</v>
      </c>
      <c r="AQ115" s="94">
        <v>-49281.200000000033</v>
      </c>
    </row>
    <row r="116" spans="3:43" x14ac:dyDescent="0.2">
      <c r="D116" t="s">
        <v>372</v>
      </c>
      <c r="E116" s="6"/>
      <c r="F116" s="6"/>
      <c r="G116" s="6"/>
      <c r="H116" s="6"/>
      <c r="I116" s="6">
        <v>0</v>
      </c>
      <c r="J116" s="6">
        <v>0</v>
      </c>
      <c r="K116" s="6">
        <v>-5918.6000000000022</v>
      </c>
      <c r="L116" s="6">
        <v>-12818.000000000029</v>
      </c>
      <c r="P116" s="5"/>
      <c r="Q116" s="5" t="s">
        <v>372</v>
      </c>
      <c r="R116" s="5"/>
      <c r="S116" s="5"/>
      <c r="T116" s="5"/>
      <c r="U116" s="5"/>
      <c r="V116" s="5"/>
      <c r="W116" s="5"/>
      <c r="X116" s="5">
        <v>-0.25261854966067704</v>
      </c>
      <c r="Y116" s="5">
        <v>-6.9456824655926619E-2</v>
      </c>
      <c r="AK116" t="s">
        <v>604</v>
      </c>
      <c r="AL116" t="s">
        <v>210</v>
      </c>
      <c r="AM116" s="94">
        <v>0</v>
      </c>
      <c r="AN116" s="94">
        <v>1431.8</v>
      </c>
      <c r="AO116" s="94">
        <v>-26831.60000000002</v>
      </c>
      <c r="AP116" s="94">
        <v>-23004.80000000001</v>
      </c>
      <c r="AQ116" s="94">
        <v>-48404.600000000035</v>
      </c>
    </row>
    <row r="117" spans="3:43" x14ac:dyDescent="0.2">
      <c r="D117" t="s">
        <v>365</v>
      </c>
      <c r="E117" s="6"/>
      <c r="F117" s="6"/>
      <c r="G117" s="6"/>
      <c r="H117" s="6"/>
      <c r="I117" s="6">
        <v>0</v>
      </c>
      <c r="J117" s="6">
        <v>145.10000000000002</v>
      </c>
      <c r="K117" s="6">
        <v>9949.2999999999956</v>
      </c>
      <c r="L117" s="6">
        <v>-7204.399999999936</v>
      </c>
      <c r="P117" s="5"/>
      <c r="Q117" s="5" t="s">
        <v>365</v>
      </c>
      <c r="R117" s="5"/>
      <c r="S117" s="5"/>
      <c r="T117" s="5"/>
      <c r="U117" s="5"/>
      <c r="V117" s="5"/>
      <c r="W117" s="5">
        <v>1.1608000000000003</v>
      </c>
      <c r="X117" s="5">
        <v>0.54357066369457352</v>
      </c>
      <c r="Y117" s="5">
        <v>-2.9843920488014365E-2</v>
      </c>
      <c r="AK117" t="s">
        <v>653</v>
      </c>
      <c r="AL117" t="s">
        <v>474</v>
      </c>
      <c r="AM117" s="94">
        <v>0</v>
      </c>
      <c r="AN117" s="94">
        <v>-35506.6</v>
      </c>
      <c r="AO117" s="94">
        <v>-11756.599999999999</v>
      </c>
      <c r="AP117" s="94">
        <v>921.59999999999991</v>
      </c>
      <c r="AQ117" s="94">
        <v>-46341.599999999999</v>
      </c>
    </row>
    <row r="118" spans="3:43" x14ac:dyDescent="0.2">
      <c r="D118" t="s">
        <v>348</v>
      </c>
      <c r="E118" s="6"/>
      <c r="F118" s="6"/>
      <c r="G118" s="6"/>
      <c r="H118" s="6"/>
      <c r="I118" s="6">
        <v>0</v>
      </c>
      <c r="J118" s="6">
        <v>-175805.9</v>
      </c>
      <c r="K118" s="6">
        <v>-18940.500000000015</v>
      </c>
      <c r="L118" s="6">
        <v>-2240.3999999999796</v>
      </c>
      <c r="P118" s="5"/>
      <c r="Q118" s="5" t="s">
        <v>348</v>
      </c>
      <c r="R118" s="5"/>
      <c r="S118" s="5"/>
      <c r="T118" s="5"/>
      <c r="U118" s="5"/>
      <c r="V118" s="5"/>
      <c r="W118" s="5">
        <v>-0.70946175532219702</v>
      </c>
      <c r="X118" s="5">
        <v>-0.23156598784005025</v>
      </c>
      <c r="Y118" s="5">
        <v>-1.8571231997824733E-2</v>
      </c>
      <c r="AK118" t="s">
        <v>426</v>
      </c>
      <c r="AL118" t="s">
        <v>425</v>
      </c>
      <c r="AM118" s="94">
        <v>0</v>
      </c>
      <c r="AN118" s="94">
        <v>50832.499999999985</v>
      </c>
      <c r="AO118" s="94">
        <v>-29133.900000000023</v>
      </c>
      <c r="AP118" s="94">
        <v>-67831.300000000047</v>
      </c>
      <c r="AQ118" s="94">
        <v>-46132.700000000084</v>
      </c>
    </row>
    <row r="119" spans="3:43" x14ac:dyDescent="0.2">
      <c r="D119" t="s">
        <v>354</v>
      </c>
      <c r="E119" s="6"/>
      <c r="F119" s="6"/>
      <c r="G119" s="6"/>
      <c r="H119" s="6"/>
      <c r="I119" s="6">
        <v>0</v>
      </c>
      <c r="J119" s="6">
        <v>-1066.2000000000116</v>
      </c>
      <c r="K119" s="6">
        <v>-2142.2000000000007</v>
      </c>
      <c r="L119" s="6">
        <v>6145.0000000000582</v>
      </c>
      <c r="P119" s="5"/>
      <c r="Q119" s="5" t="s">
        <v>354</v>
      </c>
      <c r="R119" s="5"/>
      <c r="S119" s="5"/>
      <c r="T119" s="5"/>
      <c r="U119" s="5"/>
      <c r="V119" s="5"/>
      <c r="W119" s="5">
        <v>-6.0411491668631561E-3</v>
      </c>
      <c r="X119" s="5">
        <v>-0.22898739724855968</v>
      </c>
      <c r="Y119" s="5">
        <v>6.2934756782001569E-2</v>
      </c>
      <c r="AK119" t="s">
        <v>272</v>
      </c>
      <c r="AL119" t="s">
        <v>308</v>
      </c>
      <c r="AM119" s="94">
        <v>0</v>
      </c>
      <c r="AN119" s="94">
        <v>16101.100000000006</v>
      </c>
      <c r="AO119" s="94">
        <v>-26023.100000000006</v>
      </c>
      <c r="AP119" s="94">
        <v>-36019.300000000076</v>
      </c>
      <c r="AQ119" s="94">
        <v>-45941.300000000076</v>
      </c>
    </row>
    <row r="120" spans="3:43" x14ac:dyDescent="0.2">
      <c r="D120" t="s">
        <v>366</v>
      </c>
      <c r="E120" s="6"/>
      <c r="F120" s="6"/>
      <c r="G120" s="6"/>
      <c r="H120" s="6"/>
      <c r="I120" s="6">
        <v>0</v>
      </c>
      <c r="J120" s="6">
        <v>10234.399999999994</v>
      </c>
      <c r="K120" s="6">
        <v>-7072.8999999999978</v>
      </c>
      <c r="L120" s="6">
        <v>17658.999999999709</v>
      </c>
      <c r="P120" s="5"/>
      <c r="Q120" s="5" t="s">
        <v>366</v>
      </c>
      <c r="R120" s="5"/>
      <c r="S120" s="5"/>
      <c r="T120" s="5"/>
      <c r="U120" s="5"/>
      <c r="V120" s="5"/>
      <c r="W120" s="5">
        <v>0.10574944952298874</v>
      </c>
      <c r="X120" s="5">
        <v>-0.22923101355052189</v>
      </c>
      <c r="Y120" s="5">
        <v>5.6460542045501931E-2</v>
      </c>
      <c r="AK120" t="s">
        <v>601</v>
      </c>
      <c r="AL120" t="s">
        <v>178</v>
      </c>
      <c r="AM120" s="94">
        <v>0</v>
      </c>
      <c r="AN120" s="94">
        <v>-39355.4</v>
      </c>
      <c r="AO120" s="94">
        <v>-4443.4000000000051</v>
      </c>
      <c r="AP120" s="94">
        <v>-2034.6999999999971</v>
      </c>
      <c r="AQ120" s="94">
        <v>-45833.5</v>
      </c>
    </row>
    <row r="121" spans="3:43" x14ac:dyDescent="0.2">
      <c r="D121" t="s">
        <v>355</v>
      </c>
      <c r="E121" s="6"/>
      <c r="F121" s="6"/>
      <c r="G121" s="6"/>
      <c r="H121" s="6"/>
      <c r="I121" s="6">
        <v>0</v>
      </c>
      <c r="J121" s="6">
        <v>-166.7</v>
      </c>
      <c r="K121" s="6">
        <v>-1279.6999999999971</v>
      </c>
      <c r="L121" s="6">
        <v>11527.000000000116</v>
      </c>
      <c r="P121" s="5"/>
      <c r="Q121" s="5" t="s">
        <v>355</v>
      </c>
      <c r="R121" s="5"/>
      <c r="S121" s="5"/>
      <c r="T121" s="5"/>
      <c r="U121" s="5"/>
      <c r="V121" s="5"/>
      <c r="W121" s="5">
        <v>-1</v>
      </c>
      <c r="X121" s="5">
        <v>-7.2288407982962877E-2</v>
      </c>
      <c r="Y121" s="5">
        <v>4.8934433293244983E-2</v>
      </c>
      <c r="AK121" t="s">
        <v>272</v>
      </c>
      <c r="AL121" t="s">
        <v>321</v>
      </c>
      <c r="AM121" s="94">
        <v>0</v>
      </c>
      <c r="AN121" s="94">
        <v>-17207.600000000006</v>
      </c>
      <c r="AO121" s="94">
        <v>-7164.8999999999796</v>
      </c>
      <c r="AP121" s="94">
        <v>-21297.499999999913</v>
      </c>
      <c r="AQ121" s="94">
        <v>-45669.999999999898</v>
      </c>
    </row>
    <row r="122" spans="3:43" x14ac:dyDescent="0.2">
      <c r="D122" t="s">
        <v>344</v>
      </c>
      <c r="E122" s="6"/>
      <c r="F122" s="6"/>
      <c r="G122" s="6"/>
      <c r="H122" s="6"/>
      <c r="I122" s="6">
        <v>0</v>
      </c>
      <c r="J122" s="6">
        <v>0</v>
      </c>
      <c r="K122" s="6">
        <v>-1815.9</v>
      </c>
      <c r="L122" s="6">
        <v>-43422.3</v>
      </c>
      <c r="P122" s="5"/>
      <c r="Q122" s="5" t="s">
        <v>344</v>
      </c>
      <c r="R122" s="5"/>
      <c r="S122" s="5"/>
      <c r="T122" s="5"/>
      <c r="U122" s="5"/>
      <c r="V122" s="5"/>
      <c r="W122" s="5"/>
      <c r="X122" s="5">
        <v>-0.31848954679388242</v>
      </c>
      <c r="Y122" s="5">
        <v>-0.59354705545447961</v>
      </c>
      <c r="AK122" t="s">
        <v>335</v>
      </c>
      <c r="AL122" t="s">
        <v>344</v>
      </c>
      <c r="AM122" s="94">
        <v>0</v>
      </c>
      <c r="AN122" s="94">
        <v>0</v>
      </c>
      <c r="AO122" s="94">
        <v>-1815.9</v>
      </c>
      <c r="AP122" s="94">
        <v>-43422.3</v>
      </c>
      <c r="AQ122" s="94">
        <v>-45238.200000000004</v>
      </c>
    </row>
    <row r="123" spans="3:43" x14ac:dyDescent="0.2">
      <c r="D123" t="s">
        <v>597</v>
      </c>
      <c r="E123" s="6"/>
      <c r="F123" s="6"/>
      <c r="G123" s="6"/>
      <c r="H123" s="6"/>
      <c r="I123" s="6">
        <v>0</v>
      </c>
      <c r="J123" s="6">
        <v>945.3</v>
      </c>
      <c r="K123" s="6">
        <v>1626.4000000000051</v>
      </c>
      <c r="L123" s="6">
        <v>-7881</v>
      </c>
      <c r="P123" s="5"/>
      <c r="Q123" s="5" t="s">
        <v>597</v>
      </c>
      <c r="R123" s="5"/>
      <c r="S123" s="5"/>
      <c r="T123" s="5"/>
      <c r="U123" s="5"/>
      <c r="V123" s="5"/>
      <c r="W123" s="5"/>
      <c r="X123" s="5">
        <v>6.4549159995713867E-2</v>
      </c>
      <c r="Y123" s="5">
        <v>-0.3187436299807484</v>
      </c>
      <c r="AK123" t="s">
        <v>426</v>
      </c>
      <c r="AL123" t="s">
        <v>430</v>
      </c>
      <c r="AM123" s="94">
        <v>0</v>
      </c>
      <c r="AN123" s="94">
        <v>66274.300000000047</v>
      </c>
      <c r="AO123" s="94">
        <v>-6141.3999999999942</v>
      </c>
      <c r="AP123" s="94">
        <v>-105201.30000000005</v>
      </c>
      <c r="AQ123" s="94">
        <v>-45068.399999999994</v>
      </c>
    </row>
    <row r="124" spans="3:43" x14ac:dyDescent="0.2">
      <c r="D124" t="s">
        <v>363</v>
      </c>
      <c r="E124" s="6"/>
      <c r="F124" s="6"/>
      <c r="G124" s="6"/>
      <c r="H124" s="6"/>
      <c r="I124" s="6">
        <v>0</v>
      </c>
      <c r="J124" s="6">
        <v>-57206.900000000023</v>
      </c>
      <c r="K124" s="6">
        <v>-11284.299999999988</v>
      </c>
      <c r="L124" s="6">
        <v>-68541.800000000512</v>
      </c>
      <c r="P124" s="5"/>
      <c r="Q124" s="5" t="s">
        <v>363</v>
      </c>
      <c r="R124" s="5"/>
      <c r="S124" s="5"/>
      <c r="T124" s="5"/>
      <c r="U124" s="5"/>
      <c r="V124" s="5"/>
      <c r="W124" s="5">
        <v>-0.25940054866574475</v>
      </c>
      <c r="X124" s="5">
        <v>-0.10133681291444242</v>
      </c>
      <c r="Y124" s="5">
        <v>-5.8275488735203856E-2</v>
      </c>
      <c r="AK124" t="s">
        <v>108</v>
      </c>
      <c r="AL124" t="s">
        <v>116</v>
      </c>
      <c r="AM124" s="94">
        <v>29654.300000000047</v>
      </c>
      <c r="AN124" s="94">
        <v>-101463.50000000006</v>
      </c>
      <c r="AO124" s="94">
        <v>-5487.0000000000018</v>
      </c>
      <c r="AP124" s="94">
        <v>32448.5</v>
      </c>
      <c r="AQ124" s="94">
        <v>-44847.700000000012</v>
      </c>
    </row>
    <row r="125" spans="3:43" x14ac:dyDescent="0.2">
      <c r="D125" t="s">
        <v>340</v>
      </c>
      <c r="E125" s="6"/>
      <c r="F125" s="6"/>
      <c r="G125" s="6"/>
      <c r="H125" s="6"/>
      <c r="I125" s="6">
        <v>0</v>
      </c>
      <c r="J125" s="6">
        <v>0</v>
      </c>
      <c r="K125" s="6">
        <v>-6342.1000000000013</v>
      </c>
      <c r="L125" s="6">
        <v>-17277.300000000003</v>
      </c>
      <c r="P125" s="5"/>
      <c r="Q125" s="5" t="s">
        <v>340</v>
      </c>
      <c r="R125" s="5"/>
      <c r="S125" s="5"/>
      <c r="T125" s="5"/>
      <c r="U125" s="5"/>
      <c r="V125" s="5"/>
      <c r="W125" s="5"/>
      <c r="X125" s="5">
        <v>-0.60962972931405734</v>
      </c>
      <c r="Y125" s="5">
        <v>-0.54159796367466451</v>
      </c>
      <c r="AK125" t="s">
        <v>272</v>
      </c>
      <c r="AL125" t="s">
        <v>284</v>
      </c>
      <c r="AM125" s="94">
        <v>-32379</v>
      </c>
      <c r="AN125" s="94">
        <v>0</v>
      </c>
      <c r="AO125" s="94">
        <v>-12135.5</v>
      </c>
      <c r="AP125" s="94">
        <v>-145.09999999999854</v>
      </c>
      <c r="AQ125" s="94">
        <v>-44659.6</v>
      </c>
    </row>
    <row r="126" spans="3:43" x14ac:dyDescent="0.2">
      <c r="D126" t="s">
        <v>338</v>
      </c>
      <c r="E126" s="6"/>
      <c r="F126" s="6"/>
      <c r="G126" s="6"/>
      <c r="H126" s="6"/>
      <c r="I126" s="6">
        <v>0</v>
      </c>
      <c r="J126" s="6">
        <v>-55002.799999999996</v>
      </c>
      <c r="K126" s="6">
        <v>-21308.799999999988</v>
      </c>
      <c r="L126" s="6">
        <v>2817.1000000004424</v>
      </c>
      <c r="P126" s="5"/>
      <c r="Q126" s="5" t="s">
        <v>338</v>
      </c>
      <c r="R126" s="5"/>
      <c r="S126" s="5"/>
      <c r="T126" s="5"/>
      <c r="U126" s="5"/>
      <c r="V126" s="5"/>
      <c r="W126" s="5">
        <v>-1</v>
      </c>
      <c r="X126" s="5">
        <v>-0.22823309148474452</v>
      </c>
      <c r="Y126" s="5">
        <v>6.4731440693340412E-3</v>
      </c>
      <c r="AK126" t="s">
        <v>108</v>
      </c>
      <c r="AL126" t="s">
        <v>152</v>
      </c>
      <c r="AM126" s="94">
        <v>0</v>
      </c>
      <c r="AN126" s="94">
        <v>-43274.9</v>
      </c>
      <c r="AO126" s="94">
        <v>-23847.7</v>
      </c>
      <c r="AP126" s="94">
        <v>22712.900000000052</v>
      </c>
      <c r="AQ126" s="94">
        <v>-44409.699999999953</v>
      </c>
    </row>
    <row r="127" spans="3:43" x14ac:dyDescent="0.2">
      <c r="D127" t="s">
        <v>357</v>
      </c>
      <c r="E127" s="6"/>
      <c r="F127" s="6"/>
      <c r="G127" s="6"/>
      <c r="H127" s="6"/>
      <c r="I127" s="6">
        <v>0</v>
      </c>
      <c r="J127" s="6">
        <v>-31238.400000000023</v>
      </c>
      <c r="K127" s="6">
        <v>-39358.600000000006</v>
      </c>
      <c r="L127" s="6">
        <v>31738.09999999986</v>
      </c>
      <c r="P127" s="5"/>
      <c r="Q127" s="5" t="s">
        <v>357</v>
      </c>
      <c r="R127" s="5"/>
      <c r="S127" s="5"/>
      <c r="T127" s="5"/>
      <c r="U127" s="5"/>
      <c r="V127" s="5"/>
      <c r="W127" s="5">
        <v>-0.1753047788150946</v>
      </c>
      <c r="X127" s="5">
        <v>-0.33339262783046519</v>
      </c>
      <c r="Y127" s="5">
        <v>0.1058444014164118</v>
      </c>
      <c r="AK127" t="s">
        <v>426</v>
      </c>
      <c r="AL127" t="s">
        <v>427</v>
      </c>
      <c r="AM127" s="94">
        <v>0</v>
      </c>
      <c r="AN127" s="94">
        <v>2842.2999999999997</v>
      </c>
      <c r="AO127" s="94">
        <v>-19870.900000000005</v>
      </c>
      <c r="AP127" s="94">
        <v>-27258.899999999936</v>
      </c>
      <c r="AQ127" s="94">
        <v>-44287.499999999942</v>
      </c>
    </row>
    <row r="128" spans="3:43" x14ac:dyDescent="0.2">
      <c r="D128" t="s">
        <v>187</v>
      </c>
      <c r="E128" s="6"/>
      <c r="F128" s="6"/>
      <c r="G128" s="6"/>
      <c r="H128" s="6"/>
      <c r="I128" s="6">
        <v>0</v>
      </c>
      <c r="J128" s="6">
        <v>-29621.3</v>
      </c>
      <c r="K128" s="6">
        <v>-2357.1000000000004</v>
      </c>
      <c r="L128" s="6">
        <v>-6977.5000000000073</v>
      </c>
      <c r="P128" s="5"/>
      <c r="Q128" s="5" t="s">
        <v>187</v>
      </c>
      <c r="R128" s="5"/>
      <c r="S128" s="5"/>
      <c r="T128" s="5"/>
      <c r="U128" s="5"/>
      <c r="V128" s="5"/>
      <c r="W128" s="5">
        <v>-0.98114313726789137</v>
      </c>
      <c r="X128" s="5">
        <v>-0.12593633459068423</v>
      </c>
      <c r="Y128" s="5">
        <v>-0.16750649980434584</v>
      </c>
      <c r="AK128" t="s">
        <v>272</v>
      </c>
      <c r="AL128" t="s">
        <v>315</v>
      </c>
      <c r="AM128" s="94">
        <v>0</v>
      </c>
      <c r="AN128" s="94">
        <v>-1916.8000000000029</v>
      </c>
      <c r="AO128" s="94">
        <v>-56826.400000000023</v>
      </c>
      <c r="AP128" s="94">
        <v>14623.400000000052</v>
      </c>
      <c r="AQ128" s="94">
        <v>-44119.799999999974</v>
      </c>
    </row>
    <row r="129" spans="3:43" x14ac:dyDescent="0.2">
      <c r="D129" t="s">
        <v>375</v>
      </c>
      <c r="E129" s="6"/>
      <c r="F129" s="6"/>
      <c r="G129" s="6"/>
      <c r="H129" s="6"/>
      <c r="I129" s="6">
        <v>0</v>
      </c>
      <c r="J129" s="6">
        <v>748.7</v>
      </c>
      <c r="K129" s="6">
        <v>5233.9000000000015</v>
      </c>
      <c r="L129" s="6">
        <v>36181.100000000006</v>
      </c>
      <c r="P129" s="5"/>
      <c r="Q129" s="5" t="s">
        <v>375</v>
      </c>
      <c r="R129" s="5"/>
      <c r="S129" s="5"/>
      <c r="T129" s="5"/>
      <c r="U129" s="5"/>
      <c r="V129" s="5"/>
      <c r="W129" s="5"/>
      <c r="X129" s="5">
        <v>0.15819938218243154</v>
      </c>
      <c r="Y129" s="5">
        <v>0.29055430100446183</v>
      </c>
      <c r="AK129" t="s">
        <v>599</v>
      </c>
      <c r="AL129" t="s">
        <v>65</v>
      </c>
      <c r="AM129" s="94">
        <v>-1271</v>
      </c>
      <c r="AN129" s="94">
        <v>-62628.800000000003</v>
      </c>
      <c r="AO129" s="94">
        <v>-339.60000000000127</v>
      </c>
      <c r="AP129" s="94">
        <v>20325.699999999997</v>
      </c>
      <c r="AQ129" s="94">
        <v>-43913.700000000004</v>
      </c>
    </row>
    <row r="130" spans="3:43" x14ac:dyDescent="0.2">
      <c r="D130" t="s">
        <v>349</v>
      </c>
      <c r="E130" s="6"/>
      <c r="F130" s="6"/>
      <c r="G130" s="6"/>
      <c r="H130" s="6"/>
      <c r="I130" s="6">
        <v>0</v>
      </c>
      <c r="J130" s="6">
        <v>-66196.899999999994</v>
      </c>
      <c r="K130" s="6">
        <v>-22645.600000000035</v>
      </c>
      <c r="L130" s="6">
        <v>-12777.500000000175</v>
      </c>
      <c r="P130" s="5"/>
      <c r="Q130" s="5" t="s">
        <v>349</v>
      </c>
      <c r="R130" s="5"/>
      <c r="S130" s="5"/>
      <c r="T130" s="5"/>
      <c r="U130" s="5"/>
      <c r="V130" s="5"/>
      <c r="W130" s="5">
        <v>-0.41201227630015563</v>
      </c>
      <c r="X130" s="5">
        <v>-0.23629583099426346</v>
      </c>
      <c r="Y130" s="5">
        <v>-5.1473070449724878E-2</v>
      </c>
      <c r="AK130" t="s">
        <v>426</v>
      </c>
      <c r="AL130" t="s">
        <v>438</v>
      </c>
      <c r="AM130" s="94">
        <v>0</v>
      </c>
      <c r="AN130" s="94">
        <v>-32226</v>
      </c>
      <c r="AO130" s="94">
        <v>5141.6000000000131</v>
      </c>
      <c r="AP130" s="94">
        <v>-16527.399999999965</v>
      </c>
      <c r="AQ130" s="94">
        <v>-43611.799999999952</v>
      </c>
    </row>
    <row r="131" spans="3:43" x14ac:dyDescent="0.2">
      <c r="D131" t="s">
        <v>353</v>
      </c>
      <c r="E131" s="6"/>
      <c r="F131" s="6"/>
      <c r="G131" s="6"/>
      <c r="H131" s="6"/>
      <c r="I131" s="6">
        <v>0</v>
      </c>
      <c r="J131" s="6">
        <v>0</v>
      </c>
      <c r="K131" s="6">
        <v>1988.6</v>
      </c>
      <c r="L131" s="6">
        <v>-12451.1</v>
      </c>
      <c r="P131" s="5"/>
      <c r="Q131" s="5" t="s">
        <v>353</v>
      </c>
      <c r="R131" s="5"/>
      <c r="S131" s="5"/>
      <c r="T131" s="5"/>
      <c r="U131" s="5"/>
      <c r="V131" s="5"/>
      <c r="W131" s="5"/>
      <c r="X131" s="5">
        <v>113.63428571428571</v>
      </c>
      <c r="Y131" s="5">
        <v>-0.91470151775613051</v>
      </c>
      <c r="AK131" t="s">
        <v>653</v>
      </c>
      <c r="AL131" t="s">
        <v>486</v>
      </c>
      <c r="AM131" s="94">
        <v>0</v>
      </c>
      <c r="AN131" s="94">
        <v>-3378.8999999999996</v>
      </c>
      <c r="AO131" s="94">
        <v>-31158.500000000015</v>
      </c>
      <c r="AP131" s="94">
        <v>-6832.9999999999854</v>
      </c>
      <c r="AQ131" s="94">
        <v>-41370.400000000001</v>
      </c>
    </row>
    <row r="132" spans="3:43" x14ac:dyDescent="0.2">
      <c r="D132" t="s">
        <v>368</v>
      </c>
      <c r="E132" s="6"/>
      <c r="F132" s="6"/>
      <c r="G132" s="6"/>
      <c r="H132" s="6"/>
      <c r="I132" s="6">
        <v>0</v>
      </c>
      <c r="J132" s="6">
        <v>-51210.1</v>
      </c>
      <c r="K132" s="6">
        <v>-17756.599999999999</v>
      </c>
      <c r="L132" s="6">
        <v>-61860.099999999919</v>
      </c>
      <c r="P132" s="5"/>
      <c r="Q132" s="5" t="s">
        <v>368</v>
      </c>
      <c r="R132" s="5"/>
      <c r="S132" s="5"/>
      <c r="T132" s="5"/>
      <c r="U132" s="5"/>
      <c r="V132" s="5"/>
      <c r="W132" s="5">
        <v>-0.99431295264353525</v>
      </c>
      <c r="X132" s="5">
        <v>-0.27116060943410342</v>
      </c>
      <c r="Y132" s="5">
        <v>-0.24987033907342088</v>
      </c>
      <c r="AK132" t="s">
        <v>245</v>
      </c>
      <c r="AL132" t="s">
        <v>262</v>
      </c>
      <c r="AM132" s="94">
        <v>0</v>
      </c>
      <c r="AN132" s="94">
        <v>-29029.699999999997</v>
      </c>
      <c r="AO132" s="94">
        <v>-4307.6999999999971</v>
      </c>
      <c r="AP132" s="94">
        <v>-7645.3000000000011</v>
      </c>
      <c r="AQ132" s="94">
        <v>-40982.699999999997</v>
      </c>
    </row>
    <row r="133" spans="3:43" x14ac:dyDescent="0.2">
      <c r="D133" t="s">
        <v>369</v>
      </c>
      <c r="E133" s="6"/>
      <c r="F133" s="6"/>
      <c r="G133" s="6"/>
      <c r="H133" s="6"/>
      <c r="I133" s="6">
        <v>63440.31</v>
      </c>
      <c r="J133" s="6">
        <v>-199873.7</v>
      </c>
      <c r="K133" s="6">
        <v>-2494.8000000000175</v>
      </c>
      <c r="L133" s="6">
        <v>-10364.299999999756</v>
      </c>
      <c r="P133" s="5"/>
      <c r="Q133" s="5" t="s">
        <v>369</v>
      </c>
      <c r="R133" s="5"/>
      <c r="S133" s="5"/>
      <c r="T133" s="5"/>
      <c r="U133" s="5"/>
      <c r="V133" s="5">
        <v>0.50482027801583673</v>
      </c>
      <c r="W133" s="5">
        <v>-0.5168020250755655</v>
      </c>
      <c r="X133" s="5">
        <v>-3.3065562537359358E-2</v>
      </c>
      <c r="Y133" s="5">
        <v>-1.9939770706969381E-2</v>
      </c>
      <c r="AK133" t="s">
        <v>426</v>
      </c>
      <c r="AL133" t="s">
        <v>455</v>
      </c>
      <c r="AM133" s="94">
        <v>0</v>
      </c>
      <c r="AN133" s="94">
        <v>0</v>
      </c>
      <c r="AO133" s="94">
        <v>-17780.3</v>
      </c>
      <c r="AP133" s="94">
        <v>-21733.200000000001</v>
      </c>
      <c r="AQ133" s="94">
        <v>-39513.5</v>
      </c>
    </row>
    <row r="134" spans="3:43" x14ac:dyDescent="0.2">
      <c r="D134" t="s">
        <v>351</v>
      </c>
      <c r="E134" s="6"/>
      <c r="F134" s="6"/>
      <c r="G134" s="6"/>
      <c r="H134" s="6"/>
      <c r="I134" s="6">
        <v>0</v>
      </c>
      <c r="J134" s="6">
        <v>0</v>
      </c>
      <c r="K134" s="6">
        <v>6382.0999999999913</v>
      </c>
      <c r="L134" s="6">
        <v>14425</v>
      </c>
      <c r="P134" s="5"/>
      <c r="Q134" s="5" t="s">
        <v>351</v>
      </c>
      <c r="R134" s="5"/>
      <c r="S134" s="5"/>
      <c r="T134" s="5"/>
      <c r="U134" s="5"/>
      <c r="V134" s="5"/>
      <c r="W134" s="5"/>
      <c r="X134" s="5">
        <v>0.14509059494850732</v>
      </c>
      <c r="Y134" s="5">
        <v>0.20400976418309821</v>
      </c>
      <c r="AK134" t="s">
        <v>108</v>
      </c>
      <c r="AL134" t="s">
        <v>123</v>
      </c>
      <c r="AM134" s="94">
        <v>0</v>
      </c>
      <c r="AN134" s="94">
        <v>-70595.8</v>
      </c>
      <c r="AO134" s="94">
        <v>-12869.599999999999</v>
      </c>
      <c r="AP134" s="94">
        <v>44179.799999999988</v>
      </c>
      <c r="AQ134" s="94">
        <v>-39285.600000000006</v>
      </c>
    </row>
    <row r="135" spans="3:43" x14ac:dyDescent="0.2">
      <c r="D135" t="s">
        <v>367</v>
      </c>
      <c r="E135" s="6"/>
      <c r="F135" s="6"/>
      <c r="G135" s="6"/>
      <c r="H135" s="6"/>
      <c r="I135" s="6">
        <v>0</v>
      </c>
      <c r="J135" s="6">
        <v>-67450.100000000006</v>
      </c>
      <c r="K135" s="6">
        <v>44.299999999999272</v>
      </c>
      <c r="L135" s="6">
        <v>-16418</v>
      </c>
      <c r="P135" s="5"/>
      <c r="Q135" s="5" t="s">
        <v>367</v>
      </c>
      <c r="R135" s="5"/>
      <c r="S135" s="5"/>
      <c r="T135" s="5"/>
      <c r="U135" s="5"/>
      <c r="V135" s="5"/>
      <c r="W135" s="5">
        <v>-0.54807268838802681</v>
      </c>
      <c r="X135" s="5">
        <v>2.1496506211179773E-3</v>
      </c>
      <c r="Y135" s="5">
        <v>-7.0052375009333631E-2</v>
      </c>
      <c r="AK135" t="s">
        <v>335</v>
      </c>
      <c r="AL135" t="s">
        <v>187</v>
      </c>
      <c r="AM135" s="94">
        <v>0</v>
      </c>
      <c r="AN135" s="94">
        <v>-29621.3</v>
      </c>
      <c r="AO135" s="94">
        <v>-2357.1000000000004</v>
      </c>
      <c r="AP135" s="94">
        <v>-6977.5000000000073</v>
      </c>
      <c r="AQ135" s="94">
        <v>-38955.900000000009</v>
      </c>
    </row>
    <row r="136" spans="3:43" x14ac:dyDescent="0.2">
      <c r="D136" t="s">
        <v>343</v>
      </c>
      <c r="E136" s="6"/>
      <c r="F136" s="6"/>
      <c r="G136" s="6"/>
      <c r="H136" s="6"/>
      <c r="I136" s="6">
        <v>0</v>
      </c>
      <c r="J136" s="6">
        <v>-12972.300000000003</v>
      </c>
      <c r="K136" s="6">
        <v>1155.5000000000009</v>
      </c>
      <c r="L136" s="6">
        <v>15281.000000000007</v>
      </c>
      <c r="P136" s="5"/>
      <c r="Q136" s="5" t="s">
        <v>343</v>
      </c>
      <c r="R136" s="5"/>
      <c r="S136" s="5"/>
      <c r="T136" s="5"/>
      <c r="U136" s="5"/>
      <c r="V136" s="5"/>
      <c r="W136" s="5">
        <v>-0.6397417814907238</v>
      </c>
      <c r="X136" s="5">
        <v>0.18366049431773041</v>
      </c>
      <c r="Y136" s="5">
        <v>0.58548565692326004</v>
      </c>
      <c r="AK136" t="s">
        <v>335</v>
      </c>
      <c r="AL136" t="s">
        <v>357</v>
      </c>
      <c r="AM136" s="94">
        <v>0</v>
      </c>
      <c r="AN136" s="94">
        <v>-31238.400000000023</v>
      </c>
      <c r="AO136" s="94">
        <v>-39358.600000000006</v>
      </c>
      <c r="AP136" s="94">
        <v>31738.09999999986</v>
      </c>
      <c r="AQ136" s="94">
        <v>-38858.900000000169</v>
      </c>
    </row>
    <row r="137" spans="3:43" x14ac:dyDescent="0.2">
      <c r="D137" t="s">
        <v>341</v>
      </c>
      <c r="E137" s="6"/>
      <c r="F137" s="6"/>
      <c r="G137" s="6"/>
      <c r="H137" s="6"/>
      <c r="I137" s="6">
        <v>0</v>
      </c>
      <c r="J137" s="6">
        <v>-16682.799999999988</v>
      </c>
      <c r="K137" s="6">
        <v>-19197.399999999994</v>
      </c>
      <c r="L137" s="6">
        <v>17586.400000000023</v>
      </c>
      <c r="P137" s="5"/>
      <c r="Q137" s="5" t="s">
        <v>341</v>
      </c>
      <c r="R137" s="5"/>
      <c r="S137" s="5"/>
      <c r="T137" s="5"/>
      <c r="U137" s="5"/>
      <c r="V137" s="5"/>
      <c r="W137" s="5">
        <v>-9.7499339593750747E-2</v>
      </c>
      <c r="X137" s="5">
        <v>-0.40831892325329616</v>
      </c>
      <c r="Y137" s="5">
        <v>7.1957358481147621E-2</v>
      </c>
      <c r="AK137" t="s">
        <v>426</v>
      </c>
      <c r="AL137" t="s">
        <v>435</v>
      </c>
      <c r="AM137" s="94">
        <v>0</v>
      </c>
      <c r="AN137" s="94">
        <v>-86238.999999999942</v>
      </c>
      <c r="AO137" s="94">
        <v>-3074.3000000000102</v>
      </c>
      <c r="AP137" s="94">
        <v>50512.700000000244</v>
      </c>
      <c r="AQ137" s="94">
        <v>-38800.599999999715</v>
      </c>
    </row>
    <row r="138" spans="3:43" x14ac:dyDescent="0.2">
      <c r="D138" t="s">
        <v>356</v>
      </c>
      <c r="E138" s="6"/>
      <c r="F138" s="6"/>
      <c r="G138" s="6"/>
      <c r="H138" s="6"/>
      <c r="I138" s="6">
        <v>0</v>
      </c>
      <c r="J138" s="6">
        <v>-157379.5</v>
      </c>
      <c r="K138" s="6">
        <v>11859</v>
      </c>
      <c r="L138" s="6">
        <v>37619.899999999878</v>
      </c>
      <c r="P138" s="5"/>
      <c r="Q138" s="5" t="s">
        <v>356</v>
      </c>
      <c r="R138" s="5"/>
      <c r="S138" s="5"/>
      <c r="T138" s="5"/>
      <c r="U138" s="5"/>
      <c r="V138" s="5"/>
      <c r="W138" s="5">
        <v>-0.68653440796797738</v>
      </c>
      <c r="X138" s="5">
        <v>0.22191325566338199</v>
      </c>
      <c r="Y138" s="5">
        <v>0.18328443461814606</v>
      </c>
      <c r="AK138" t="s">
        <v>426</v>
      </c>
      <c r="AL138" t="s">
        <v>463</v>
      </c>
      <c r="AM138" s="94">
        <v>0</v>
      </c>
      <c r="AN138" s="94">
        <v>-105.2</v>
      </c>
      <c r="AO138" s="94">
        <v>-13991.600000000002</v>
      </c>
      <c r="AP138" s="94">
        <v>-23924.799999999988</v>
      </c>
      <c r="AQ138" s="94">
        <v>-38021.599999999991</v>
      </c>
    </row>
    <row r="139" spans="3:43" x14ac:dyDescent="0.2">
      <c r="D139" t="s">
        <v>334</v>
      </c>
      <c r="E139" s="6"/>
      <c r="F139" s="6"/>
      <c r="G139" s="6"/>
      <c r="H139" s="6"/>
      <c r="I139" s="6">
        <v>0</v>
      </c>
      <c r="J139" s="6">
        <v>-120609.70000000001</v>
      </c>
      <c r="K139" s="6">
        <v>-16692.500000000022</v>
      </c>
      <c r="L139" s="6">
        <v>44726.700000000012</v>
      </c>
      <c r="P139" s="5"/>
      <c r="Q139" s="5" t="s">
        <v>334</v>
      </c>
      <c r="R139" s="5"/>
      <c r="S139" s="5"/>
      <c r="T139" s="5"/>
      <c r="U139" s="5"/>
      <c r="V139" s="5"/>
      <c r="W139" s="5">
        <v>-0.28807131938473302</v>
      </c>
      <c r="X139" s="5">
        <v>-0.20303694864992769</v>
      </c>
      <c r="Y139" s="5">
        <v>0.15559115433986287</v>
      </c>
      <c r="AK139" t="s">
        <v>653</v>
      </c>
      <c r="AL139" t="s">
        <v>477</v>
      </c>
      <c r="AM139" s="94">
        <v>0</v>
      </c>
      <c r="AN139" s="94">
        <v>-27628.000000000004</v>
      </c>
      <c r="AO139" s="94">
        <v>-10320.199999999975</v>
      </c>
      <c r="AP139" s="94">
        <v>664.0000000000291</v>
      </c>
      <c r="AQ139" s="94">
        <v>-37284.199999999953</v>
      </c>
    </row>
    <row r="140" spans="3:43" x14ac:dyDescent="0.2">
      <c r="D140" t="s">
        <v>345</v>
      </c>
      <c r="E140" s="6"/>
      <c r="F140" s="6"/>
      <c r="G140" s="6"/>
      <c r="H140" s="6"/>
      <c r="I140" s="6">
        <v>0</v>
      </c>
      <c r="J140" s="6">
        <v>-61436.399999999994</v>
      </c>
      <c r="K140" s="6">
        <v>-7674.8000000000175</v>
      </c>
      <c r="L140" s="6">
        <v>-10513.699999999895</v>
      </c>
      <c r="P140" s="5"/>
      <c r="Q140" s="5" t="s">
        <v>345</v>
      </c>
      <c r="R140" s="5"/>
      <c r="S140" s="5"/>
      <c r="T140" s="5"/>
      <c r="U140" s="5"/>
      <c r="V140" s="5"/>
      <c r="W140" s="5">
        <v>-0.210467248226134</v>
      </c>
      <c r="X140" s="5">
        <v>-0.11618503497752712</v>
      </c>
      <c r="Y140" s="5">
        <v>-2.9950890419173145E-2</v>
      </c>
      <c r="AK140" t="s">
        <v>596</v>
      </c>
      <c r="AL140" s="3" t="s">
        <v>95</v>
      </c>
      <c r="AM140" s="94">
        <v>0</v>
      </c>
      <c r="AN140" s="94">
        <v>-516</v>
      </c>
      <c r="AO140" s="94">
        <v>-95.300000000000182</v>
      </c>
      <c r="AP140" s="94">
        <v>-35999.499999999985</v>
      </c>
      <c r="AQ140" s="94">
        <v>-36610.799999999988</v>
      </c>
    </row>
    <row r="141" spans="3:43" x14ac:dyDescent="0.2">
      <c r="D141" t="s">
        <v>339</v>
      </c>
      <c r="E141" s="6"/>
      <c r="F141" s="6"/>
      <c r="G141" s="6"/>
      <c r="H141" s="6"/>
      <c r="I141" s="6">
        <v>0</v>
      </c>
      <c r="J141" s="6">
        <v>368.7</v>
      </c>
      <c r="K141" s="6">
        <v>-1611.5999999999985</v>
      </c>
      <c r="L141" s="6">
        <v>7104.1999999999825</v>
      </c>
      <c r="P141" s="5"/>
      <c r="Q141" s="5" t="s">
        <v>339</v>
      </c>
      <c r="R141" s="5"/>
      <c r="S141" s="5"/>
      <c r="T141" s="5"/>
      <c r="U141" s="5"/>
      <c r="V141" s="5"/>
      <c r="W141" s="5"/>
      <c r="X141" s="5">
        <v>-7.1236921553633176E-2</v>
      </c>
      <c r="Y141" s="5">
        <v>3.7123083804674446E-2</v>
      </c>
      <c r="AK141" t="s">
        <v>601</v>
      </c>
      <c r="AL141" t="s">
        <v>161</v>
      </c>
      <c r="AM141" s="94">
        <v>0</v>
      </c>
      <c r="AN141" s="94">
        <v>-34499.300000000003</v>
      </c>
      <c r="AO141" s="94">
        <v>-3018.9999999999995</v>
      </c>
      <c r="AP141" s="94">
        <v>1008.7000000000007</v>
      </c>
      <c r="AQ141" s="94">
        <v>-36509.600000000006</v>
      </c>
    </row>
    <row r="142" spans="3:43" x14ac:dyDescent="0.2">
      <c r="C142" t="s">
        <v>426</v>
      </c>
      <c r="D142" t="s">
        <v>433</v>
      </c>
      <c r="E142" s="6"/>
      <c r="F142" s="6"/>
      <c r="G142" s="6"/>
      <c r="H142" s="6"/>
      <c r="I142" s="6">
        <v>0</v>
      </c>
      <c r="J142" s="6">
        <v>-103065.1</v>
      </c>
      <c r="K142" s="6">
        <v>-6782.8000000000102</v>
      </c>
      <c r="L142" s="6">
        <v>9647.5999999999185</v>
      </c>
      <c r="P142" s="5" t="s">
        <v>426</v>
      </c>
      <c r="Q142" s="5" t="s">
        <v>433</v>
      </c>
      <c r="R142" s="5"/>
      <c r="S142" s="5"/>
      <c r="T142" s="5"/>
      <c r="U142" s="5"/>
      <c r="V142" s="5"/>
      <c r="W142" s="5">
        <v>-0.47344350402517316</v>
      </c>
      <c r="X142" s="5">
        <v>-0.14939068037204528</v>
      </c>
      <c r="Y142" s="5">
        <v>2.3350805210194812E-2</v>
      </c>
      <c r="AK142" t="s">
        <v>599</v>
      </c>
      <c r="AL142" t="s">
        <v>62</v>
      </c>
      <c r="AM142" s="94">
        <v>107187.29999999981</v>
      </c>
      <c r="AN142" s="94">
        <v>-167392.89999999991</v>
      </c>
      <c r="AO142" s="94">
        <v>-5532.4</v>
      </c>
      <c r="AP142" s="94">
        <v>29316.200000000099</v>
      </c>
      <c r="AQ142" s="94">
        <v>-36421.799999999988</v>
      </c>
    </row>
    <row r="143" spans="3:43" x14ac:dyDescent="0.2">
      <c r="D143" t="s">
        <v>466</v>
      </c>
      <c r="E143" s="6"/>
      <c r="F143" s="6"/>
      <c r="G143" s="6"/>
      <c r="H143" s="6"/>
      <c r="I143" s="6">
        <v>0</v>
      </c>
      <c r="J143" s="6">
        <v>48830.599999999977</v>
      </c>
      <c r="K143" s="6">
        <v>-18790.800000000017</v>
      </c>
      <c r="L143" s="6">
        <v>-2358.2000000000262</v>
      </c>
      <c r="P143" s="5"/>
      <c r="Q143" s="5" t="s">
        <v>466</v>
      </c>
      <c r="R143" s="5"/>
      <c r="S143" s="5"/>
      <c r="T143" s="5"/>
      <c r="U143" s="5"/>
      <c r="V143" s="5"/>
      <c r="W143" s="5">
        <v>0.14599243288332253</v>
      </c>
      <c r="X143" s="5">
        <v>-0.16214201275336323</v>
      </c>
      <c r="Y143" s="5">
        <v>-1.8363898298485583E-2</v>
      </c>
      <c r="AK143" t="s">
        <v>426</v>
      </c>
      <c r="AL143" t="s">
        <v>437</v>
      </c>
      <c r="AM143" s="94">
        <v>0</v>
      </c>
      <c r="AN143" s="94">
        <v>-422.40000000000003</v>
      </c>
      <c r="AO143" s="94">
        <v>-23193.000000000015</v>
      </c>
      <c r="AP143" s="94">
        <v>-11732.100000000006</v>
      </c>
      <c r="AQ143" s="94">
        <v>-35347.500000000022</v>
      </c>
    </row>
    <row r="144" spans="3:43" x14ac:dyDescent="0.2">
      <c r="D144" t="s">
        <v>447</v>
      </c>
      <c r="E144" s="6"/>
      <c r="F144" s="6"/>
      <c r="G144" s="6"/>
      <c r="H144" s="6"/>
      <c r="I144" s="6">
        <v>0</v>
      </c>
      <c r="J144" s="6">
        <v>-9757.8999999999978</v>
      </c>
      <c r="K144" s="6">
        <v>-1381.2999999999884</v>
      </c>
      <c r="L144" s="6">
        <v>-1215.0000000000073</v>
      </c>
      <c r="P144" s="5"/>
      <c r="Q144" s="5" t="s">
        <v>447</v>
      </c>
      <c r="R144" s="5"/>
      <c r="S144" s="5"/>
      <c r="T144" s="5"/>
      <c r="U144" s="5"/>
      <c r="V144" s="5"/>
      <c r="W144" s="5">
        <v>-0.54586291193269221</v>
      </c>
      <c r="X144" s="5">
        <v>-3.4582991167103679E-2</v>
      </c>
      <c r="Y144" s="5">
        <v>-1.9102331899479401E-2</v>
      </c>
      <c r="AK144" t="s">
        <v>108</v>
      </c>
      <c r="AL144" t="s">
        <v>156</v>
      </c>
      <c r="AM144" s="94">
        <v>0</v>
      </c>
      <c r="AN144" s="94">
        <v>-2713.7000000000003</v>
      </c>
      <c r="AO144" s="94">
        <v>-10834.599999999991</v>
      </c>
      <c r="AP144" s="94">
        <v>-21686.600000000035</v>
      </c>
      <c r="AQ144" s="94">
        <v>-35234.900000000023</v>
      </c>
    </row>
    <row r="145" spans="4:43" x14ac:dyDescent="0.2">
      <c r="D145" t="s">
        <v>428</v>
      </c>
      <c r="E145" s="6"/>
      <c r="F145" s="6"/>
      <c r="G145" s="6"/>
      <c r="H145" s="6"/>
      <c r="I145" s="6">
        <v>0</v>
      </c>
      <c r="J145" s="6">
        <v>1867.9000000000087</v>
      </c>
      <c r="K145" s="6">
        <v>-16884.900000000001</v>
      </c>
      <c r="L145" s="6">
        <v>3286.6000000000058</v>
      </c>
      <c r="P145" s="5"/>
      <c r="Q145" s="5" t="s">
        <v>428</v>
      </c>
      <c r="R145" s="5"/>
      <c r="S145" s="5"/>
      <c r="T145" s="5"/>
      <c r="U145" s="5"/>
      <c r="V145" s="5"/>
      <c r="W145" s="5">
        <v>1.8738532317171742E-2</v>
      </c>
      <c r="X145" s="5">
        <v>-0.49072742015641757</v>
      </c>
      <c r="Y145" s="5">
        <v>2.4865255824791762E-2</v>
      </c>
      <c r="AK145" t="s">
        <v>654</v>
      </c>
      <c r="AL145" t="s">
        <v>505</v>
      </c>
      <c r="AM145" s="94">
        <v>0</v>
      </c>
      <c r="AN145" s="94">
        <v>-63257.600000000006</v>
      </c>
      <c r="AO145" s="94">
        <v>8322.0000000000146</v>
      </c>
      <c r="AP145" s="94">
        <v>19937.799999999988</v>
      </c>
      <c r="AQ145" s="94">
        <v>-34997.800000000003</v>
      </c>
    </row>
    <row r="146" spans="4:43" x14ac:dyDescent="0.2">
      <c r="D146" t="s">
        <v>425</v>
      </c>
      <c r="E146" s="6"/>
      <c r="F146" s="6"/>
      <c r="G146" s="6"/>
      <c r="H146" s="6"/>
      <c r="I146" s="6">
        <v>0</v>
      </c>
      <c r="J146" s="6">
        <v>50832.499999999985</v>
      </c>
      <c r="K146" s="6">
        <v>-29133.900000000023</v>
      </c>
      <c r="L146" s="6">
        <v>-67831.300000000047</v>
      </c>
      <c r="P146" s="5"/>
      <c r="Q146" s="5" t="s">
        <v>425</v>
      </c>
      <c r="R146" s="5"/>
      <c r="S146" s="5"/>
      <c r="T146" s="5"/>
      <c r="U146" s="5"/>
      <c r="V146" s="5"/>
      <c r="W146" s="5">
        <v>2.4797430131078917</v>
      </c>
      <c r="X146" s="5">
        <v>-0.36400949071731409</v>
      </c>
      <c r="Y146" s="5">
        <v>-0.32094253000823769</v>
      </c>
      <c r="AK146" t="s">
        <v>653</v>
      </c>
      <c r="AL146" t="s">
        <v>490</v>
      </c>
      <c r="AM146" s="94">
        <v>0</v>
      </c>
      <c r="AN146" s="94">
        <v>178.9</v>
      </c>
      <c r="AO146" s="94">
        <v>-40876.400000000009</v>
      </c>
      <c r="AP146" s="94">
        <v>6782.7999999999956</v>
      </c>
      <c r="AQ146" s="94">
        <v>-33914.700000000012</v>
      </c>
    </row>
    <row r="147" spans="4:43" x14ac:dyDescent="0.2">
      <c r="D147" t="s">
        <v>430</v>
      </c>
      <c r="E147" s="6"/>
      <c r="F147" s="6"/>
      <c r="G147" s="6"/>
      <c r="H147" s="6"/>
      <c r="I147" s="6">
        <v>0</v>
      </c>
      <c r="J147" s="6">
        <v>66274.300000000047</v>
      </c>
      <c r="K147" s="6">
        <v>-6141.3999999999942</v>
      </c>
      <c r="L147" s="6">
        <v>-105201.30000000005</v>
      </c>
      <c r="P147" s="5"/>
      <c r="Q147" s="5" t="s">
        <v>430</v>
      </c>
      <c r="R147" s="5"/>
      <c r="S147" s="5"/>
      <c r="T147" s="5"/>
      <c r="U147" s="5"/>
      <c r="V147" s="5"/>
      <c r="W147" s="5">
        <v>0.2013368727276264</v>
      </c>
      <c r="X147" s="5">
        <v>-0.13146386103113517</v>
      </c>
      <c r="Y147" s="5">
        <v>-0.21660620161423169</v>
      </c>
      <c r="AK147" t="s">
        <v>596</v>
      </c>
      <c r="AL147" t="s">
        <v>81</v>
      </c>
      <c r="AM147" s="94">
        <v>0</v>
      </c>
      <c r="AN147" s="94">
        <v>-15510</v>
      </c>
      <c r="AO147" s="94">
        <v>1681.5000000000002</v>
      </c>
      <c r="AP147" s="94">
        <v>-19595</v>
      </c>
      <c r="AQ147" s="94">
        <v>-33423.5</v>
      </c>
    </row>
    <row r="148" spans="4:43" x14ac:dyDescent="0.2">
      <c r="D148" t="s">
        <v>463</v>
      </c>
      <c r="E148" s="6"/>
      <c r="F148" s="6"/>
      <c r="G148" s="6"/>
      <c r="H148" s="6"/>
      <c r="I148" s="6">
        <v>0</v>
      </c>
      <c r="J148" s="6">
        <v>-105.2</v>
      </c>
      <c r="K148" s="6">
        <v>-13991.600000000002</v>
      </c>
      <c r="L148" s="6">
        <v>-23924.799999999988</v>
      </c>
      <c r="P148" s="5"/>
      <c r="Q148" s="5" t="s">
        <v>463</v>
      </c>
      <c r="R148" s="5"/>
      <c r="S148" s="5"/>
      <c r="T148" s="5"/>
      <c r="U148" s="5"/>
      <c r="V148" s="5"/>
      <c r="W148" s="5">
        <v>-1</v>
      </c>
      <c r="X148" s="5">
        <v>-0.40744321490972635</v>
      </c>
      <c r="Y148" s="5">
        <v>-0.251748575517312</v>
      </c>
      <c r="AK148" t="s">
        <v>245</v>
      </c>
      <c r="AL148" t="s">
        <v>260</v>
      </c>
      <c r="AM148" s="94">
        <v>208631.19999999995</v>
      </c>
      <c r="AN148" s="94">
        <v>-310913.59999999998</v>
      </c>
      <c r="AO148" s="94">
        <v>7849.8000000000466</v>
      </c>
      <c r="AP148" s="94">
        <v>63139.900000000314</v>
      </c>
      <c r="AQ148" s="94">
        <v>-31292.699999999662</v>
      </c>
    </row>
    <row r="149" spans="4:43" x14ac:dyDescent="0.2">
      <c r="D149" t="s">
        <v>438</v>
      </c>
      <c r="E149" s="6"/>
      <c r="F149" s="6"/>
      <c r="G149" s="6"/>
      <c r="H149" s="6"/>
      <c r="I149" s="6">
        <v>0</v>
      </c>
      <c r="J149" s="6">
        <v>-32226</v>
      </c>
      <c r="K149" s="6">
        <v>5141.6000000000131</v>
      </c>
      <c r="L149" s="6">
        <v>-16527.399999999965</v>
      </c>
      <c r="P149" s="5"/>
      <c r="Q149" s="5" t="s">
        <v>438</v>
      </c>
      <c r="R149" s="5"/>
      <c r="S149" s="5"/>
      <c r="T149" s="5"/>
      <c r="U149" s="5"/>
      <c r="V149" s="5"/>
      <c r="W149" s="5">
        <v>-1</v>
      </c>
      <c r="X149" s="5">
        <v>0.27623555452880033</v>
      </c>
      <c r="Y149" s="5">
        <v>-7.2098348369635967E-2</v>
      </c>
      <c r="AK149" t="s">
        <v>604</v>
      </c>
      <c r="AL149" t="s">
        <v>207</v>
      </c>
      <c r="AM149" s="94">
        <v>0</v>
      </c>
      <c r="AN149" s="94">
        <v>-72.100000000000136</v>
      </c>
      <c r="AO149" s="94">
        <v>-20348.100000000006</v>
      </c>
      <c r="AP149" s="94">
        <v>-9339</v>
      </c>
      <c r="AQ149" s="94">
        <v>-29759.200000000004</v>
      </c>
    </row>
    <row r="150" spans="4:43" x14ac:dyDescent="0.2">
      <c r="D150" t="s">
        <v>456</v>
      </c>
      <c r="E150" s="6"/>
      <c r="F150" s="6"/>
      <c r="G150" s="6"/>
      <c r="H150" s="6"/>
      <c r="I150" s="6">
        <v>0</v>
      </c>
      <c r="J150" s="6">
        <v>236.4</v>
      </c>
      <c r="K150" s="6">
        <v>-4697.8000000000029</v>
      </c>
      <c r="L150" s="6">
        <v>-12127.199999999993</v>
      </c>
      <c r="P150" s="5"/>
      <c r="Q150" s="5" t="s">
        <v>456</v>
      </c>
      <c r="R150" s="5"/>
      <c r="S150" s="5"/>
      <c r="T150" s="5"/>
      <c r="U150" s="5"/>
      <c r="V150" s="5"/>
      <c r="W150" s="5"/>
      <c r="X150" s="5">
        <v>-0.16278457327003718</v>
      </c>
      <c r="Y150" s="5">
        <v>-0.31753828751574298</v>
      </c>
      <c r="AK150" t="s">
        <v>272</v>
      </c>
      <c r="AL150" t="s">
        <v>311</v>
      </c>
      <c r="AM150" s="94">
        <v>0</v>
      </c>
      <c r="AN150" s="94">
        <v>-20461.099999999999</v>
      </c>
      <c r="AO150" s="94">
        <v>-1018.3999999999978</v>
      </c>
      <c r="AP150" s="94">
        <v>-6922.7999999999738</v>
      </c>
      <c r="AQ150" s="94">
        <v>-28402.29999999997</v>
      </c>
    </row>
    <row r="151" spans="4:43" x14ac:dyDescent="0.2">
      <c r="D151" t="s">
        <v>449</v>
      </c>
      <c r="E151" s="6"/>
      <c r="F151" s="6"/>
      <c r="G151" s="6"/>
      <c r="H151" s="6"/>
      <c r="I151" s="6">
        <v>0</v>
      </c>
      <c r="J151" s="6">
        <v>-78474</v>
      </c>
      <c r="K151" s="6">
        <v>-24226.399999999994</v>
      </c>
      <c r="L151" s="6">
        <v>-56841.39999999998</v>
      </c>
      <c r="P151" s="5"/>
      <c r="Q151" s="5" t="s">
        <v>449</v>
      </c>
      <c r="R151" s="5"/>
      <c r="S151" s="5"/>
      <c r="T151" s="5"/>
      <c r="U151" s="5"/>
      <c r="V151" s="5"/>
      <c r="W151" s="5">
        <v>-0.98116661227827351</v>
      </c>
      <c r="X151" s="5">
        <v>-0.43967499505450919</v>
      </c>
      <c r="Y151" s="5">
        <v>-0.42252279440951579</v>
      </c>
      <c r="AK151" t="s">
        <v>272</v>
      </c>
      <c r="AL151" t="s">
        <v>289</v>
      </c>
      <c r="AM151" s="94">
        <v>0</v>
      </c>
      <c r="AN151" s="94">
        <v>-4304.1000000000004</v>
      </c>
      <c r="AO151" s="94">
        <v>-10308.000000000007</v>
      </c>
      <c r="AP151" s="94">
        <v>-13255.200000000012</v>
      </c>
      <c r="AQ151" s="94">
        <v>-27867.300000000017</v>
      </c>
    </row>
    <row r="152" spans="4:43" x14ac:dyDescent="0.2">
      <c r="D152" t="s">
        <v>459</v>
      </c>
      <c r="E152" s="6"/>
      <c r="F152" s="6"/>
      <c r="G152" s="6"/>
      <c r="H152" s="6"/>
      <c r="I152" s="6">
        <v>0</v>
      </c>
      <c r="J152" s="6">
        <v>-361</v>
      </c>
      <c r="K152" s="6">
        <v>-15254.899999999994</v>
      </c>
      <c r="L152" s="6">
        <v>-2263.1999999999989</v>
      </c>
      <c r="P152" s="5"/>
      <c r="Q152" s="5" t="s">
        <v>459</v>
      </c>
      <c r="R152" s="5"/>
      <c r="S152" s="5"/>
      <c r="T152" s="5"/>
      <c r="U152" s="5"/>
      <c r="V152" s="5"/>
      <c r="W152" s="5">
        <v>-1</v>
      </c>
      <c r="X152" s="5">
        <v>-0.29725637678052952</v>
      </c>
      <c r="Y152" s="5">
        <v>-0.23932238518722168</v>
      </c>
      <c r="AK152" t="s">
        <v>596</v>
      </c>
      <c r="AL152" s="3" t="s">
        <v>96</v>
      </c>
      <c r="AM152" s="94">
        <v>-12646</v>
      </c>
      <c r="AN152" s="94">
        <v>-3041.6000000000058</v>
      </c>
      <c r="AO152" s="94">
        <v>-115.39999999999998</v>
      </c>
      <c r="AP152" s="94">
        <v>-11797.399999999994</v>
      </c>
      <c r="AQ152" s="94">
        <v>-27600.400000000001</v>
      </c>
    </row>
    <row r="153" spans="4:43" x14ac:dyDescent="0.2">
      <c r="D153" t="s">
        <v>446</v>
      </c>
      <c r="E153" s="6"/>
      <c r="F153" s="6"/>
      <c r="G153" s="6"/>
      <c r="H153" s="6"/>
      <c r="I153" s="6">
        <v>0</v>
      </c>
      <c r="J153" s="6">
        <v>6060.4999999999927</v>
      </c>
      <c r="K153" s="6">
        <v>-6405.5999999999995</v>
      </c>
      <c r="L153" s="6">
        <v>13861.499999999993</v>
      </c>
      <c r="P153" s="5"/>
      <c r="Q153" s="5" t="s">
        <v>446</v>
      </c>
      <c r="R153" s="5"/>
      <c r="S153" s="5"/>
      <c r="T153" s="5"/>
      <c r="U153" s="5"/>
      <c r="V153" s="5"/>
      <c r="W153" s="5">
        <v>0.1371578973573255</v>
      </c>
      <c r="X153" s="5">
        <v>-0.58992116702276576</v>
      </c>
      <c r="Y153" s="5">
        <v>0.30156444100223412</v>
      </c>
      <c r="AK153" t="s">
        <v>371</v>
      </c>
      <c r="AL153" t="s">
        <v>388</v>
      </c>
      <c r="AM153" s="94">
        <v>0</v>
      </c>
      <c r="AN153" s="94">
        <v>631.9</v>
      </c>
      <c r="AO153" s="94">
        <v>-17364.899999999998</v>
      </c>
      <c r="AP153" s="94">
        <v>-8726.4000000000233</v>
      </c>
      <c r="AQ153" s="94">
        <v>-25459.40000000002</v>
      </c>
    </row>
    <row r="154" spans="4:43" x14ac:dyDescent="0.2">
      <c r="D154" t="s">
        <v>436</v>
      </c>
      <c r="E154" s="6"/>
      <c r="F154" s="6"/>
      <c r="G154" s="6"/>
      <c r="H154" s="6"/>
      <c r="I154" s="6">
        <v>0</v>
      </c>
      <c r="J154" s="6">
        <v>-144359.80000000005</v>
      </c>
      <c r="K154" s="6">
        <v>-14343.300000000003</v>
      </c>
      <c r="L154" s="6">
        <v>-4492.4000000000087</v>
      </c>
      <c r="P154" s="5"/>
      <c r="Q154" s="5" t="s">
        <v>436</v>
      </c>
      <c r="R154" s="5"/>
      <c r="S154" s="5"/>
      <c r="T154" s="5"/>
      <c r="U154" s="5"/>
      <c r="V154" s="5"/>
      <c r="W154" s="5">
        <v>-0.49302486336437007</v>
      </c>
      <c r="X154" s="5">
        <v>-0.32390667130359385</v>
      </c>
      <c r="Y154" s="5">
        <v>-5.558593894999949E-2</v>
      </c>
      <c r="AK154" t="s">
        <v>653</v>
      </c>
      <c r="AL154" t="s">
        <v>467</v>
      </c>
      <c r="AM154" s="94">
        <v>0</v>
      </c>
      <c r="AN154" s="94">
        <v>8648.0999999999913</v>
      </c>
      <c r="AO154" s="94">
        <v>-18104.299999999959</v>
      </c>
      <c r="AP154" s="94">
        <v>-14293.20000000007</v>
      </c>
      <c r="AQ154" s="94">
        <v>-23749.400000000038</v>
      </c>
    </row>
    <row r="155" spans="4:43" x14ac:dyDescent="0.2">
      <c r="D155" t="s">
        <v>462</v>
      </c>
      <c r="E155" s="6"/>
      <c r="F155" s="6"/>
      <c r="G155" s="6"/>
      <c r="H155" s="6"/>
      <c r="I155" s="6">
        <v>0</v>
      </c>
      <c r="J155" s="6">
        <v>-26961.200000000004</v>
      </c>
      <c r="K155" s="6">
        <v>-50899.500000000044</v>
      </c>
      <c r="L155" s="6">
        <v>-10150.799999999988</v>
      </c>
      <c r="P155" s="5"/>
      <c r="Q155" s="5" t="s">
        <v>462</v>
      </c>
      <c r="R155" s="5"/>
      <c r="S155" s="5"/>
      <c r="T155" s="5"/>
      <c r="U155" s="5"/>
      <c r="V155" s="5"/>
      <c r="W155" s="5">
        <v>-0.29177114299720908</v>
      </c>
      <c r="X155" s="5">
        <v>-0.31229426876100197</v>
      </c>
      <c r="Y155" s="5">
        <v>-5.6068478797014348E-2</v>
      </c>
      <c r="AK155" t="s">
        <v>335</v>
      </c>
      <c r="AL155" t="s">
        <v>340</v>
      </c>
      <c r="AM155" s="94">
        <v>0</v>
      </c>
      <c r="AN155" s="94">
        <v>0</v>
      </c>
      <c r="AO155" s="94">
        <v>-6342.1000000000013</v>
      </c>
      <c r="AP155" s="94">
        <v>-17277.300000000003</v>
      </c>
      <c r="AQ155" s="94">
        <v>-23619.400000000005</v>
      </c>
    </row>
    <row r="156" spans="4:43" x14ac:dyDescent="0.2">
      <c r="D156" t="s">
        <v>452</v>
      </c>
      <c r="E156" s="6"/>
      <c r="F156" s="6"/>
      <c r="G156" s="6"/>
      <c r="H156" s="6"/>
      <c r="I156" s="6">
        <v>0</v>
      </c>
      <c r="J156" s="6">
        <v>0</v>
      </c>
      <c r="K156" s="6">
        <v>-1416.2999999999956</v>
      </c>
      <c r="L156" s="6">
        <v>13622.900000000001</v>
      </c>
      <c r="P156" s="5"/>
      <c r="Q156" s="5" t="s">
        <v>452</v>
      </c>
      <c r="R156" s="5"/>
      <c r="S156" s="5"/>
      <c r="T156" s="5"/>
      <c r="U156" s="5"/>
      <c r="V156" s="5"/>
      <c r="W156" s="5"/>
      <c r="X156" s="5">
        <v>-3.6831689347858194E-2</v>
      </c>
      <c r="Y156" s="5">
        <v>0.31642088490724257</v>
      </c>
      <c r="AK156" t="s">
        <v>371</v>
      </c>
      <c r="AL156" t="s">
        <v>386</v>
      </c>
      <c r="AM156" s="94">
        <v>12147.850000000006</v>
      </c>
      <c r="AN156" s="94">
        <v>-1592.0999999999913</v>
      </c>
      <c r="AO156" s="94">
        <v>-4919.0999999999985</v>
      </c>
      <c r="AP156" s="94">
        <v>-28128.299999999581</v>
      </c>
      <c r="AQ156" s="94">
        <v>-22491.649999999565</v>
      </c>
    </row>
    <row r="157" spans="4:43" x14ac:dyDescent="0.2">
      <c r="D157" t="s">
        <v>437</v>
      </c>
      <c r="E157" s="6"/>
      <c r="F157" s="6"/>
      <c r="G157" s="6"/>
      <c r="H157" s="6"/>
      <c r="I157" s="6">
        <v>0</v>
      </c>
      <c r="J157" s="6">
        <v>-422.40000000000003</v>
      </c>
      <c r="K157" s="6">
        <v>-23193.000000000015</v>
      </c>
      <c r="L157" s="6">
        <v>-11732.100000000006</v>
      </c>
      <c r="P157" s="5"/>
      <c r="Q157" s="5" t="s">
        <v>437</v>
      </c>
      <c r="R157" s="5"/>
      <c r="S157" s="5"/>
      <c r="T157" s="5"/>
      <c r="U157" s="5"/>
      <c r="V157" s="5"/>
      <c r="W157" s="5">
        <v>-0.50484044460380062</v>
      </c>
      <c r="X157" s="5">
        <v>-0.15654223427541264</v>
      </c>
      <c r="Y157" s="5">
        <v>-6.0504963561696566E-2</v>
      </c>
      <c r="AK157" t="s">
        <v>371</v>
      </c>
      <c r="AL157" t="s">
        <v>390</v>
      </c>
      <c r="AM157" s="94">
        <v>31798.650000000023</v>
      </c>
      <c r="AN157" s="94">
        <v>486.59999999999997</v>
      </c>
      <c r="AO157" s="94">
        <v>-36032.299999999959</v>
      </c>
      <c r="AP157" s="94">
        <v>-18509.900000000081</v>
      </c>
      <c r="AQ157" s="94">
        <v>-22256.950000000019</v>
      </c>
    </row>
    <row r="158" spans="4:43" x14ac:dyDescent="0.2">
      <c r="D158" t="s">
        <v>440</v>
      </c>
      <c r="E158" s="6"/>
      <c r="F158" s="6"/>
      <c r="G158" s="6"/>
      <c r="H158" s="6"/>
      <c r="I158" s="6">
        <v>0</v>
      </c>
      <c r="J158" s="6">
        <v>38868.40000000014</v>
      </c>
      <c r="K158" s="6">
        <v>-44359.10000000002</v>
      </c>
      <c r="L158" s="6">
        <v>-44867.100000000035</v>
      </c>
      <c r="P158" s="5"/>
      <c r="Q158" s="5" t="s">
        <v>440</v>
      </c>
      <c r="R158" s="5"/>
      <c r="S158" s="5"/>
      <c r="T158" s="5"/>
      <c r="U158" s="5"/>
      <c r="V158" s="5"/>
      <c r="W158" s="5">
        <v>4.1222956330503296E-2</v>
      </c>
      <c r="X158" s="5">
        <v>-0.2849686277608503</v>
      </c>
      <c r="Y158" s="5">
        <v>-0.17785024730987595</v>
      </c>
      <c r="AK158" t="s">
        <v>653</v>
      </c>
      <c r="AL158" t="s">
        <v>476</v>
      </c>
      <c r="AM158" s="94">
        <v>0</v>
      </c>
      <c r="AN158" s="94">
        <v>0</v>
      </c>
      <c r="AO158" s="94">
        <v>-6044.7000000000044</v>
      </c>
      <c r="AP158" s="94">
        <v>-16177.100000000002</v>
      </c>
      <c r="AQ158" s="94">
        <v>-22221.800000000007</v>
      </c>
    </row>
    <row r="159" spans="4:43" x14ac:dyDescent="0.2">
      <c r="D159" t="s">
        <v>598</v>
      </c>
      <c r="E159" s="6"/>
      <c r="F159" s="6"/>
      <c r="G159" s="6"/>
      <c r="H159" s="6"/>
      <c r="I159" s="6">
        <v>0</v>
      </c>
      <c r="J159" s="6">
        <v>0</v>
      </c>
      <c r="K159" s="6">
        <v>-3550.6000000000022</v>
      </c>
      <c r="L159" s="6">
        <v>2682.5</v>
      </c>
      <c r="P159" s="5"/>
      <c r="Q159" s="5" t="s">
        <v>598</v>
      </c>
      <c r="R159" s="5"/>
      <c r="S159" s="5"/>
      <c r="T159" s="5"/>
      <c r="U159" s="5"/>
      <c r="V159" s="5"/>
      <c r="W159" s="5"/>
      <c r="X159" s="5">
        <v>-0.12687012481196031</v>
      </c>
      <c r="Y159" s="5">
        <v>4.6555258010715091E-2</v>
      </c>
      <c r="AK159" t="s">
        <v>371</v>
      </c>
      <c r="AL159" t="s">
        <v>381</v>
      </c>
      <c r="AM159" s="94">
        <v>0</v>
      </c>
      <c r="AN159" s="94">
        <v>0</v>
      </c>
      <c r="AO159" s="94">
        <v>-11974.099999999999</v>
      </c>
      <c r="AP159" s="94">
        <v>-10083.700000000001</v>
      </c>
      <c r="AQ159" s="94">
        <v>-22057.8</v>
      </c>
    </row>
    <row r="160" spans="4:43" x14ac:dyDescent="0.2">
      <c r="D160" t="s">
        <v>434</v>
      </c>
      <c r="E160" s="6"/>
      <c r="F160" s="6"/>
      <c r="G160" s="6"/>
      <c r="H160" s="6"/>
      <c r="I160" s="6">
        <v>0</v>
      </c>
      <c r="J160" s="6">
        <v>128078.5</v>
      </c>
      <c r="K160" s="6">
        <v>-23942.6</v>
      </c>
      <c r="L160" s="6">
        <v>37444.999999999942</v>
      </c>
      <c r="P160" s="5"/>
      <c r="Q160" s="5" t="s">
        <v>434</v>
      </c>
      <c r="R160" s="5"/>
      <c r="S160" s="5"/>
      <c r="T160" s="5"/>
      <c r="U160" s="5"/>
      <c r="V160" s="5"/>
      <c r="W160" s="5">
        <v>0.2577299257367715</v>
      </c>
      <c r="X160" s="5">
        <v>-0.49445706497046793</v>
      </c>
      <c r="Y160" s="5">
        <v>0.13668956811645078</v>
      </c>
      <c r="AK160" t="s">
        <v>426</v>
      </c>
      <c r="AL160" t="s">
        <v>432</v>
      </c>
      <c r="AM160" s="94">
        <v>0</v>
      </c>
      <c r="AN160" s="94">
        <v>-1821.5</v>
      </c>
      <c r="AO160" s="94">
        <v>-1195.9000000000051</v>
      </c>
      <c r="AP160" s="94">
        <v>-17801.800000000047</v>
      </c>
      <c r="AQ160" s="94">
        <v>-20819.200000000052</v>
      </c>
    </row>
    <row r="161" spans="4:43" x14ac:dyDescent="0.2">
      <c r="D161" t="s">
        <v>442</v>
      </c>
      <c r="E161" s="6"/>
      <c r="F161" s="6"/>
      <c r="G161" s="6"/>
      <c r="H161" s="6"/>
      <c r="I161" s="6">
        <v>0</v>
      </c>
      <c r="J161" s="6">
        <v>51651.000000000015</v>
      </c>
      <c r="K161" s="6">
        <v>-18811.600000000006</v>
      </c>
      <c r="L161" s="6">
        <v>-14966.69999999999</v>
      </c>
      <c r="P161" s="5"/>
      <c r="Q161" s="5" t="s">
        <v>442</v>
      </c>
      <c r="R161" s="5"/>
      <c r="S161" s="5"/>
      <c r="T161" s="5"/>
      <c r="U161" s="5"/>
      <c r="V161" s="5"/>
      <c r="W161" s="5">
        <v>0.50769289744998625</v>
      </c>
      <c r="X161" s="5">
        <v>-0.35382430665926862</v>
      </c>
      <c r="Y161" s="5">
        <v>-0.24022053158705683</v>
      </c>
      <c r="AK161" t="s">
        <v>653</v>
      </c>
      <c r="AL161" t="s">
        <v>471</v>
      </c>
      <c r="AM161" s="94">
        <v>0</v>
      </c>
      <c r="AN161" s="94">
        <v>0</v>
      </c>
      <c r="AO161" s="94">
        <v>-712</v>
      </c>
      <c r="AP161" s="94">
        <v>-20005.600000000002</v>
      </c>
      <c r="AQ161" s="94">
        <v>-20717.600000000002</v>
      </c>
    </row>
    <row r="162" spans="4:43" x14ac:dyDescent="0.2">
      <c r="D162" t="s">
        <v>454</v>
      </c>
      <c r="E162" s="6"/>
      <c r="F162" s="6"/>
      <c r="G162" s="6"/>
      <c r="H162" s="6"/>
      <c r="I162" s="6">
        <v>0</v>
      </c>
      <c r="J162" s="6">
        <v>0</v>
      </c>
      <c r="K162" s="6">
        <v>5386.2999999999975</v>
      </c>
      <c r="L162" s="6">
        <v>-12975.299999999992</v>
      </c>
      <c r="P162" s="5"/>
      <c r="Q162" s="5" t="s">
        <v>454</v>
      </c>
      <c r="R162" s="5"/>
      <c r="S162" s="5"/>
      <c r="T162" s="5"/>
      <c r="U162" s="5"/>
      <c r="V162" s="5"/>
      <c r="W162" s="5"/>
      <c r="X162" s="5">
        <v>1.0856411496754943</v>
      </c>
      <c r="Y162" s="5">
        <v>-0.28516014751064778</v>
      </c>
      <c r="AK162" t="s">
        <v>653</v>
      </c>
      <c r="AL162" t="s">
        <v>489</v>
      </c>
      <c r="AM162" s="94">
        <v>0</v>
      </c>
      <c r="AN162" s="94">
        <v>0</v>
      </c>
      <c r="AO162" s="94">
        <v>-16336.800000000001</v>
      </c>
      <c r="AP162" s="94">
        <v>-4203.6000000000004</v>
      </c>
      <c r="AQ162" s="94">
        <v>-20540.400000000001</v>
      </c>
    </row>
    <row r="163" spans="4:43" x14ac:dyDescent="0.2">
      <c r="D163" t="s">
        <v>445</v>
      </c>
      <c r="E163" s="6"/>
      <c r="F163" s="6"/>
      <c r="G163" s="6"/>
      <c r="H163" s="6"/>
      <c r="I163" s="6">
        <v>0</v>
      </c>
      <c r="J163" s="6">
        <v>-121379.9</v>
      </c>
      <c r="K163" s="6">
        <v>-26574.500000000007</v>
      </c>
      <c r="L163" s="6">
        <v>2081.9000000000233</v>
      </c>
      <c r="P163" s="5"/>
      <c r="Q163" s="5" t="s">
        <v>445</v>
      </c>
      <c r="R163" s="5"/>
      <c r="S163" s="5"/>
      <c r="T163" s="5"/>
      <c r="U163" s="5"/>
      <c r="V163" s="5"/>
      <c r="W163" s="5">
        <v>-0.42810959021999095</v>
      </c>
      <c r="X163" s="5">
        <v>-0.31435347835858862</v>
      </c>
      <c r="Y163" s="5">
        <v>1.194949060123417E-2</v>
      </c>
      <c r="AK163" t="s">
        <v>426</v>
      </c>
      <c r="AL163" t="s">
        <v>464</v>
      </c>
      <c r="AM163" s="94">
        <v>0</v>
      </c>
      <c r="AN163" s="94">
        <v>0</v>
      </c>
      <c r="AO163" s="94">
        <v>-5418.6000000000022</v>
      </c>
      <c r="AP163" s="94">
        <v>-15004.899999999998</v>
      </c>
      <c r="AQ163" s="94">
        <v>-20423.5</v>
      </c>
    </row>
    <row r="164" spans="4:43" x14ac:dyDescent="0.2">
      <c r="D164" t="s">
        <v>427</v>
      </c>
      <c r="E164" s="6"/>
      <c r="F164" s="6"/>
      <c r="G164" s="6"/>
      <c r="H164" s="6"/>
      <c r="I164" s="6">
        <v>0</v>
      </c>
      <c r="J164" s="6">
        <v>2842.2999999999997</v>
      </c>
      <c r="K164" s="6">
        <v>-19870.900000000005</v>
      </c>
      <c r="L164" s="6">
        <v>-27258.899999999936</v>
      </c>
      <c r="P164" s="5"/>
      <c r="Q164" s="5" t="s">
        <v>427</v>
      </c>
      <c r="R164" s="5"/>
      <c r="S164" s="5"/>
      <c r="T164" s="5"/>
      <c r="U164" s="5"/>
      <c r="V164" s="5"/>
      <c r="W164" s="5">
        <v>5.4149361783196799</v>
      </c>
      <c r="X164" s="5">
        <v>-0.4550511365457986</v>
      </c>
      <c r="Y164" s="5">
        <v>-0.15537218440675146</v>
      </c>
      <c r="AK164" t="s">
        <v>604</v>
      </c>
      <c r="AL164" t="s">
        <v>197</v>
      </c>
      <c r="AM164" s="94">
        <v>0</v>
      </c>
      <c r="AN164" s="94">
        <v>-44524.200000000004</v>
      </c>
      <c r="AO164" s="94">
        <v>-2651.4000000000005</v>
      </c>
      <c r="AP164" s="94">
        <v>26997.099999999991</v>
      </c>
      <c r="AQ164" s="94">
        <v>-20178.500000000015</v>
      </c>
    </row>
    <row r="165" spans="4:43" x14ac:dyDescent="0.2">
      <c r="D165" t="s">
        <v>439</v>
      </c>
      <c r="E165" s="6"/>
      <c r="F165" s="6"/>
      <c r="G165" s="6"/>
      <c r="H165" s="6"/>
      <c r="I165" s="6">
        <v>0</v>
      </c>
      <c r="J165" s="6">
        <v>-151420.09999999998</v>
      </c>
      <c r="K165" s="6">
        <v>-11464.5</v>
      </c>
      <c r="L165" s="6">
        <v>-29737.400000000023</v>
      </c>
      <c r="P165" s="5"/>
      <c r="Q165" s="5" t="s">
        <v>439</v>
      </c>
      <c r="R165" s="5"/>
      <c r="S165" s="5"/>
      <c r="T165" s="5"/>
      <c r="U165" s="5"/>
      <c r="V165" s="5"/>
      <c r="W165" s="5">
        <v>-0.26054472429114223</v>
      </c>
      <c r="X165" s="5">
        <v>-0.18489727391633215</v>
      </c>
      <c r="Y165" s="5">
        <v>-0.29286562654496701</v>
      </c>
      <c r="AK165" t="s">
        <v>272</v>
      </c>
      <c r="AL165" t="s">
        <v>320</v>
      </c>
      <c r="AM165" s="94">
        <v>0</v>
      </c>
      <c r="AN165" s="94">
        <v>13330.699999999997</v>
      </c>
      <c r="AO165" s="94">
        <v>-30545.099999999919</v>
      </c>
      <c r="AP165" s="94">
        <v>-2804.7000000000407</v>
      </c>
      <c r="AQ165" s="94">
        <v>-20019.099999999962</v>
      </c>
    </row>
    <row r="166" spans="4:43" x14ac:dyDescent="0.2">
      <c r="D166" t="s">
        <v>441</v>
      </c>
      <c r="E166" s="6"/>
      <c r="F166" s="6"/>
      <c r="G166" s="6"/>
      <c r="H166" s="6"/>
      <c r="I166" s="6">
        <v>0</v>
      </c>
      <c r="J166" s="6">
        <v>124004.5</v>
      </c>
      <c r="K166" s="6">
        <v>-29711.299999999988</v>
      </c>
      <c r="L166" s="6">
        <v>-1169.2000000000698</v>
      </c>
      <c r="P166" s="5"/>
      <c r="Q166" s="5" t="s">
        <v>441</v>
      </c>
      <c r="R166" s="5"/>
      <c r="S166" s="5"/>
      <c r="T166" s="5"/>
      <c r="U166" s="5"/>
      <c r="V166" s="5"/>
      <c r="W166" s="5">
        <v>0.33503573945108006</v>
      </c>
      <c r="X166" s="5">
        <v>-0.27421647294226653</v>
      </c>
      <c r="Y166" s="5">
        <v>-3.8596337177234166E-3</v>
      </c>
      <c r="AK166" t="s">
        <v>601</v>
      </c>
      <c r="AL166" t="s">
        <v>168</v>
      </c>
      <c r="AM166" s="94">
        <v>0</v>
      </c>
      <c r="AN166" s="94">
        <v>-915.80000000000007</v>
      </c>
      <c r="AO166" s="94">
        <v>-26214.500000000029</v>
      </c>
      <c r="AP166" s="94">
        <v>7226.0999999999913</v>
      </c>
      <c r="AQ166" s="94">
        <v>-19904.200000000037</v>
      </c>
    </row>
    <row r="167" spans="4:43" x14ac:dyDescent="0.2">
      <c r="D167" t="s">
        <v>444</v>
      </c>
      <c r="E167" s="6"/>
      <c r="F167" s="6"/>
      <c r="G167" s="6"/>
      <c r="H167" s="6"/>
      <c r="I167" s="6">
        <v>0</v>
      </c>
      <c r="J167" s="6">
        <v>540.79999999999995</v>
      </c>
      <c r="K167" s="6">
        <v>-4959.7999999999956</v>
      </c>
      <c r="L167" s="6">
        <v>-6171.5000000000291</v>
      </c>
      <c r="P167" s="5"/>
      <c r="Q167" s="5" t="s">
        <v>444</v>
      </c>
      <c r="R167" s="5"/>
      <c r="S167" s="5"/>
      <c r="T167" s="5"/>
      <c r="U167" s="5"/>
      <c r="V167" s="5"/>
      <c r="W167" s="5"/>
      <c r="X167" s="5">
        <v>-0.13447971064005151</v>
      </c>
      <c r="Y167" s="5">
        <v>-8.7657873655624205E-2</v>
      </c>
      <c r="AK167" t="s">
        <v>335</v>
      </c>
      <c r="AL167" t="s">
        <v>372</v>
      </c>
      <c r="AM167" s="94">
        <v>0</v>
      </c>
      <c r="AN167" s="94">
        <v>0</v>
      </c>
      <c r="AO167" s="94">
        <v>-5918.6000000000022</v>
      </c>
      <c r="AP167" s="94">
        <v>-12818</v>
      </c>
      <c r="AQ167" s="94">
        <v>-18736.600000000002</v>
      </c>
    </row>
    <row r="168" spans="4:43" x14ac:dyDescent="0.2">
      <c r="D168" t="s">
        <v>458</v>
      </c>
      <c r="E168" s="6"/>
      <c r="F168" s="6"/>
      <c r="G168" s="6"/>
      <c r="H168" s="6"/>
      <c r="I168" s="6">
        <v>0</v>
      </c>
      <c r="J168" s="6">
        <v>0</v>
      </c>
      <c r="K168" s="6">
        <v>-4852</v>
      </c>
      <c r="L168" s="6">
        <v>1832.9</v>
      </c>
      <c r="P168" s="5"/>
      <c r="Q168" s="5" t="s">
        <v>458</v>
      </c>
      <c r="R168" s="5"/>
      <c r="S168" s="5"/>
      <c r="T168" s="5"/>
      <c r="U168" s="5"/>
      <c r="V168" s="5"/>
      <c r="W168" s="5"/>
      <c r="X168" s="5">
        <v>-0.54001112966054532</v>
      </c>
      <c r="Y168" s="5"/>
      <c r="AK168" t="s">
        <v>335</v>
      </c>
      <c r="AL168" t="s">
        <v>341</v>
      </c>
      <c r="AM168" s="94">
        <v>0</v>
      </c>
      <c r="AN168" s="94">
        <v>-16682.799999999988</v>
      </c>
      <c r="AO168" s="94">
        <v>-19197.399999999994</v>
      </c>
      <c r="AP168" s="94">
        <v>17586.400000000052</v>
      </c>
      <c r="AQ168" s="94">
        <v>-18293.79999999993</v>
      </c>
    </row>
    <row r="169" spans="4:43" x14ac:dyDescent="0.2">
      <c r="D169" t="s">
        <v>448</v>
      </c>
      <c r="E169" s="6"/>
      <c r="F169" s="6"/>
      <c r="G169" s="6"/>
      <c r="H169" s="6"/>
      <c r="I169" s="6">
        <v>0</v>
      </c>
      <c r="J169" s="6">
        <v>-11582</v>
      </c>
      <c r="K169" s="6">
        <v>-8719.3000000000029</v>
      </c>
      <c r="L169" s="6">
        <v>6844.3999999999942</v>
      </c>
      <c r="P169" s="5"/>
      <c r="Q169" s="5" t="s">
        <v>448</v>
      </c>
      <c r="R169" s="5"/>
      <c r="S169" s="5"/>
      <c r="T169" s="5"/>
      <c r="U169" s="5"/>
      <c r="V169" s="5"/>
      <c r="W169" s="5">
        <v>-0.12740114641231903</v>
      </c>
      <c r="X169" s="5">
        <v>-0.13934225813307938</v>
      </c>
      <c r="Y169" s="5">
        <v>0.22276394715686607</v>
      </c>
      <c r="AK169" t="s">
        <v>108</v>
      </c>
      <c r="AL169" t="s">
        <v>155</v>
      </c>
      <c r="AM169" s="94">
        <v>0</v>
      </c>
      <c r="AN169" s="94">
        <v>0</v>
      </c>
      <c r="AO169" s="94">
        <v>-7413.1000000000058</v>
      </c>
      <c r="AP169" s="94">
        <v>-10779.399999999994</v>
      </c>
      <c r="AQ169" s="94">
        <v>-18192.5</v>
      </c>
    </row>
    <row r="170" spans="4:43" x14ac:dyDescent="0.2">
      <c r="D170" t="s">
        <v>465</v>
      </c>
      <c r="E170" s="6"/>
      <c r="F170" s="6"/>
      <c r="G170" s="6"/>
      <c r="H170" s="6"/>
      <c r="I170" s="6">
        <v>0</v>
      </c>
      <c r="J170" s="6">
        <v>17540</v>
      </c>
      <c r="K170" s="6">
        <v>-8641.3000000000029</v>
      </c>
      <c r="L170" s="6">
        <v>-13782.500000000116</v>
      </c>
      <c r="P170" s="5"/>
      <c r="Q170" s="5" t="s">
        <v>465</v>
      </c>
      <c r="R170" s="5"/>
      <c r="S170" s="5"/>
      <c r="T170" s="5"/>
      <c r="U170" s="5"/>
      <c r="V170" s="5"/>
      <c r="W170" s="5">
        <v>0.32849517745107221</v>
      </c>
      <c r="X170" s="5">
        <v>-6.8697113565320822E-2</v>
      </c>
      <c r="Y170" s="5">
        <v>-7.2709000458965459E-2</v>
      </c>
      <c r="AK170" t="s">
        <v>272</v>
      </c>
      <c r="AL170" t="s">
        <v>278</v>
      </c>
      <c r="AM170" s="94">
        <v>0</v>
      </c>
      <c r="AN170" s="94">
        <v>394.8</v>
      </c>
      <c r="AO170" s="94">
        <v>-8979.6999999999971</v>
      </c>
      <c r="AP170" s="94">
        <v>-9534.2999999999811</v>
      </c>
      <c r="AQ170" s="94">
        <v>-18119.199999999979</v>
      </c>
    </row>
    <row r="171" spans="4:43" x14ac:dyDescent="0.2">
      <c r="D171" t="s">
        <v>451</v>
      </c>
      <c r="E171" s="6"/>
      <c r="F171" s="6"/>
      <c r="G171" s="6"/>
      <c r="H171" s="6"/>
      <c r="I171" s="6">
        <v>0</v>
      </c>
      <c r="J171" s="6">
        <v>-76092.699999999983</v>
      </c>
      <c r="K171" s="6">
        <v>-16640.900000000005</v>
      </c>
      <c r="L171" s="6">
        <v>-63463.100000000064</v>
      </c>
      <c r="P171" s="5"/>
      <c r="Q171" s="5" t="s">
        <v>451</v>
      </c>
      <c r="R171" s="5"/>
      <c r="S171" s="5"/>
      <c r="T171" s="5"/>
      <c r="U171" s="5"/>
      <c r="V171" s="5"/>
      <c r="W171" s="5">
        <v>-0.34721885693347582</v>
      </c>
      <c r="X171" s="5">
        <v>-0.41142482755210535</v>
      </c>
      <c r="Y171" s="5">
        <v>-0.23513246951874689</v>
      </c>
      <c r="AK171" t="s">
        <v>426</v>
      </c>
      <c r="AL171" t="s">
        <v>459</v>
      </c>
      <c r="AM171" s="94">
        <v>0</v>
      </c>
      <c r="AN171" s="94">
        <v>-361</v>
      </c>
      <c r="AO171" s="94">
        <v>-15254.899999999994</v>
      </c>
      <c r="AP171" s="94">
        <v>-2263.1999999999989</v>
      </c>
      <c r="AQ171" s="94">
        <v>-17879.099999999991</v>
      </c>
    </row>
    <row r="172" spans="4:43" x14ac:dyDescent="0.2">
      <c r="D172" t="s">
        <v>429</v>
      </c>
      <c r="E172" s="6"/>
      <c r="F172" s="6"/>
      <c r="G172" s="6"/>
      <c r="H172" s="6"/>
      <c r="I172" s="6">
        <v>0</v>
      </c>
      <c r="J172" s="6">
        <v>17725</v>
      </c>
      <c r="K172" s="6">
        <v>-9098.1000000000022</v>
      </c>
      <c r="L172" s="6">
        <v>95701.900000000023</v>
      </c>
      <c r="P172" s="5"/>
      <c r="Q172" s="5" t="s">
        <v>429</v>
      </c>
      <c r="R172" s="5"/>
      <c r="S172" s="5"/>
      <c r="T172" s="5"/>
      <c r="U172" s="5"/>
      <c r="V172" s="5"/>
      <c r="W172" s="5">
        <v>4.0620930745266313E-2</v>
      </c>
      <c r="X172" s="5">
        <v>-0.4463287922567859</v>
      </c>
      <c r="Y172" s="5">
        <v>0.17037341657787669</v>
      </c>
      <c r="AK172" t="s">
        <v>371</v>
      </c>
      <c r="AL172" t="s">
        <v>404</v>
      </c>
      <c r="AM172" s="94">
        <v>0</v>
      </c>
      <c r="AN172" s="94">
        <v>235.10000000000002</v>
      </c>
      <c r="AO172" s="94">
        <v>-8468.2000000000044</v>
      </c>
      <c r="AP172" s="94">
        <v>-9592.3999999999942</v>
      </c>
      <c r="AQ172" s="94">
        <v>-17825.5</v>
      </c>
    </row>
    <row r="173" spans="4:43" x14ac:dyDescent="0.2">
      <c r="D173" t="s">
        <v>450</v>
      </c>
      <c r="E173" s="6"/>
      <c r="F173" s="6"/>
      <c r="G173" s="6"/>
      <c r="H173" s="6"/>
      <c r="I173" s="6">
        <v>0</v>
      </c>
      <c r="J173" s="6">
        <v>0</v>
      </c>
      <c r="K173" s="6">
        <v>-1046.0999999999949</v>
      </c>
      <c r="L173" s="6">
        <v>682.40000000000055</v>
      </c>
      <c r="P173" s="5"/>
      <c r="Q173" s="5" t="s">
        <v>450</v>
      </c>
      <c r="R173" s="5"/>
      <c r="S173" s="5"/>
      <c r="T173" s="5"/>
      <c r="U173" s="5"/>
      <c r="V173" s="5"/>
      <c r="W173" s="5"/>
      <c r="X173" s="5">
        <v>-5.2744892402637751E-2</v>
      </c>
      <c r="Y173" s="5">
        <v>9.3929800412938816E-2</v>
      </c>
      <c r="AK173" t="s">
        <v>272</v>
      </c>
      <c r="AL173" t="s">
        <v>328</v>
      </c>
      <c r="AM173" s="94">
        <v>0</v>
      </c>
      <c r="AN173" s="94">
        <v>0</v>
      </c>
      <c r="AO173" s="94">
        <v>-9055.5999999999913</v>
      </c>
      <c r="AP173" s="94">
        <v>-7702.3000000000102</v>
      </c>
      <c r="AQ173" s="94">
        <v>-16757.900000000001</v>
      </c>
    </row>
    <row r="174" spans="4:43" x14ac:dyDescent="0.2">
      <c r="D174" t="s">
        <v>455</v>
      </c>
      <c r="E174" s="6"/>
      <c r="F174" s="6"/>
      <c r="G174" s="6"/>
      <c r="H174" s="6"/>
      <c r="I174" s="6">
        <v>0</v>
      </c>
      <c r="J174" s="6">
        <v>0</v>
      </c>
      <c r="K174" s="6">
        <v>-17780.3</v>
      </c>
      <c r="L174" s="6">
        <v>-21733.200000000001</v>
      </c>
      <c r="P174" s="5"/>
      <c r="Q174" s="5" t="s">
        <v>455</v>
      </c>
      <c r="R174" s="5"/>
      <c r="S174" s="5"/>
      <c r="T174" s="5"/>
      <c r="U174" s="5"/>
      <c r="V174" s="5" t="e">
        <v>#NULL!</v>
      </c>
      <c r="W174" s="5" t="e">
        <v>#NULL!</v>
      </c>
      <c r="X174" s="5" t="e">
        <v>#NULL!</v>
      </c>
      <c r="Y174" s="5" t="e">
        <v>#NULL!</v>
      </c>
      <c r="AK174" t="s">
        <v>426</v>
      </c>
      <c r="AL174" t="s">
        <v>456</v>
      </c>
      <c r="AM174" s="94">
        <v>0</v>
      </c>
      <c r="AN174" s="94">
        <v>236.4</v>
      </c>
      <c r="AO174" s="94">
        <v>-4697.8000000000029</v>
      </c>
      <c r="AP174" s="94">
        <v>-12127.199999999993</v>
      </c>
      <c r="AQ174" s="94">
        <v>-16588.599999999999</v>
      </c>
    </row>
    <row r="175" spans="4:43" x14ac:dyDescent="0.2">
      <c r="D175" t="s">
        <v>443</v>
      </c>
      <c r="E175" s="6"/>
      <c r="F175" s="6"/>
      <c r="G175" s="6"/>
      <c r="H175" s="6"/>
      <c r="I175" s="6">
        <v>0</v>
      </c>
      <c r="J175" s="6">
        <v>388</v>
      </c>
      <c r="K175" s="6">
        <v>-630.69999999999982</v>
      </c>
      <c r="L175" s="6">
        <v>0</v>
      </c>
      <c r="P175" s="5"/>
      <c r="Q175" s="5" t="s">
        <v>443</v>
      </c>
      <c r="R175" s="5"/>
      <c r="S175" s="5"/>
      <c r="T175" s="5"/>
      <c r="U175" s="5"/>
      <c r="V175" s="5"/>
      <c r="W175" s="5"/>
      <c r="X175" s="5">
        <v>-0.29270896180442746</v>
      </c>
      <c r="Y175" s="5"/>
      <c r="AK175" t="s">
        <v>603</v>
      </c>
      <c r="AL175" t="s">
        <v>191</v>
      </c>
      <c r="AM175" s="94">
        <v>0</v>
      </c>
      <c r="AN175" s="94">
        <v>0</v>
      </c>
      <c r="AO175" s="94">
        <v>-192</v>
      </c>
      <c r="AP175" s="94">
        <v>-15336.400000000001</v>
      </c>
      <c r="AQ175" s="94">
        <v>-15528.400000000001</v>
      </c>
    </row>
    <row r="176" spans="4:43" x14ac:dyDescent="0.2">
      <c r="D176" t="s">
        <v>435</v>
      </c>
      <c r="E176" s="6"/>
      <c r="F176" s="6"/>
      <c r="G176" s="6"/>
      <c r="H176" s="6"/>
      <c r="I176" s="6">
        <v>0</v>
      </c>
      <c r="J176" s="6">
        <v>-86238.999999999942</v>
      </c>
      <c r="K176" s="6">
        <v>-3074.3000000000102</v>
      </c>
      <c r="L176" s="6">
        <v>50512.700000000303</v>
      </c>
      <c r="P176" s="5"/>
      <c r="Q176" s="5" t="s">
        <v>435</v>
      </c>
      <c r="R176" s="5"/>
      <c r="S176" s="5"/>
      <c r="T176" s="5"/>
      <c r="U176" s="5"/>
      <c r="V176" s="5"/>
      <c r="W176" s="5">
        <v>-0.19040337325212237</v>
      </c>
      <c r="X176" s="5">
        <v>-6.9457968925449767E-2</v>
      </c>
      <c r="Y176" s="5">
        <v>0.15871071326456646</v>
      </c>
      <c r="AK176" t="s">
        <v>371</v>
      </c>
      <c r="AL176" t="s">
        <v>420</v>
      </c>
      <c r="AM176" s="94">
        <v>0</v>
      </c>
      <c r="AN176" s="94">
        <v>0</v>
      </c>
      <c r="AO176" s="94">
        <v>-7376.3999999999905</v>
      </c>
      <c r="AP176" s="94">
        <v>-7588.4999999999854</v>
      </c>
      <c r="AQ176" s="94">
        <v>-14964.899999999976</v>
      </c>
    </row>
    <row r="177" spans="3:43" x14ac:dyDescent="0.2">
      <c r="D177" t="s">
        <v>431</v>
      </c>
      <c r="E177" s="6"/>
      <c r="F177" s="6"/>
      <c r="G177" s="6"/>
      <c r="H177" s="6"/>
      <c r="I177" s="6">
        <v>0</v>
      </c>
      <c r="J177" s="6">
        <v>-21922.400000000023</v>
      </c>
      <c r="K177" s="6">
        <v>7632.0000000000018</v>
      </c>
      <c r="L177" s="6">
        <v>-52895.199999999983</v>
      </c>
      <c r="P177" s="5"/>
      <c r="Q177" s="5" t="s">
        <v>431</v>
      </c>
      <c r="R177" s="5"/>
      <c r="S177" s="5"/>
      <c r="T177" s="5"/>
      <c r="U177" s="5"/>
      <c r="V177" s="5"/>
      <c r="W177" s="5">
        <v>-2.4293356261741592E-2</v>
      </c>
      <c r="X177" s="5">
        <v>0.47313801098533231</v>
      </c>
      <c r="Y177" s="5">
        <v>-0.19278566302600358</v>
      </c>
      <c r="AK177" t="s">
        <v>653</v>
      </c>
      <c r="AL177" t="s">
        <v>478</v>
      </c>
      <c r="AM177" s="94">
        <v>0</v>
      </c>
      <c r="AN177" s="94">
        <v>0</v>
      </c>
      <c r="AO177" s="94">
        <v>-5593.3000000000029</v>
      </c>
      <c r="AP177" s="94">
        <v>-9318.5</v>
      </c>
      <c r="AQ177" s="94">
        <v>-14911.800000000003</v>
      </c>
    </row>
    <row r="178" spans="3:43" x14ac:dyDescent="0.2">
      <c r="D178" t="s">
        <v>460</v>
      </c>
      <c r="E178" s="6"/>
      <c r="F178" s="6"/>
      <c r="G178" s="6"/>
      <c r="H178" s="6"/>
      <c r="I178" s="6">
        <v>0</v>
      </c>
      <c r="J178" s="6">
        <v>-1841.2000000000116</v>
      </c>
      <c r="K178" s="6">
        <v>-46445.300000000017</v>
      </c>
      <c r="L178" s="6">
        <v>-114921.39999999997</v>
      </c>
      <c r="P178" s="5"/>
      <c r="Q178" s="5" t="s">
        <v>460</v>
      </c>
      <c r="R178" s="5"/>
      <c r="S178" s="5"/>
      <c r="T178" s="5"/>
      <c r="U178" s="5"/>
      <c r="V178" s="5"/>
      <c r="W178" s="5">
        <v>-6.5879089757934477E-3</v>
      </c>
      <c r="X178" s="5">
        <v>-0.25314970264844827</v>
      </c>
      <c r="Y178" s="5">
        <v>-0.32019612749067022</v>
      </c>
      <c r="AK178" t="s">
        <v>108</v>
      </c>
      <c r="AL178" t="s">
        <v>144</v>
      </c>
      <c r="AM178" s="94">
        <v>39555.900000000023</v>
      </c>
      <c r="AN178" s="94">
        <v>83986.300000000047</v>
      </c>
      <c r="AO178" s="94">
        <v>-15720</v>
      </c>
      <c r="AP178" s="94">
        <v>-122191.30000000016</v>
      </c>
      <c r="AQ178" s="94">
        <v>-14369.100000000093</v>
      </c>
    </row>
    <row r="179" spans="3:43" x14ac:dyDescent="0.2">
      <c r="D179" t="s">
        <v>432</v>
      </c>
      <c r="E179" s="6"/>
      <c r="F179" s="6"/>
      <c r="G179" s="6"/>
      <c r="H179" s="6"/>
      <c r="I179" s="6">
        <v>0</v>
      </c>
      <c r="J179" s="6">
        <v>-1821.5</v>
      </c>
      <c r="K179" s="6">
        <v>-1195.9000000000051</v>
      </c>
      <c r="L179" s="6">
        <v>-17801.800000000061</v>
      </c>
      <c r="P179" s="5"/>
      <c r="Q179" s="5" t="s">
        <v>432</v>
      </c>
      <c r="R179" s="5"/>
      <c r="S179" s="5"/>
      <c r="T179" s="5"/>
      <c r="U179" s="5"/>
      <c r="V179" s="5"/>
      <c r="W179" s="5">
        <v>-5.5242754222059797E-3</v>
      </c>
      <c r="X179" s="5">
        <v>-5.0812818137784148E-2</v>
      </c>
      <c r="Y179" s="5">
        <v>-0.15217073539757475</v>
      </c>
      <c r="AK179" t="s">
        <v>371</v>
      </c>
      <c r="AL179" t="s">
        <v>414</v>
      </c>
      <c r="AM179" s="94">
        <v>0</v>
      </c>
      <c r="AN179" s="94">
        <v>0</v>
      </c>
      <c r="AO179" s="94">
        <v>-2213.1999999999998</v>
      </c>
      <c r="AP179" s="94">
        <v>-11487.8</v>
      </c>
      <c r="AQ179" s="94">
        <v>-13701</v>
      </c>
    </row>
    <row r="180" spans="3:43" x14ac:dyDescent="0.2">
      <c r="D180" t="s">
        <v>461</v>
      </c>
      <c r="E180" s="6"/>
      <c r="F180" s="6"/>
      <c r="G180" s="6"/>
      <c r="H180" s="6"/>
      <c r="I180" s="6">
        <v>0</v>
      </c>
      <c r="J180" s="6">
        <v>0</v>
      </c>
      <c r="K180" s="6">
        <v>-3587.9999999999927</v>
      </c>
      <c r="L180" s="6">
        <v>7067.4000000000015</v>
      </c>
      <c r="P180" s="5"/>
      <c r="Q180" s="5" t="s">
        <v>461</v>
      </c>
      <c r="R180" s="5"/>
      <c r="S180" s="5"/>
      <c r="T180" s="5"/>
      <c r="U180" s="5"/>
      <c r="V180" s="5"/>
      <c r="W180" s="5"/>
      <c r="X180" s="5">
        <v>-9.0003536928290481E-2</v>
      </c>
      <c r="Y180" s="5">
        <v>0.21735814239581736</v>
      </c>
      <c r="AK180" t="s">
        <v>426</v>
      </c>
      <c r="AL180" t="s">
        <v>448</v>
      </c>
      <c r="AM180" s="94">
        <v>0</v>
      </c>
      <c r="AN180" s="94">
        <v>-11582</v>
      </c>
      <c r="AO180" s="94">
        <v>-8719.3000000000029</v>
      </c>
      <c r="AP180" s="94">
        <v>6844.3999999999942</v>
      </c>
      <c r="AQ180" s="94">
        <v>-13456.900000000009</v>
      </c>
    </row>
    <row r="181" spans="3:43" x14ac:dyDescent="0.2">
      <c r="D181" t="s">
        <v>464</v>
      </c>
      <c r="E181" s="6"/>
      <c r="F181" s="6"/>
      <c r="G181" s="6"/>
      <c r="H181" s="6"/>
      <c r="I181" s="6">
        <v>0</v>
      </c>
      <c r="J181" s="6">
        <v>0</v>
      </c>
      <c r="K181" s="6">
        <v>-5418.6000000000022</v>
      </c>
      <c r="L181" s="6">
        <v>-15004.899999999998</v>
      </c>
      <c r="P181" s="5"/>
      <c r="Q181" s="5" t="s">
        <v>464</v>
      </c>
      <c r="R181" s="5"/>
      <c r="S181" s="5"/>
      <c r="T181" s="5"/>
      <c r="U181" s="5"/>
      <c r="V181" s="5"/>
      <c r="W181" s="5"/>
      <c r="X181" s="5">
        <v>-0.23838454939398615</v>
      </c>
      <c r="Y181" s="5">
        <v>-0.66723733885921888</v>
      </c>
      <c r="AK181" t="s">
        <v>213</v>
      </c>
      <c r="AL181" s="3" t="s">
        <v>227</v>
      </c>
      <c r="AM181" s="94">
        <v>0</v>
      </c>
      <c r="AN181" s="94">
        <v>1158.1999999999998</v>
      </c>
      <c r="AO181" s="94">
        <v>-6940.8000000000102</v>
      </c>
      <c r="AP181" s="94">
        <v>-7672.2000000000044</v>
      </c>
      <c r="AQ181" s="94">
        <v>-13454.800000000014</v>
      </c>
    </row>
    <row r="182" spans="3:43" x14ac:dyDescent="0.2">
      <c r="C182" t="s">
        <v>245</v>
      </c>
      <c r="D182" t="s">
        <v>271</v>
      </c>
      <c r="E182" s="6"/>
      <c r="F182" s="6"/>
      <c r="G182" s="6"/>
      <c r="H182" s="6"/>
      <c r="I182" s="6">
        <v>0</v>
      </c>
      <c r="J182" s="6">
        <v>-29984.3</v>
      </c>
      <c r="K182" s="6">
        <v>-54068.399999999994</v>
      </c>
      <c r="L182" s="6">
        <v>-128081.19999999998</v>
      </c>
      <c r="P182" s="5" t="s">
        <v>245</v>
      </c>
      <c r="Q182" s="5" t="s">
        <v>271</v>
      </c>
      <c r="R182" s="5"/>
      <c r="S182" s="5"/>
      <c r="T182" s="5"/>
      <c r="U182" s="5"/>
      <c r="V182" s="5" t="e">
        <v>#NULL!</v>
      </c>
      <c r="W182" s="5" t="e">
        <v>#NULL!</v>
      </c>
      <c r="X182" s="5" t="e">
        <v>#NULL!</v>
      </c>
      <c r="Y182" s="5" t="e">
        <v>#NULL!</v>
      </c>
      <c r="AK182" t="s">
        <v>654</v>
      </c>
      <c r="AL182" t="s">
        <v>500</v>
      </c>
      <c r="AM182" s="94">
        <v>0</v>
      </c>
      <c r="AN182" s="94">
        <v>0</v>
      </c>
      <c r="AO182" s="94">
        <v>-5184.9000000000051</v>
      </c>
      <c r="AP182" s="94">
        <v>-8216.900000000016</v>
      </c>
      <c r="AQ182" s="94">
        <v>-13401.800000000021</v>
      </c>
    </row>
    <row r="183" spans="3:43" x14ac:dyDescent="0.2">
      <c r="D183" t="s">
        <v>251</v>
      </c>
      <c r="E183" s="6"/>
      <c r="F183" s="6"/>
      <c r="G183" s="6"/>
      <c r="H183" s="6"/>
      <c r="I183" s="6">
        <v>707581.8</v>
      </c>
      <c r="J183" s="6">
        <v>189265.80000000028</v>
      </c>
      <c r="K183" s="6">
        <v>-42089.199999999837</v>
      </c>
      <c r="L183" s="6">
        <v>173697.59999999986</v>
      </c>
      <c r="P183" s="5"/>
      <c r="Q183" s="5" t="s">
        <v>251</v>
      </c>
      <c r="R183" s="5"/>
      <c r="S183" s="5"/>
      <c r="T183" s="5"/>
      <c r="U183" s="5"/>
      <c r="V183" s="5">
        <v>7.4318012813780072</v>
      </c>
      <c r="W183" s="5">
        <v>7.9860510419861294E-2</v>
      </c>
      <c r="X183" s="5">
        <v>-6.902461235851011E-2</v>
      </c>
      <c r="Y183" s="5">
        <v>0.20766416904312102</v>
      </c>
      <c r="AK183" t="s">
        <v>654</v>
      </c>
      <c r="AL183" t="s">
        <v>493</v>
      </c>
      <c r="AM183" s="94">
        <v>0</v>
      </c>
      <c r="AN183" s="94">
        <v>0</v>
      </c>
      <c r="AO183" s="94">
        <v>-8878.8000000000029</v>
      </c>
      <c r="AP183" s="94">
        <v>-4331.2999999999993</v>
      </c>
      <c r="AQ183" s="94">
        <v>-13210.100000000002</v>
      </c>
    </row>
    <row r="184" spans="3:43" x14ac:dyDescent="0.2">
      <c r="D184" t="s">
        <v>266</v>
      </c>
      <c r="E184" s="6"/>
      <c r="F184" s="6"/>
      <c r="G184" s="6"/>
      <c r="H184" s="6"/>
      <c r="I184" s="6">
        <v>0</v>
      </c>
      <c r="J184" s="6">
        <v>-19254.499999999971</v>
      </c>
      <c r="K184" s="6">
        <v>-7791.900000000016</v>
      </c>
      <c r="L184" s="6">
        <v>63933.5</v>
      </c>
      <c r="P184" s="5"/>
      <c r="Q184" s="5" t="s">
        <v>266</v>
      </c>
      <c r="R184" s="5"/>
      <c r="S184" s="5"/>
      <c r="T184" s="5"/>
      <c r="U184" s="5"/>
      <c r="V184" s="5"/>
      <c r="W184" s="5">
        <v>-7.4850799880577593E-2</v>
      </c>
      <c r="X184" s="5">
        <v>-0.10905113657038754</v>
      </c>
      <c r="Y184" s="5">
        <v>0.77749982974500664</v>
      </c>
      <c r="AK184" t="s">
        <v>601</v>
      </c>
      <c r="AL184" t="s">
        <v>162</v>
      </c>
      <c r="AM184" s="94">
        <v>0</v>
      </c>
      <c r="AN184" s="94">
        <v>997.5</v>
      </c>
      <c r="AO184" s="94">
        <v>-12191.600000000002</v>
      </c>
      <c r="AP184" s="94">
        <v>-1597.7999999999997</v>
      </c>
      <c r="AQ184" s="94">
        <v>-12791.900000000001</v>
      </c>
    </row>
    <row r="185" spans="3:43" x14ac:dyDescent="0.2">
      <c r="D185" t="s">
        <v>244</v>
      </c>
      <c r="E185" s="6"/>
      <c r="F185" s="6"/>
      <c r="G185" s="6"/>
      <c r="H185" s="6"/>
      <c r="I185" s="6">
        <v>527479.9</v>
      </c>
      <c r="J185" s="6">
        <v>65115.09999999986</v>
      </c>
      <c r="K185" s="6">
        <v>2778.8999999999069</v>
      </c>
      <c r="L185" s="6">
        <v>92642.000000000116</v>
      </c>
      <c r="P185" s="5"/>
      <c r="Q185" s="5" t="s">
        <v>244</v>
      </c>
      <c r="R185" s="5"/>
      <c r="S185" s="5"/>
      <c r="T185" s="5"/>
      <c r="U185" s="5"/>
      <c r="V185" s="5">
        <v>1.8354213278865927</v>
      </c>
      <c r="W185" s="5">
        <v>6.1575383652869381E-2</v>
      </c>
      <c r="X185" s="5">
        <v>7.2389715028502539E-3</v>
      </c>
      <c r="Y185" s="5">
        <v>0.24795861450226842</v>
      </c>
      <c r="AK185" t="s">
        <v>426</v>
      </c>
      <c r="AL185" t="s">
        <v>447</v>
      </c>
      <c r="AM185" s="94">
        <v>0</v>
      </c>
      <c r="AN185" s="94">
        <v>-9757.8999999999978</v>
      </c>
      <c r="AO185" s="94">
        <v>-1381.2999999999884</v>
      </c>
      <c r="AP185" s="94">
        <v>-1215.0000000000073</v>
      </c>
      <c r="AQ185" s="94">
        <v>-12354.199999999993</v>
      </c>
    </row>
    <row r="186" spans="3:43" x14ac:dyDescent="0.2">
      <c r="D186" t="s">
        <v>273</v>
      </c>
      <c r="E186" s="6"/>
      <c r="F186" s="6"/>
      <c r="G186" s="6"/>
      <c r="H186" s="6"/>
      <c r="I186" s="6">
        <v>0</v>
      </c>
      <c r="J186" s="6">
        <v>-893641.6</v>
      </c>
      <c r="K186" s="6">
        <v>-173521.30000000002</v>
      </c>
      <c r="L186" s="6">
        <v>-306691</v>
      </c>
      <c r="P186" s="5"/>
      <c r="Q186" s="5" t="s">
        <v>273</v>
      </c>
      <c r="R186" s="5"/>
      <c r="S186" s="5"/>
      <c r="T186" s="5"/>
      <c r="U186" s="5"/>
      <c r="V186" s="5" t="e">
        <v>#NULL!</v>
      </c>
      <c r="W186" s="5" t="e">
        <v>#NULL!</v>
      </c>
      <c r="X186" s="5" t="e">
        <v>#NULL!</v>
      </c>
      <c r="Y186" s="5" t="e">
        <v>#NULL!</v>
      </c>
      <c r="AK186" t="s">
        <v>654</v>
      </c>
      <c r="AL186" t="s">
        <v>507</v>
      </c>
      <c r="AM186" s="94">
        <v>0</v>
      </c>
      <c r="AN186" s="94">
        <v>0</v>
      </c>
      <c r="AO186" s="94">
        <v>4953.7</v>
      </c>
      <c r="AP186" s="94">
        <v>-17290.300000000003</v>
      </c>
      <c r="AQ186" s="94">
        <v>-12336.600000000002</v>
      </c>
    </row>
    <row r="187" spans="3:43" x14ac:dyDescent="0.2">
      <c r="D187" t="s">
        <v>255</v>
      </c>
      <c r="E187" s="6"/>
      <c r="F187" s="6"/>
      <c r="G187" s="6"/>
      <c r="H187" s="6"/>
      <c r="I187" s="6">
        <v>769493.7</v>
      </c>
      <c r="J187" s="6">
        <v>-173075.40000000014</v>
      </c>
      <c r="K187" s="6">
        <v>-47876.20000000007</v>
      </c>
      <c r="L187" s="6">
        <v>139190.50000000012</v>
      </c>
      <c r="P187" s="5"/>
      <c r="Q187" s="5" t="s">
        <v>255</v>
      </c>
      <c r="R187" s="5"/>
      <c r="S187" s="5"/>
      <c r="T187" s="5"/>
      <c r="U187" s="5"/>
      <c r="V187" s="5">
        <v>0.74553590373352319</v>
      </c>
      <c r="W187" s="5">
        <v>-0.10521059151345953</v>
      </c>
      <c r="X187" s="5">
        <v>-0.14133583593586502</v>
      </c>
      <c r="Y187" s="5">
        <v>0.28008407925230183</v>
      </c>
      <c r="AK187" t="s">
        <v>426</v>
      </c>
      <c r="AL187" t="s">
        <v>428</v>
      </c>
      <c r="AM187" s="94">
        <v>0</v>
      </c>
      <c r="AN187" s="94">
        <v>1867.9000000000087</v>
      </c>
      <c r="AO187" s="94">
        <v>-16884.900000000001</v>
      </c>
      <c r="AP187" s="94">
        <v>3286.6000000000058</v>
      </c>
      <c r="AQ187" s="94">
        <v>-11730.399999999987</v>
      </c>
    </row>
    <row r="188" spans="3:43" x14ac:dyDescent="0.2">
      <c r="D188" t="s">
        <v>248</v>
      </c>
      <c r="E188" s="6"/>
      <c r="F188" s="6"/>
      <c r="G188" s="6"/>
      <c r="H188" s="6"/>
      <c r="I188" s="6">
        <v>0</v>
      </c>
      <c r="J188" s="6">
        <v>18931.3</v>
      </c>
      <c r="K188" s="6">
        <v>-3172.3999999999978</v>
      </c>
      <c r="L188" s="6">
        <v>-16960.200000000004</v>
      </c>
      <c r="P188" s="5"/>
      <c r="Q188" s="5" t="s">
        <v>248</v>
      </c>
      <c r="R188" s="5"/>
      <c r="S188" s="5"/>
      <c r="T188" s="5"/>
      <c r="U188" s="5"/>
      <c r="V188" s="5"/>
      <c r="W188" s="5"/>
      <c r="X188" s="5">
        <v>-0.11778421326204788</v>
      </c>
      <c r="Y188" s="5">
        <v>-0.29799907227797928</v>
      </c>
      <c r="AK188" t="s">
        <v>371</v>
      </c>
      <c r="AL188" t="s">
        <v>374</v>
      </c>
      <c r="AM188" s="94">
        <v>0</v>
      </c>
      <c r="AN188" s="94">
        <v>2067.4000000000015</v>
      </c>
      <c r="AO188" s="94">
        <v>2555.4000000000015</v>
      </c>
      <c r="AP188" s="94">
        <v>-16259.699999999895</v>
      </c>
      <c r="AQ188" s="94">
        <v>-11636.899999999892</v>
      </c>
    </row>
    <row r="189" spans="3:43" x14ac:dyDescent="0.2">
      <c r="D189" t="s">
        <v>260</v>
      </c>
      <c r="E189" s="6"/>
      <c r="F189" s="6"/>
      <c r="G189" s="6"/>
      <c r="H189" s="6"/>
      <c r="I189" s="6">
        <v>208631.19999999995</v>
      </c>
      <c r="J189" s="6">
        <v>-310913.59999999998</v>
      </c>
      <c r="K189" s="6">
        <v>7849.8000000000466</v>
      </c>
      <c r="L189" s="6">
        <v>63139.900000000314</v>
      </c>
      <c r="P189" s="5"/>
      <c r="Q189" s="5" t="s">
        <v>260</v>
      </c>
      <c r="R189" s="5"/>
      <c r="S189" s="5"/>
      <c r="T189" s="5"/>
      <c r="U189" s="5"/>
      <c r="V189" s="5">
        <v>0.36231387735963733</v>
      </c>
      <c r="W189" s="5">
        <v>-0.24011651744799975</v>
      </c>
      <c r="X189" s="5">
        <v>3.0072705011044993E-2</v>
      </c>
      <c r="Y189" s="5">
        <v>0.22784013059871933</v>
      </c>
      <c r="AK189" t="s">
        <v>653</v>
      </c>
      <c r="AL189" t="s">
        <v>455</v>
      </c>
      <c r="AM189" s="94">
        <v>0</v>
      </c>
      <c r="AN189" s="94">
        <v>0</v>
      </c>
      <c r="AO189" s="94">
        <v>2506.2999999999956</v>
      </c>
      <c r="AP189" s="94">
        <v>-13899.099999999995</v>
      </c>
      <c r="AQ189" s="94">
        <v>-11392.8</v>
      </c>
    </row>
    <row r="190" spans="3:43" x14ac:dyDescent="0.2">
      <c r="D190" t="s">
        <v>252</v>
      </c>
      <c r="E190" s="6"/>
      <c r="F190" s="6"/>
      <c r="G190" s="6"/>
      <c r="H190" s="6"/>
      <c r="I190" s="6">
        <v>5395806.7000000011</v>
      </c>
      <c r="J190" s="6">
        <v>-1139733.0999999959</v>
      </c>
      <c r="K190" s="6">
        <v>-12252.999999999884</v>
      </c>
      <c r="L190" s="6">
        <v>398463.80000000168</v>
      </c>
      <c r="P190" s="5"/>
      <c r="Q190" s="5" t="s">
        <v>252</v>
      </c>
      <c r="R190" s="5"/>
      <c r="S190" s="5"/>
      <c r="T190" s="5"/>
      <c r="U190" s="5"/>
      <c r="V190" s="5">
        <v>1.3028824046140497</v>
      </c>
      <c r="W190" s="5">
        <v>-0.13053979265220281</v>
      </c>
      <c r="X190" s="5">
        <v>-3.3409014626293414E-2</v>
      </c>
      <c r="Y190" s="5">
        <v>0.15098768749325342</v>
      </c>
      <c r="AK190" t="s">
        <v>426</v>
      </c>
      <c r="AL190" t="s">
        <v>444</v>
      </c>
      <c r="AM190" s="94">
        <v>0</v>
      </c>
      <c r="AN190" s="94">
        <v>540.79999999999995</v>
      </c>
      <c r="AO190" s="94">
        <v>-4959.7999999999956</v>
      </c>
      <c r="AP190" s="94">
        <v>-6171.5000000000291</v>
      </c>
      <c r="AQ190" s="94">
        <v>-10590.500000000025</v>
      </c>
    </row>
    <row r="191" spans="3:43" x14ac:dyDescent="0.2">
      <c r="D191" t="s">
        <v>268</v>
      </c>
      <c r="E191" s="6"/>
      <c r="F191" s="6"/>
      <c r="G191" s="6"/>
      <c r="H191" s="6"/>
      <c r="I191" s="6">
        <v>0</v>
      </c>
      <c r="J191" s="6">
        <v>-150715.39999999997</v>
      </c>
      <c r="K191" s="6">
        <v>7623.6999999998952</v>
      </c>
      <c r="L191" s="6">
        <v>4641.7999999998137</v>
      </c>
      <c r="P191" s="5"/>
      <c r="Q191" s="5" t="s">
        <v>268</v>
      </c>
      <c r="R191" s="5"/>
      <c r="S191" s="5"/>
      <c r="T191" s="5"/>
      <c r="U191" s="5"/>
      <c r="V191" s="5"/>
      <c r="W191" s="5">
        <v>-0.43116411570610136</v>
      </c>
      <c r="X191" s="5">
        <v>2.8323529553815875E-2</v>
      </c>
      <c r="Y191" s="5">
        <v>1.4185606581524342E-2</v>
      </c>
      <c r="AK191" t="s">
        <v>335</v>
      </c>
      <c r="AL191" t="s">
        <v>353</v>
      </c>
      <c r="AM191" s="94">
        <v>0</v>
      </c>
      <c r="AN191" s="94">
        <v>0</v>
      </c>
      <c r="AO191" s="94">
        <v>1988.6</v>
      </c>
      <c r="AP191" s="94">
        <v>-12451.1</v>
      </c>
      <c r="AQ191" s="94">
        <v>-10462.5</v>
      </c>
    </row>
    <row r="192" spans="3:43" x14ac:dyDescent="0.2">
      <c r="D192" t="s">
        <v>253</v>
      </c>
      <c r="E192" s="6"/>
      <c r="F192" s="6"/>
      <c r="G192" s="6"/>
      <c r="H192" s="6"/>
      <c r="I192" s="6">
        <v>3823935.3999999994</v>
      </c>
      <c r="J192" s="6">
        <v>-602972.59999999963</v>
      </c>
      <c r="K192" s="6">
        <v>830</v>
      </c>
      <c r="L192" s="6">
        <v>87828.399999999907</v>
      </c>
      <c r="P192" s="5"/>
      <c r="Q192" s="5" t="s">
        <v>253</v>
      </c>
      <c r="R192" s="5"/>
      <c r="S192" s="5"/>
      <c r="T192" s="5"/>
      <c r="U192" s="5"/>
      <c r="V192" s="5">
        <v>1.2334201214732909</v>
      </c>
      <c r="W192" s="5">
        <v>-0.1018691249000606</v>
      </c>
      <c r="X192" s="5">
        <v>1.6802231660262925E-2</v>
      </c>
      <c r="Y192" s="5">
        <v>5.9138932764885299E-2</v>
      </c>
      <c r="AK192" t="s">
        <v>213</v>
      </c>
      <c r="AL192" s="3" t="s">
        <v>222</v>
      </c>
      <c r="AM192" s="94">
        <v>0</v>
      </c>
      <c r="AN192" s="94">
        <v>15535</v>
      </c>
      <c r="AO192" s="94">
        <v>-8493.7000000000007</v>
      </c>
      <c r="AP192" s="94">
        <v>-16003</v>
      </c>
      <c r="AQ192" s="94">
        <v>-8961.7000000000007</v>
      </c>
    </row>
    <row r="193" spans="3:43" x14ac:dyDescent="0.2">
      <c r="D193" t="s">
        <v>265</v>
      </c>
      <c r="E193" s="6"/>
      <c r="F193" s="6"/>
      <c r="G193" s="6"/>
      <c r="H193" s="6"/>
      <c r="I193" s="6">
        <v>0</v>
      </c>
      <c r="J193" s="6">
        <v>7223.5</v>
      </c>
      <c r="K193" s="6">
        <v>15</v>
      </c>
      <c r="L193" s="6">
        <v>13265.900000000003</v>
      </c>
      <c r="P193" s="5"/>
      <c r="Q193" s="5" t="s">
        <v>265</v>
      </c>
      <c r="R193" s="5"/>
      <c r="S193" s="5"/>
      <c r="T193" s="5"/>
      <c r="U193" s="5"/>
      <c r="V193" s="5"/>
      <c r="W193" s="5">
        <v>0.70849189846600502</v>
      </c>
      <c r="X193" s="5">
        <v>5.1140431625242922E-4</v>
      </c>
      <c r="Y193" s="5">
        <v>0.81566035415641935</v>
      </c>
      <c r="AK193" t="s">
        <v>653</v>
      </c>
      <c r="AL193" t="s">
        <v>479</v>
      </c>
      <c r="AM193" s="94">
        <v>0</v>
      </c>
      <c r="AN193" s="94">
        <v>0</v>
      </c>
      <c r="AO193" s="94">
        <v>-10174.599999999995</v>
      </c>
      <c r="AP193" s="94">
        <v>1871.3000000000029</v>
      </c>
      <c r="AQ193" s="94">
        <v>-8303.299999999992</v>
      </c>
    </row>
    <row r="194" spans="3:43" x14ac:dyDescent="0.2">
      <c r="D194" t="s">
        <v>250</v>
      </c>
      <c r="E194" s="6"/>
      <c r="F194" s="6"/>
      <c r="G194" s="6"/>
      <c r="H194" s="6"/>
      <c r="I194" s="6">
        <v>143549.80000000005</v>
      </c>
      <c r="J194" s="6">
        <v>-40906.699999999953</v>
      </c>
      <c r="K194" s="6">
        <v>25444.099999999977</v>
      </c>
      <c r="L194" s="6">
        <v>86477.300000000105</v>
      </c>
      <c r="P194" s="5"/>
      <c r="Q194" s="5" t="s">
        <v>250</v>
      </c>
      <c r="R194" s="5"/>
      <c r="S194" s="5"/>
      <c r="T194" s="5"/>
      <c r="U194" s="5"/>
      <c r="V194" s="5">
        <v>0.45744030642647976</v>
      </c>
      <c r="W194" s="5">
        <v>-8.0837593244427769E-2</v>
      </c>
      <c r="X194" s="5">
        <v>0.24382579997240128</v>
      </c>
      <c r="Y194" s="5">
        <v>0.32121162370710921</v>
      </c>
      <c r="AK194" t="s">
        <v>653</v>
      </c>
      <c r="AL194" t="s">
        <v>487</v>
      </c>
      <c r="AM194" s="94">
        <v>0</v>
      </c>
      <c r="AN194" s="94">
        <v>0</v>
      </c>
      <c r="AO194" s="94">
        <v>-3429.8000000000029</v>
      </c>
      <c r="AP194" s="94">
        <v>-4700.7000000000007</v>
      </c>
      <c r="AQ194" s="94">
        <v>-8130.5000000000036</v>
      </c>
    </row>
    <row r="195" spans="3:43" x14ac:dyDescent="0.2">
      <c r="D195" t="s">
        <v>257</v>
      </c>
      <c r="E195" s="6"/>
      <c r="F195" s="6"/>
      <c r="G195" s="6"/>
      <c r="H195" s="6"/>
      <c r="I195" s="6">
        <v>174878.5</v>
      </c>
      <c r="J195" s="6">
        <v>-55069.099999999977</v>
      </c>
      <c r="K195" s="6">
        <v>-4415.5999999999985</v>
      </c>
      <c r="L195" s="6">
        <v>-24767.5</v>
      </c>
      <c r="P195" s="5"/>
      <c r="Q195" s="5" t="s">
        <v>257</v>
      </c>
      <c r="R195" s="5"/>
      <c r="S195" s="5"/>
      <c r="T195" s="5"/>
      <c r="U195" s="5"/>
      <c r="V195" s="5">
        <v>0.17392850251923991</v>
      </c>
      <c r="W195" s="5">
        <v>-8.9460235842933999E-2</v>
      </c>
      <c r="X195" s="5">
        <v>-0.19469135802469129</v>
      </c>
      <c r="Y195" s="5">
        <v>-9.8998562637200999E-2</v>
      </c>
      <c r="AK195" t="s">
        <v>213</v>
      </c>
      <c r="AL195" s="3" t="s">
        <v>223</v>
      </c>
      <c r="AM195" s="94">
        <v>0</v>
      </c>
      <c r="AN195" s="94">
        <v>0</v>
      </c>
      <c r="AO195" s="94">
        <v>2014.7000000000003</v>
      </c>
      <c r="AP195" s="94">
        <v>-9676.3999999999978</v>
      </c>
      <c r="AQ195" s="94">
        <v>-7661.6999999999971</v>
      </c>
    </row>
    <row r="196" spans="3:43" x14ac:dyDescent="0.2">
      <c r="D196" t="s">
        <v>246</v>
      </c>
      <c r="E196" s="6"/>
      <c r="F196" s="6"/>
      <c r="G196" s="6"/>
      <c r="H196" s="6"/>
      <c r="I196" s="6">
        <v>1523303.7999999998</v>
      </c>
      <c r="J196" s="6">
        <v>-53403.299999999581</v>
      </c>
      <c r="K196" s="6">
        <v>-80097.999999999884</v>
      </c>
      <c r="L196" s="6">
        <v>55322.999999999534</v>
      </c>
      <c r="P196" s="5"/>
      <c r="Q196" s="5" t="s">
        <v>246</v>
      </c>
      <c r="R196" s="5"/>
      <c r="S196" s="5"/>
      <c r="T196" s="5"/>
      <c r="U196" s="5"/>
      <c r="V196" s="5">
        <v>0.71113931862818092</v>
      </c>
      <c r="W196" s="5">
        <v>-2.6532165182033482E-2</v>
      </c>
      <c r="X196" s="5">
        <v>-0.16446582895824802</v>
      </c>
      <c r="Y196" s="5">
        <v>4.6665582473316813E-2</v>
      </c>
      <c r="AK196" t="s">
        <v>426</v>
      </c>
      <c r="AL196" t="s">
        <v>454</v>
      </c>
      <c r="AM196" s="94">
        <v>0</v>
      </c>
      <c r="AN196" s="94">
        <v>0</v>
      </c>
      <c r="AO196" s="94">
        <v>5386.2999999999975</v>
      </c>
      <c r="AP196" s="94">
        <v>-12975.299999999992</v>
      </c>
      <c r="AQ196" s="94">
        <v>-7588.9999999999945</v>
      </c>
    </row>
    <row r="197" spans="3:43" x14ac:dyDescent="0.2">
      <c r="D197" t="s">
        <v>262</v>
      </c>
      <c r="E197" s="6"/>
      <c r="F197" s="6"/>
      <c r="G197" s="6"/>
      <c r="H197" s="6"/>
      <c r="I197" s="6">
        <v>0</v>
      </c>
      <c r="J197" s="6">
        <v>-29029.699999999997</v>
      </c>
      <c r="K197" s="6">
        <v>-4307.7000000000116</v>
      </c>
      <c r="L197" s="6">
        <v>-7645.3000000000011</v>
      </c>
      <c r="P197" s="5"/>
      <c r="Q197" s="5" t="s">
        <v>262</v>
      </c>
      <c r="R197" s="5"/>
      <c r="S197" s="5"/>
      <c r="T197" s="5"/>
      <c r="U197" s="5"/>
      <c r="V197" s="5"/>
      <c r="W197" s="5">
        <v>-0.18881535514629599</v>
      </c>
      <c r="X197" s="5">
        <v>-5.8884399195135981E-2</v>
      </c>
      <c r="Y197" s="5">
        <v>-0.32703807951269176</v>
      </c>
      <c r="AK197" t="s">
        <v>604</v>
      </c>
      <c r="AL197" t="s">
        <v>195</v>
      </c>
      <c r="AM197" s="94">
        <v>0</v>
      </c>
      <c r="AN197" s="94">
        <v>-7344.0999999999995</v>
      </c>
      <c r="AO197" s="94">
        <v>-16067.600000000004</v>
      </c>
      <c r="AP197" s="94">
        <v>15879.800000000003</v>
      </c>
      <c r="AQ197" s="94">
        <v>-7531.9000000000015</v>
      </c>
    </row>
    <row r="198" spans="3:43" x14ac:dyDescent="0.2">
      <c r="D198" t="s">
        <v>249</v>
      </c>
      <c r="E198" s="6"/>
      <c r="F198" s="6"/>
      <c r="G198" s="6"/>
      <c r="H198" s="6"/>
      <c r="I198" s="6">
        <v>85835.9</v>
      </c>
      <c r="J198" s="6">
        <v>-2658.0000000000036</v>
      </c>
      <c r="K198" s="6">
        <v>-4735.8000000000175</v>
      </c>
      <c r="L198" s="6">
        <v>30186.60000000002</v>
      </c>
      <c r="P198" s="5"/>
      <c r="Q198" s="5" t="s">
        <v>249</v>
      </c>
      <c r="R198" s="5"/>
      <c r="S198" s="5"/>
      <c r="T198" s="5"/>
      <c r="U198" s="5"/>
      <c r="V198" s="5">
        <v>0.57838564478525123</v>
      </c>
      <c r="W198" s="5">
        <v>-0.13487661681948979</v>
      </c>
      <c r="X198" s="5">
        <v>-4.9450136369521912E-2</v>
      </c>
      <c r="Y198" s="5">
        <v>0.53209311179973173</v>
      </c>
      <c r="AK198" t="s">
        <v>213</v>
      </c>
      <c r="AL198" s="3" t="s">
        <v>217</v>
      </c>
      <c r="AM198" s="94">
        <v>0</v>
      </c>
      <c r="AN198" s="94">
        <v>-6020</v>
      </c>
      <c r="AO198" s="94">
        <v>-1703.3000000000002</v>
      </c>
      <c r="AP198" s="94">
        <v>370.5</v>
      </c>
      <c r="AQ198" s="94">
        <v>-7352.8</v>
      </c>
    </row>
    <row r="199" spans="3:43" x14ac:dyDescent="0.2">
      <c r="D199" t="s">
        <v>256</v>
      </c>
      <c r="E199" s="6"/>
      <c r="F199" s="6"/>
      <c r="G199" s="6"/>
      <c r="H199" s="6"/>
      <c r="I199" s="6">
        <v>2194764.2000000002</v>
      </c>
      <c r="J199" s="6">
        <v>-369927.09999999986</v>
      </c>
      <c r="K199" s="6">
        <v>-4843.8999999999869</v>
      </c>
      <c r="L199" s="6">
        <v>283496.90000000072</v>
      </c>
      <c r="P199" s="5"/>
      <c r="Q199" s="5" t="s">
        <v>256</v>
      </c>
      <c r="R199" s="5"/>
      <c r="S199" s="5"/>
      <c r="T199" s="5"/>
      <c r="U199" s="5"/>
      <c r="V199" s="5">
        <v>1.6027465044323077</v>
      </c>
      <c r="W199" s="5">
        <v>-0.2126915154261346</v>
      </c>
      <c r="X199" s="5">
        <v>-8.2361042626629938E-2</v>
      </c>
      <c r="Y199" s="5">
        <v>0.49594622939417221</v>
      </c>
      <c r="AK199" t="s">
        <v>213</v>
      </c>
      <c r="AL199" s="3" t="s">
        <v>226</v>
      </c>
      <c r="AM199" s="94">
        <v>0</v>
      </c>
      <c r="AN199" s="94">
        <v>8117.3999999999978</v>
      </c>
      <c r="AO199" s="94">
        <v>-9801.6999999999971</v>
      </c>
      <c r="AP199" s="94">
        <v>-5252.5000000000036</v>
      </c>
      <c r="AQ199" s="94">
        <v>-6936.8000000000029</v>
      </c>
    </row>
    <row r="200" spans="3:43" x14ac:dyDescent="0.2">
      <c r="D200" t="s">
        <v>247</v>
      </c>
      <c r="E200" s="6"/>
      <c r="F200" s="6"/>
      <c r="G200" s="6"/>
      <c r="H200" s="6"/>
      <c r="I200" s="6">
        <v>3542926.1000000006</v>
      </c>
      <c r="J200" s="6">
        <v>-425732.30000000051</v>
      </c>
      <c r="K200" s="6">
        <v>-75605</v>
      </c>
      <c r="L200" s="6">
        <v>132985.09999999998</v>
      </c>
      <c r="P200" s="5"/>
      <c r="Q200" s="5" t="s">
        <v>247</v>
      </c>
      <c r="R200" s="5"/>
      <c r="S200" s="5"/>
      <c r="T200" s="5"/>
      <c r="U200" s="5"/>
      <c r="V200" s="5">
        <v>1.3432029404739791</v>
      </c>
      <c r="W200" s="5">
        <v>-0.19594536627359083</v>
      </c>
      <c r="X200" s="5">
        <v>-0.12040464113269704</v>
      </c>
      <c r="Y200" s="5">
        <v>0.14675380626018145</v>
      </c>
      <c r="AK200" t="s">
        <v>108</v>
      </c>
      <c r="AL200" t="s">
        <v>134</v>
      </c>
      <c r="AM200" s="94">
        <v>0</v>
      </c>
      <c r="AN200" s="94">
        <v>6950.8</v>
      </c>
      <c r="AO200" s="94">
        <v>2895.4000000000233</v>
      </c>
      <c r="AP200" s="94">
        <v>-16468</v>
      </c>
      <c r="AQ200" s="94">
        <v>-6621.7999999999774</v>
      </c>
    </row>
    <row r="201" spans="3:43" x14ac:dyDescent="0.2">
      <c r="D201" t="s">
        <v>259</v>
      </c>
      <c r="E201" s="6"/>
      <c r="F201" s="6"/>
      <c r="G201" s="6"/>
      <c r="H201" s="6"/>
      <c r="I201" s="6">
        <v>50714.299999999988</v>
      </c>
      <c r="J201" s="6">
        <v>113479.30000000016</v>
      </c>
      <c r="K201" s="6">
        <v>-5086.9999999999418</v>
      </c>
      <c r="L201" s="6">
        <v>129036.10000000009</v>
      </c>
      <c r="P201" s="5"/>
      <c r="Q201" s="5" t="s">
        <v>259</v>
      </c>
      <c r="R201" s="5"/>
      <c r="S201" s="5"/>
      <c r="T201" s="5"/>
      <c r="U201" s="5"/>
      <c r="V201" s="5">
        <v>0.18217586688746715</v>
      </c>
      <c r="W201" s="5">
        <v>0.19953327072531032</v>
      </c>
      <c r="X201" s="5">
        <v>-3.1160548185527111E-2</v>
      </c>
      <c r="Y201" s="5">
        <v>0.58480282475915391</v>
      </c>
      <c r="AK201" t="s">
        <v>245</v>
      </c>
      <c r="AL201" t="s">
        <v>267</v>
      </c>
      <c r="AM201" s="94">
        <v>0</v>
      </c>
      <c r="AN201" s="94">
        <v>-66010.000000000116</v>
      </c>
      <c r="AO201" s="94">
        <v>-27604.999999999942</v>
      </c>
      <c r="AP201" s="94">
        <v>87312.79999999993</v>
      </c>
      <c r="AQ201" s="94">
        <v>-6302.2000000001281</v>
      </c>
    </row>
    <row r="202" spans="3:43" x14ac:dyDescent="0.2">
      <c r="D202" t="s">
        <v>261</v>
      </c>
      <c r="E202" s="6"/>
      <c r="F202" s="6"/>
      <c r="G202" s="6"/>
      <c r="H202" s="6"/>
      <c r="I202" s="6">
        <v>0</v>
      </c>
      <c r="J202" s="6">
        <v>28341.299999999988</v>
      </c>
      <c r="K202" s="6">
        <v>-8764.8999999999651</v>
      </c>
      <c r="L202" s="6">
        <v>11293.300000000105</v>
      </c>
      <c r="P202" s="5"/>
      <c r="Q202" s="5" t="s">
        <v>261</v>
      </c>
      <c r="R202" s="5"/>
      <c r="S202" s="5"/>
      <c r="T202" s="5"/>
      <c r="U202" s="5"/>
      <c r="V202" s="5"/>
      <c r="W202" s="5">
        <v>9.1102134180152117E-2</v>
      </c>
      <c r="X202" s="5">
        <v>-3.1505468139215016E-2</v>
      </c>
      <c r="Y202" s="5">
        <v>2.6938903055443823E-2</v>
      </c>
      <c r="AK202" t="s">
        <v>654</v>
      </c>
      <c r="AL202" t="s">
        <v>492</v>
      </c>
      <c r="AM202" s="94">
        <v>0</v>
      </c>
      <c r="AN202" s="94">
        <v>0</v>
      </c>
      <c r="AO202" s="94">
        <v>-6089.6</v>
      </c>
      <c r="AP202" s="94">
        <v>0</v>
      </c>
      <c r="AQ202" s="94">
        <v>-6089.6</v>
      </c>
    </row>
    <row r="203" spans="3:43" x14ac:dyDescent="0.2">
      <c r="D203" t="s">
        <v>254</v>
      </c>
      <c r="E203" s="6"/>
      <c r="F203" s="6"/>
      <c r="G203" s="6"/>
      <c r="H203" s="6"/>
      <c r="I203" s="6">
        <v>717448.60000000009</v>
      </c>
      <c r="J203" s="6">
        <v>-42508.500000001863</v>
      </c>
      <c r="K203" s="6">
        <v>-37315.299999999988</v>
      </c>
      <c r="L203" s="6">
        <v>478706.19999999972</v>
      </c>
      <c r="P203" s="5"/>
      <c r="Q203" s="5" t="s">
        <v>254</v>
      </c>
      <c r="R203" s="5"/>
      <c r="S203" s="5"/>
      <c r="T203" s="5"/>
      <c r="U203" s="5"/>
      <c r="V203" s="5">
        <v>0.62288040533970479</v>
      </c>
      <c r="W203" s="5">
        <v>-8.7847635289051065E-3</v>
      </c>
      <c r="X203" s="5">
        <v>-0.10637331073328433</v>
      </c>
      <c r="Y203" s="5">
        <v>0.39833747226152549</v>
      </c>
      <c r="AK203" t="s">
        <v>272</v>
      </c>
      <c r="AL203" t="s">
        <v>319</v>
      </c>
      <c r="AM203" s="94">
        <v>0</v>
      </c>
      <c r="AN203" s="94">
        <v>0</v>
      </c>
      <c r="AO203" s="94">
        <v>-5811.3000000000029</v>
      </c>
      <c r="AP203" s="94">
        <v>0</v>
      </c>
      <c r="AQ203" s="94">
        <v>-5811.3000000000029</v>
      </c>
    </row>
    <row r="204" spans="3:43" x14ac:dyDescent="0.2">
      <c r="D204" t="s">
        <v>267</v>
      </c>
      <c r="E204" s="6"/>
      <c r="F204" s="6"/>
      <c r="G204" s="6"/>
      <c r="H204" s="6"/>
      <c r="I204" s="6">
        <v>0</v>
      </c>
      <c r="J204" s="6">
        <v>-66010.000000000116</v>
      </c>
      <c r="K204" s="6">
        <v>-27604.999999999942</v>
      </c>
      <c r="L204" s="6">
        <v>87312.79999999993</v>
      </c>
      <c r="P204" s="5"/>
      <c r="Q204" s="5" t="s">
        <v>267</v>
      </c>
      <c r="R204" s="5"/>
      <c r="S204" s="5"/>
      <c r="T204" s="5"/>
      <c r="U204" s="5"/>
      <c r="V204" s="5"/>
      <c r="W204" s="5">
        <v>-6.6124719776340088E-2</v>
      </c>
      <c r="X204" s="5">
        <v>-0.10319390847535792</v>
      </c>
      <c r="Y204" s="5">
        <v>0.19462655346842539</v>
      </c>
      <c r="AK204" t="s">
        <v>601</v>
      </c>
      <c r="AL204" t="s">
        <v>177</v>
      </c>
      <c r="AM204" s="94">
        <v>0</v>
      </c>
      <c r="AN204" s="94">
        <v>0</v>
      </c>
      <c r="AO204" s="94">
        <v>-4445.4000000000005</v>
      </c>
      <c r="AP204" s="94">
        <v>-915.49999999999909</v>
      </c>
      <c r="AQ204" s="94">
        <v>-5360.9</v>
      </c>
    </row>
    <row r="205" spans="3:43" x14ac:dyDescent="0.2">
      <c r="D205" t="s">
        <v>269</v>
      </c>
      <c r="E205" s="6"/>
      <c r="F205" s="6"/>
      <c r="G205" s="6"/>
      <c r="H205" s="6"/>
      <c r="I205" s="6">
        <v>0</v>
      </c>
      <c r="J205" s="6">
        <v>0</v>
      </c>
      <c r="K205" s="6">
        <v>2644.6999999999989</v>
      </c>
      <c r="L205" s="6">
        <v>3177.8</v>
      </c>
      <c r="P205" s="5"/>
      <c r="Q205" s="5" t="s">
        <v>269</v>
      </c>
      <c r="R205" s="5"/>
      <c r="S205" s="5"/>
      <c r="T205" s="5"/>
      <c r="U205" s="5"/>
      <c r="V205" s="5"/>
      <c r="W205" s="5"/>
      <c r="X205" s="5">
        <v>0.68421597288696834</v>
      </c>
      <c r="Y205" s="5">
        <v>2.1735978112175105</v>
      </c>
      <c r="AK205" t="s">
        <v>335</v>
      </c>
      <c r="AL205" t="s">
        <v>597</v>
      </c>
      <c r="AM205" s="94">
        <v>0</v>
      </c>
      <c r="AN205" s="94">
        <v>945.3</v>
      </c>
      <c r="AO205" s="94">
        <v>1626.4000000000051</v>
      </c>
      <c r="AP205" s="94">
        <v>-7881</v>
      </c>
      <c r="AQ205" s="94">
        <v>-5309.2999999999947</v>
      </c>
    </row>
    <row r="206" spans="3:43" x14ac:dyDescent="0.2">
      <c r="D206" t="s">
        <v>270</v>
      </c>
      <c r="E206" s="6"/>
      <c r="F206" s="6"/>
      <c r="G206" s="6"/>
      <c r="H206" s="6"/>
      <c r="I206" s="6">
        <v>-39668</v>
      </c>
      <c r="J206" s="6">
        <v>-491773.5999999987</v>
      </c>
      <c r="K206" s="6">
        <v>-18645.89999999979</v>
      </c>
      <c r="L206" s="6">
        <v>65243.100000000326</v>
      </c>
      <c r="P206" s="5"/>
      <c r="Q206" s="5" t="s">
        <v>270</v>
      </c>
      <c r="R206" s="5"/>
      <c r="S206" s="5"/>
      <c r="T206" s="5"/>
      <c r="U206" s="5"/>
      <c r="V206" s="5">
        <v>-1</v>
      </c>
      <c r="W206" s="5">
        <v>-0.11509621488189195</v>
      </c>
      <c r="X206" s="5">
        <v>-4.6366480679202689E-2</v>
      </c>
      <c r="Y206" s="5">
        <v>5.9729505211618919E-2</v>
      </c>
      <c r="AK206" t="s">
        <v>272</v>
      </c>
      <c r="AL206" t="s">
        <v>317</v>
      </c>
      <c r="AM206" s="94">
        <v>0</v>
      </c>
      <c r="AN206" s="94">
        <v>-2580.8999999999996</v>
      </c>
      <c r="AO206" s="94">
        <v>-7020.6000000000058</v>
      </c>
      <c r="AP206" s="94">
        <v>4605.4999999999964</v>
      </c>
      <c r="AQ206" s="94">
        <v>-4996.0000000000091</v>
      </c>
    </row>
    <row r="207" spans="3:43" x14ac:dyDescent="0.2">
      <c r="C207" t="s">
        <v>604</v>
      </c>
      <c r="D207" t="s">
        <v>197</v>
      </c>
      <c r="E207" s="6"/>
      <c r="F207" s="6"/>
      <c r="G207" s="6"/>
      <c r="H207" s="6"/>
      <c r="I207" s="6">
        <v>0</v>
      </c>
      <c r="J207" s="6">
        <v>-44524.200000000004</v>
      </c>
      <c r="K207" s="6">
        <v>-2651.4000000000005</v>
      </c>
      <c r="L207" s="6">
        <v>26997.099999999991</v>
      </c>
      <c r="P207" s="5" t="s">
        <v>604</v>
      </c>
      <c r="Q207" s="5" t="s">
        <v>197</v>
      </c>
      <c r="R207" s="5"/>
      <c r="S207" s="5"/>
      <c r="T207" s="5"/>
      <c r="U207" s="5"/>
      <c r="V207" s="5"/>
      <c r="W207" s="5">
        <v>-0.92984625151931577</v>
      </c>
      <c r="X207" s="5">
        <v>-0.54436825031823599</v>
      </c>
      <c r="Y207" s="5">
        <v>1.296223742647941</v>
      </c>
      <c r="AK207" t="s">
        <v>426</v>
      </c>
      <c r="AL207" t="s">
        <v>465</v>
      </c>
      <c r="AM207" s="94">
        <v>0</v>
      </c>
      <c r="AN207" s="94">
        <v>17540</v>
      </c>
      <c r="AO207" s="94">
        <v>-8641.3000000000029</v>
      </c>
      <c r="AP207" s="94">
        <v>-13782.500000000116</v>
      </c>
      <c r="AQ207" s="94">
        <v>-4883.8000000001193</v>
      </c>
    </row>
    <row r="208" spans="3:43" x14ac:dyDescent="0.2">
      <c r="D208" t="s">
        <v>199</v>
      </c>
      <c r="E208" s="6"/>
      <c r="F208" s="6"/>
      <c r="G208" s="6"/>
      <c r="H208" s="6"/>
      <c r="I208" s="6">
        <v>179799.40000000002</v>
      </c>
      <c r="J208" s="6">
        <v>886.40000000000032</v>
      </c>
      <c r="K208" s="6">
        <v>-122.5</v>
      </c>
      <c r="L208" s="6">
        <v>-5113.9000000000015</v>
      </c>
      <c r="P208" s="5"/>
      <c r="Q208" s="5" t="s">
        <v>199</v>
      </c>
      <c r="R208" s="5"/>
      <c r="S208" s="5"/>
      <c r="T208" s="5"/>
      <c r="U208" s="5"/>
      <c r="V208" s="5">
        <v>0.5923151627916784</v>
      </c>
      <c r="W208" s="5">
        <v>0.59682197683813643</v>
      </c>
      <c r="X208" s="5">
        <v>-7.4523354706834254E-3</v>
      </c>
      <c r="Y208" s="5">
        <v>-0.13067698338269382</v>
      </c>
      <c r="AK208" t="s">
        <v>604</v>
      </c>
      <c r="AL208" t="s">
        <v>208</v>
      </c>
      <c r="AM208" s="94">
        <v>0</v>
      </c>
      <c r="AN208" s="94">
        <v>0</v>
      </c>
      <c r="AO208" s="94">
        <v>375.39999999999964</v>
      </c>
      <c r="AP208" s="94">
        <v>-4083.6999999999989</v>
      </c>
      <c r="AQ208" s="94">
        <v>-3708.2999999999993</v>
      </c>
    </row>
    <row r="209" spans="3:43" x14ac:dyDescent="0.2">
      <c r="D209" t="s">
        <v>209</v>
      </c>
      <c r="E209" s="6"/>
      <c r="F209" s="6"/>
      <c r="G209" s="6"/>
      <c r="H209" s="6"/>
      <c r="I209" s="6">
        <v>0</v>
      </c>
      <c r="J209" s="6">
        <v>944.8</v>
      </c>
      <c r="K209" s="6">
        <v>3020.9999999999927</v>
      </c>
      <c r="L209" s="6">
        <v>12836.399999999994</v>
      </c>
      <c r="P209" s="5"/>
      <c r="Q209" s="5" t="s">
        <v>209</v>
      </c>
      <c r="R209" s="5"/>
      <c r="S209" s="5"/>
      <c r="T209" s="5"/>
      <c r="U209" s="5"/>
      <c r="V209" s="5"/>
      <c r="W209" s="5"/>
      <c r="X209" s="5">
        <v>7.8324107802595064E-2</v>
      </c>
      <c r="Y209" s="5">
        <v>0.64969429485362573</v>
      </c>
      <c r="AK209" t="s">
        <v>654</v>
      </c>
      <c r="AL209" t="s">
        <v>503</v>
      </c>
      <c r="AM209" s="94">
        <v>0</v>
      </c>
      <c r="AN209" s="94">
        <v>0</v>
      </c>
      <c r="AO209" s="94">
        <v>-3651.0999999999995</v>
      </c>
      <c r="AP209" s="94">
        <v>0</v>
      </c>
      <c r="AQ209" s="94">
        <v>-3651.0999999999995</v>
      </c>
    </row>
    <row r="210" spans="3:43" x14ac:dyDescent="0.2">
      <c r="D210" t="s">
        <v>205</v>
      </c>
      <c r="E210" s="6"/>
      <c r="F210" s="6"/>
      <c r="G210" s="6"/>
      <c r="H210" s="6"/>
      <c r="I210" s="6">
        <v>0</v>
      </c>
      <c r="J210" s="6">
        <v>0</v>
      </c>
      <c r="K210" s="6">
        <v>-4860.8000000000029</v>
      </c>
      <c r="L210" s="6">
        <v>17787.899999999994</v>
      </c>
      <c r="P210" s="5"/>
      <c r="Q210" s="5" t="s">
        <v>205</v>
      </c>
      <c r="R210" s="5"/>
      <c r="S210" s="5"/>
      <c r="T210" s="5"/>
      <c r="U210" s="5"/>
      <c r="V210" s="5"/>
      <c r="W210" s="5"/>
      <c r="X210" s="5">
        <v>-9.6719249932347512E-2</v>
      </c>
      <c r="Y210" s="5">
        <v>0.26291836891550724</v>
      </c>
      <c r="AK210" t="s">
        <v>596</v>
      </c>
      <c r="AL210" t="s">
        <v>106</v>
      </c>
      <c r="AM210" s="94">
        <v>0</v>
      </c>
      <c r="AN210" s="94">
        <v>-5555.5</v>
      </c>
      <c r="AO210" s="94">
        <v>457.29999999999927</v>
      </c>
      <c r="AP210" s="94">
        <v>1474.2000000000007</v>
      </c>
      <c r="AQ210" s="94">
        <v>-3624</v>
      </c>
    </row>
    <row r="211" spans="3:43" x14ac:dyDescent="0.2">
      <c r="D211" t="s">
        <v>198</v>
      </c>
      <c r="E211" s="6"/>
      <c r="F211" s="6"/>
      <c r="G211" s="6"/>
      <c r="H211" s="6"/>
      <c r="I211" s="6">
        <v>0</v>
      </c>
      <c r="J211" s="6">
        <v>-398.60000000000014</v>
      </c>
      <c r="K211" s="6">
        <v>4597.4000000000015</v>
      </c>
      <c r="L211" s="6">
        <v>2441.2999999999993</v>
      </c>
      <c r="P211" s="5"/>
      <c r="Q211" s="5" t="s">
        <v>198</v>
      </c>
      <c r="R211" s="5"/>
      <c r="S211" s="5"/>
      <c r="T211" s="5"/>
      <c r="U211" s="5"/>
      <c r="V211" s="5"/>
      <c r="W211" s="5">
        <v>-0.26946998377501358</v>
      </c>
      <c r="X211" s="5">
        <v>0.31498102193781785</v>
      </c>
      <c r="Y211" s="5">
        <v>0.24427656593956368</v>
      </c>
      <c r="AK211" t="s">
        <v>654</v>
      </c>
      <c r="AL211" t="s">
        <v>496</v>
      </c>
      <c r="AM211" s="94">
        <v>0</v>
      </c>
      <c r="AN211" s="94">
        <v>2279.4</v>
      </c>
      <c r="AO211" s="94">
        <v>-488.80000000001746</v>
      </c>
      <c r="AP211" s="94">
        <v>-5130.0000000000582</v>
      </c>
      <c r="AQ211" s="94">
        <v>-3339.4000000000756</v>
      </c>
    </row>
    <row r="212" spans="3:43" x14ac:dyDescent="0.2">
      <c r="D212" t="s">
        <v>207</v>
      </c>
      <c r="E212" s="6"/>
      <c r="F212" s="6"/>
      <c r="G212" s="6"/>
      <c r="H212" s="6"/>
      <c r="I212" s="6">
        <v>0</v>
      </c>
      <c r="J212" s="6">
        <v>-72.100000000000136</v>
      </c>
      <c r="K212" s="6">
        <v>-20348.100000000006</v>
      </c>
      <c r="L212" s="6">
        <v>-9339</v>
      </c>
      <c r="P212" s="5"/>
      <c r="Q212" s="5" t="s">
        <v>207</v>
      </c>
      <c r="R212" s="5"/>
      <c r="S212" s="5"/>
      <c r="T212" s="5"/>
      <c r="U212" s="5"/>
      <c r="V212" s="5"/>
      <c r="W212" s="5">
        <v>-4.7315920724504613E-2</v>
      </c>
      <c r="X212" s="5">
        <v>-0.33561495844418465</v>
      </c>
      <c r="Y212" s="5">
        <v>-0.152273835282071</v>
      </c>
      <c r="AK212" t="s">
        <v>426</v>
      </c>
      <c r="AL212" t="s">
        <v>458</v>
      </c>
      <c r="AM212" s="94">
        <v>0</v>
      </c>
      <c r="AN212" s="94">
        <v>0</v>
      </c>
      <c r="AO212" s="94">
        <v>-4852</v>
      </c>
      <c r="AP212" s="94">
        <v>1832.9</v>
      </c>
      <c r="AQ212" s="94">
        <v>-3019.1</v>
      </c>
    </row>
    <row r="213" spans="3:43" x14ac:dyDescent="0.2">
      <c r="D213" t="s">
        <v>202</v>
      </c>
      <c r="E213" s="6"/>
      <c r="F213" s="6"/>
      <c r="G213" s="6"/>
      <c r="H213" s="6"/>
      <c r="I213" s="6">
        <v>29962.799999999988</v>
      </c>
      <c r="J213" s="6">
        <v>-364724.39999999991</v>
      </c>
      <c r="K213" s="6">
        <v>-25526.700000000004</v>
      </c>
      <c r="L213" s="6">
        <v>23664.799999999988</v>
      </c>
      <c r="P213" s="5"/>
      <c r="Q213" s="5" t="s">
        <v>202</v>
      </c>
      <c r="R213" s="5"/>
      <c r="S213" s="5"/>
      <c r="T213" s="5"/>
      <c r="U213" s="5"/>
      <c r="V213" s="5">
        <v>0.22609321625274187</v>
      </c>
      <c r="W213" s="5">
        <v>-0.36664083162691385</v>
      </c>
      <c r="X213" s="5">
        <v>-0.52959409134760027</v>
      </c>
      <c r="Y213" s="5">
        <v>0.50741129072028757</v>
      </c>
      <c r="AK213" t="s">
        <v>272</v>
      </c>
      <c r="AL213" t="s">
        <v>283</v>
      </c>
      <c r="AM213" s="94">
        <v>0</v>
      </c>
      <c r="AN213" s="94">
        <v>0</v>
      </c>
      <c r="AO213" s="94">
        <v>-3410.8999999999978</v>
      </c>
      <c r="AP213" s="94">
        <v>687.79999999999927</v>
      </c>
      <c r="AQ213" s="94">
        <v>-2723.0999999999985</v>
      </c>
    </row>
    <row r="214" spans="3:43" x14ac:dyDescent="0.2">
      <c r="D214" t="s">
        <v>208</v>
      </c>
      <c r="E214" s="6"/>
      <c r="F214" s="6"/>
      <c r="G214" s="6"/>
      <c r="H214" s="6"/>
      <c r="I214" s="6">
        <v>0</v>
      </c>
      <c r="J214" s="6">
        <v>0</v>
      </c>
      <c r="K214" s="6">
        <v>375.39999999999964</v>
      </c>
      <c r="L214" s="6">
        <v>-4083.6999999999989</v>
      </c>
      <c r="P214" s="5"/>
      <c r="Q214" s="5" t="s">
        <v>208</v>
      </c>
      <c r="R214" s="5"/>
      <c r="S214" s="5"/>
      <c r="T214" s="5"/>
      <c r="U214" s="5"/>
      <c r="V214" s="5"/>
      <c r="W214" s="5"/>
      <c r="X214" s="5">
        <v>2.4044527852325328E-2</v>
      </c>
      <c r="Y214" s="5">
        <v>-0.35966109755775338</v>
      </c>
      <c r="AK214" t="s">
        <v>272</v>
      </c>
      <c r="AL214" t="s">
        <v>298</v>
      </c>
      <c r="AM214" s="94">
        <v>0</v>
      </c>
      <c r="AN214" s="94">
        <v>0</v>
      </c>
      <c r="AO214" s="94">
        <v>-2336.5999999999995</v>
      </c>
      <c r="AP214" s="94">
        <v>-249.59999999999945</v>
      </c>
      <c r="AQ214" s="94">
        <v>-2586.1999999999989</v>
      </c>
    </row>
    <row r="215" spans="3:43" x14ac:dyDescent="0.2">
      <c r="D215" t="s">
        <v>200</v>
      </c>
      <c r="E215" s="6"/>
      <c r="F215" s="6"/>
      <c r="G215" s="6"/>
      <c r="H215" s="6"/>
      <c r="I215" s="6">
        <v>0</v>
      </c>
      <c r="J215" s="6">
        <v>-103571.7</v>
      </c>
      <c r="K215" s="6">
        <v>-7148.5</v>
      </c>
      <c r="L215" s="6">
        <v>17458.099999999948</v>
      </c>
      <c r="P215" s="5"/>
      <c r="Q215" s="5" t="s">
        <v>200</v>
      </c>
      <c r="R215" s="5"/>
      <c r="S215" s="5"/>
      <c r="T215" s="5"/>
      <c r="U215" s="5"/>
      <c r="V215" s="5"/>
      <c r="W215" s="5">
        <v>-0.86699101213700536</v>
      </c>
      <c r="X215" s="5">
        <v>-0.27777453963294979</v>
      </c>
      <c r="Y215" s="5">
        <v>0.20446283430852122</v>
      </c>
      <c r="AK215" t="s">
        <v>108</v>
      </c>
      <c r="AL215" t="s">
        <v>157</v>
      </c>
      <c r="AM215" s="94">
        <v>0</v>
      </c>
      <c r="AN215" s="94">
        <v>11115.8</v>
      </c>
      <c r="AO215" s="94">
        <v>-4503</v>
      </c>
      <c r="AP215" s="94">
        <v>-9100.7999999999884</v>
      </c>
      <c r="AQ215" s="94">
        <v>-2487.9999999999891</v>
      </c>
    </row>
    <row r="216" spans="3:43" x14ac:dyDescent="0.2">
      <c r="D216" t="s">
        <v>195</v>
      </c>
      <c r="E216" s="6"/>
      <c r="F216" s="6"/>
      <c r="G216" s="6"/>
      <c r="H216" s="6"/>
      <c r="I216" s="6">
        <v>0</v>
      </c>
      <c r="J216" s="6">
        <v>-7344.0999999999995</v>
      </c>
      <c r="K216" s="6">
        <v>-16067.600000000004</v>
      </c>
      <c r="L216" s="6">
        <v>15879.800000000003</v>
      </c>
      <c r="P216" s="5"/>
      <c r="Q216" s="5" t="s">
        <v>195</v>
      </c>
      <c r="R216" s="5"/>
      <c r="S216" s="5"/>
      <c r="T216" s="5"/>
      <c r="U216" s="5"/>
      <c r="V216" s="5"/>
      <c r="W216" s="5">
        <v>-1</v>
      </c>
      <c r="X216" s="5">
        <v>-0.50842973951345483</v>
      </c>
      <c r="Y216" s="5">
        <v>0.15233620294354092</v>
      </c>
      <c r="AK216" t="s">
        <v>213</v>
      </c>
      <c r="AL216" s="3" t="s">
        <v>228</v>
      </c>
      <c r="AM216" s="94">
        <v>0</v>
      </c>
      <c r="AN216" s="94">
        <v>0</v>
      </c>
      <c r="AO216" s="94">
        <v>-6932.8999999999978</v>
      </c>
      <c r="AP216" s="94">
        <v>4504.9000000000033</v>
      </c>
      <c r="AQ216" s="94">
        <v>-2427.9999999999945</v>
      </c>
    </row>
    <row r="217" spans="3:43" x14ac:dyDescent="0.2">
      <c r="D217" t="s">
        <v>193</v>
      </c>
      <c r="E217" s="6"/>
      <c r="F217" s="6"/>
      <c r="G217" s="6"/>
      <c r="H217" s="6"/>
      <c r="I217" s="6">
        <v>0</v>
      </c>
      <c r="J217" s="6">
        <v>111695.79999999999</v>
      </c>
      <c r="K217" s="6">
        <v>-195.89999999999964</v>
      </c>
      <c r="L217" s="6">
        <v>8372.3999999999869</v>
      </c>
      <c r="P217" s="5"/>
      <c r="Q217" s="5" t="s">
        <v>193</v>
      </c>
      <c r="R217" s="5"/>
      <c r="S217" s="5"/>
      <c r="T217" s="5"/>
      <c r="U217" s="5"/>
      <c r="V217" s="5"/>
      <c r="W217" s="5">
        <v>2.2213873752038502</v>
      </c>
      <c r="X217" s="5">
        <v>-9.4491607177310269E-2</v>
      </c>
      <c r="Y217" s="5">
        <v>0.15864329701563215</v>
      </c>
      <c r="AK217" t="s">
        <v>599</v>
      </c>
      <c r="AL217" t="s">
        <v>66</v>
      </c>
      <c r="AM217" s="94">
        <v>0</v>
      </c>
      <c r="AN217" s="94">
        <v>0</v>
      </c>
      <c r="AO217" s="94">
        <v>-1758.3999999999996</v>
      </c>
      <c r="AP217" s="94">
        <v>-494.30000000000291</v>
      </c>
      <c r="AQ217" s="94">
        <v>-2252.7000000000025</v>
      </c>
    </row>
    <row r="218" spans="3:43" x14ac:dyDescent="0.2">
      <c r="D218" t="s">
        <v>206</v>
      </c>
      <c r="E218" s="6"/>
      <c r="F218" s="6"/>
      <c r="G218" s="6"/>
      <c r="H218" s="6"/>
      <c r="I218" s="6">
        <v>0</v>
      </c>
      <c r="J218" s="6">
        <v>3880.8000000000006</v>
      </c>
      <c r="K218" s="6">
        <v>-16153.599999999999</v>
      </c>
      <c r="L218" s="6">
        <v>33828.799999999974</v>
      </c>
      <c r="P218" s="5"/>
      <c r="Q218" s="5" t="s">
        <v>206</v>
      </c>
      <c r="R218" s="5"/>
      <c r="S218" s="5"/>
      <c r="T218" s="5"/>
      <c r="U218" s="5"/>
      <c r="V218" s="5"/>
      <c r="W218" s="5">
        <v>1.2971455311183906</v>
      </c>
      <c r="X218" s="5">
        <v>-0.27076733279024312</v>
      </c>
      <c r="Y218" s="5">
        <v>0.28334108088866533</v>
      </c>
      <c r="AK218" t="s">
        <v>108</v>
      </c>
      <c r="AL218" t="s">
        <v>153</v>
      </c>
      <c r="AM218" s="94">
        <v>0</v>
      </c>
      <c r="AN218" s="94">
        <v>0</v>
      </c>
      <c r="AO218" s="94">
        <v>5747.9999999999964</v>
      </c>
      <c r="AP218" s="94">
        <v>-7635.1999999999534</v>
      </c>
      <c r="AQ218" s="94">
        <v>-1887.1999999999571</v>
      </c>
    </row>
    <row r="219" spans="3:43" x14ac:dyDescent="0.2">
      <c r="D219" t="s">
        <v>196</v>
      </c>
      <c r="E219" s="6"/>
      <c r="F219" s="6"/>
      <c r="G219" s="6"/>
      <c r="H219" s="6"/>
      <c r="I219" s="6">
        <v>0</v>
      </c>
      <c r="J219" s="6">
        <v>-66261.399999999965</v>
      </c>
      <c r="K219" s="6">
        <v>-6152.2</v>
      </c>
      <c r="L219" s="6">
        <v>-19209.399999999994</v>
      </c>
      <c r="P219" s="5"/>
      <c r="Q219" s="5" t="s">
        <v>196</v>
      </c>
      <c r="R219" s="5"/>
      <c r="S219" s="5"/>
      <c r="T219" s="5"/>
      <c r="U219" s="5"/>
      <c r="V219" s="5"/>
      <c r="W219" s="5">
        <v>-0.20412549047152106</v>
      </c>
      <c r="X219" s="5">
        <v>-0.97010312529565734</v>
      </c>
      <c r="Y219" s="5">
        <v>-0.15873595626320081</v>
      </c>
      <c r="AK219" t="s">
        <v>653</v>
      </c>
      <c r="AL219" t="s">
        <v>475</v>
      </c>
      <c r="AM219" s="94">
        <v>0</v>
      </c>
      <c r="AN219" s="94">
        <v>409.4</v>
      </c>
      <c r="AO219" s="94">
        <v>-16463.600000000002</v>
      </c>
      <c r="AP219" s="94">
        <v>14368.400000000023</v>
      </c>
      <c r="AQ219" s="94">
        <v>-1685.7999999999793</v>
      </c>
    </row>
    <row r="220" spans="3:43" x14ac:dyDescent="0.2">
      <c r="D220" t="s">
        <v>194</v>
      </c>
      <c r="E220" s="6"/>
      <c r="F220" s="6"/>
      <c r="G220" s="6"/>
      <c r="H220" s="6"/>
      <c r="I220" s="6">
        <v>-6141</v>
      </c>
      <c r="J220" s="6">
        <v>-11549.800000000047</v>
      </c>
      <c r="K220" s="6">
        <v>5200.2000000000016</v>
      </c>
      <c r="L220" s="6">
        <v>127414.69999999998</v>
      </c>
      <c r="P220" s="5"/>
      <c r="Q220" s="5" t="s">
        <v>194</v>
      </c>
      <c r="R220" s="5"/>
      <c r="S220" s="5"/>
      <c r="T220" s="5"/>
      <c r="U220" s="5"/>
      <c r="V220" s="5">
        <v>-1</v>
      </c>
      <c r="W220" s="5">
        <v>-3.1273413158184868E-2</v>
      </c>
      <c r="X220" s="5">
        <v>1.074488088104635</v>
      </c>
      <c r="Y220" s="5">
        <v>0.60401543332633301</v>
      </c>
      <c r="AK220" t="s">
        <v>272</v>
      </c>
      <c r="AL220" t="s">
        <v>297</v>
      </c>
      <c r="AM220" s="94">
        <v>0</v>
      </c>
      <c r="AN220" s="94">
        <v>-5731</v>
      </c>
      <c r="AO220" s="94">
        <v>-5670.1999999999971</v>
      </c>
      <c r="AP220" s="94">
        <v>9735</v>
      </c>
      <c r="AQ220" s="94">
        <v>-1666.1999999999971</v>
      </c>
    </row>
    <row r="221" spans="3:43" x14ac:dyDescent="0.2">
      <c r="D221" t="s">
        <v>204</v>
      </c>
      <c r="E221" s="6"/>
      <c r="F221" s="6"/>
      <c r="G221" s="6"/>
      <c r="H221" s="6"/>
      <c r="I221" s="6">
        <v>0</v>
      </c>
      <c r="J221" s="6">
        <v>55225.800000000017</v>
      </c>
      <c r="K221" s="6">
        <v>-16181.099999999999</v>
      </c>
      <c r="L221" s="6">
        <v>-3808.0000000000146</v>
      </c>
      <c r="P221" s="5"/>
      <c r="Q221" s="5" t="s">
        <v>204</v>
      </c>
      <c r="R221" s="5"/>
      <c r="S221" s="5"/>
      <c r="T221" s="5"/>
      <c r="U221" s="5"/>
      <c r="V221" s="5"/>
      <c r="W221" s="5">
        <v>4.5177434924166828</v>
      </c>
      <c r="X221" s="5">
        <v>-0.44337490032963139</v>
      </c>
      <c r="Y221" s="5">
        <v>-5.2410930321540164E-2</v>
      </c>
      <c r="AK221" t="s">
        <v>245</v>
      </c>
      <c r="AL221" t="s">
        <v>248</v>
      </c>
      <c r="AM221" s="94">
        <v>0</v>
      </c>
      <c r="AN221" s="94">
        <v>18931.3</v>
      </c>
      <c r="AO221" s="94">
        <v>-3172.3999999999978</v>
      </c>
      <c r="AP221" s="94">
        <v>-16960.200000000004</v>
      </c>
      <c r="AQ221" s="94">
        <v>-1201.3000000000029</v>
      </c>
    </row>
    <row r="222" spans="3:43" x14ac:dyDescent="0.2">
      <c r="D222" t="s">
        <v>210</v>
      </c>
      <c r="E222" s="6"/>
      <c r="F222" s="6"/>
      <c r="G222" s="6"/>
      <c r="H222" s="6"/>
      <c r="I222" s="6">
        <v>0</v>
      </c>
      <c r="J222" s="6">
        <v>1431.8</v>
      </c>
      <c r="K222" s="6">
        <v>-26831.60000000002</v>
      </c>
      <c r="L222" s="6">
        <v>-23004.80000000001</v>
      </c>
      <c r="P222" s="5"/>
      <c r="Q222" s="5" t="s">
        <v>210</v>
      </c>
      <c r="R222" s="5"/>
      <c r="S222" s="5"/>
      <c r="T222" s="5"/>
      <c r="U222" s="5"/>
      <c r="V222" s="5"/>
      <c r="W222" s="5"/>
      <c r="X222" s="5">
        <v>-0.24434702311459691</v>
      </c>
      <c r="Y222" s="5">
        <v>-0.26504660966665256</v>
      </c>
      <c r="AK222" t="s">
        <v>272</v>
      </c>
      <c r="AL222" t="s">
        <v>305</v>
      </c>
      <c r="AM222" s="94">
        <v>0</v>
      </c>
      <c r="AN222" s="94">
        <v>0</v>
      </c>
      <c r="AO222" s="94">
        <v>-894.60000000000036</v>
      </c>
      <c r="AP222" s="94">
        <v>0</v>
      </c>
      <c r="AQ222" s="94">
        <v>-894.60000000000036</v>
      </c>
    </row>
    <row r="223" spans="3:43" x14ac:dyDescent="0.2">
      <c r="D223" t="s">
        <v>211</v>
      </c>
      <c r="E223" s="6"/>
      <c r="F223" s="6"/>
      <c r="G223" s="6"/>
      <c r="H223" s="6"/>
      <c r="I223" s="6">
        <v>0</v>
      </c>
      <c r="J223" s="6">
        <v>-469.99999999999994</v>
      </c>
      <c r="K223" s="6">
        <v>-13801.600000000035</v>
      </c>
      <c r="L223" s="6">
        <v>20774.999999999985</v>
      </c>
      <c r="P223" s="5"/>
      <c r="Q223" s="5" t="s">
        <v>211</v>
      </c>
      <c r="R223" s="5"/>
      <c r="S223" s="5"/>
      <c r="T223" s="5"/>
      <c r="U223" s="5"/>
      <c r="V223" s="5"/>
      <c r="W223" s="5">
        <v>-0.63274098007539037</v>
      </c>
      <c r="X223" s="5">
        <v>-0.13881739280868488</v>
      </c>
      <c r="Y223" s="5">
        <v>0.50516840162529231</v>
      </c>
      <c r="AK223" t="s">
        <v>426</v>
      </c>
      <c r="AL223" t="s">
        <v>598</v>
      </c>
      <c r="AM223" s="94">
        <v>0</v>
      </c>
      <c r="AN223" s="94">
        <v>0</v>
      </c>
      <c r="AO223" s="94">
        <v>-3550.6000000000022</v>
      </c>
      <c r="AP223" s="94">
        <v>2682.5</v>
      </c>
      <c r="AQ223" s="94">
        <v>-868.10000000000218</v>
      </c>
    </row>
    <row r="224" spans="3:43" x14ac:dyDescent="0.2">
      <c r="C224" t="s">
        <v>653</v>
      </c>
      <c r="D224" t="s">
        <v>484</v>
      </c>
      <c r="E224" s="6"/>
      <c r="F224" s="6"/>
      <c r="G224" s="6"/>
      <c r="H224" s="6"/>
      <c r="I224" s="6">
        <v>0</v>
      </c>
      <c r="J224" s="6">
        <v>33471.899999999994</v>
      </c>
      <c r="K224" s="6">
        <v>-53989.199999999983</v>
      </c>
      <c r="L224" s="6">
        <v>-54563.799999999959</v>
      </c>
      <c r="P224" s="5" t="s">
        <v>653</v>
      </c>
      <c r="Q224" s="5" t="s">
        <v>484</v>
      </c>
      <c r="R224" s="5"/>
      <c r="S224" s="5"/>
      <c r="T224" s="5"/>
      <c r="U224" s="5"/>
      <c r="V224" s="5"/>
      <c r="W224" s="5">
        <v>0.48624867440475317</v>
      </c>
      <c r="X224" s="5">
        <v>-0.2759625351922616</v>
      </c>
      <c r="Y224" s="5">
        <v>-0.23553041372507952</v>
      </c>
      <c r="AK224" t="s">
        <v>654</v>
      </c>
      <c r="AL224" t="s">
        <v>494</v>
      </c>
      <c r="AM224" s="94">
        <v>0</v>
      </c>
      <c r="AN224" s="94">
        <v>0</v>
      </c>
      <c r="AO224" s="94">
        <v>-848.60000000000036</v>
      </c>
      <c r="AP224" s="94">
        <v>0</v>
      </c>
      <c r="AQ224" s="94">
        <v>-848.60000000000036</v>
      </c>
    </row>
    <row r="225" spans="4:43" x14ac:dyDescent="0.2">
      <c r="D225" t="s">
        <v>475</v>
      </c>
      <c r="E225" s="6"/>
      <c r="F225" s="6"/>
      <c r="G225" s="6"/>
      <c r="H225" s="6"/>
      <c r="I225" s="6">
        <v>0</v>
      </c>
      <c r="J225" s="6">
        <v>409.4</v>
      </c>
      <c r="K225" s="6">
        <v>-16463.600000000002</v>
      </c>
      <c r="L225" s="6">
        <v>14368.400000000023</v>
      </c>
      <c r="P225" s="5"/>
      <c r="Q225" s="5" t="s">
        <v>475</v>
      </c>
      <c r="R225" s="5"/>
      <c r="S225" s="5"/>
      <c r="T225" s="5"/>
      <c r="U225" s="5"/>
      <c r="V225" s="5"/>
      <c r="W225" s="5">
        <v>0.98508180943214618</v>
      </c>
      <c r="X225" s="5">
        <v>-0.44765413636054657</v>
      </c>
      <c r="Y225" s="5">
        <v>0.10885440144246267</v>
      </c>
      <c r="AK225" t="s">
        <v>654</v>
      </c>
      <c r="AL225" t="s">
        <v>504</v>
      </c>
      <c r="AM225" s="94">
        <v>0</v>
      </c>
      <c r="AN225" s="94">
        <v>0</v>
      </c>
      <c r="AO225" s="94">
        <v>-639.89999999999986</v>
      </c>
      <c r="AP225" s="94">
        <v>0</v>
      </c>
      <c r="AQ225" s="94">
        <v>-639.89999999999986</v>
      </c>
    </row>
    <row r="226" spans="4:43" x14ac:dyDescent="0.2">
      <c r="D226" t="s">
        <v>479</v>
      </c>
      <c r="E226" s="6"/>
      <c r="F226" s="6"/>
      <c r="G226" s="6"/>
      <c r="H226" s="6"/>
      <c r="I226" s="6">
        <v>0</v>
      </c>
      <c r="J226" s="6">
        <v>0</v>
      </c>
      <c r="K226" s="6">
        <v>-10174.599999999995</v>
      </c>
      <c r="L226" s="6">
        <v>1871.3000000000029</v>
      </c>
      <c r="P226" s="5"/>
      <c r="Q226" s="5" t="s">
        <v>479</v>
      </c>
      <c r="R226" s="5"/>
      <c r="S226" s="5"/>
      <c r="T226" s="5"/>
      <c r="U226" s="5"/>
      <c r="V226" s="5"/>
      <c r="W226" s="5"/>
      <c r="X226" s="5">
        <v>-0.2781145959184565</v>
      </c>
      <c r="Y226" s="5">
        <v>0.10241408939409712</v>
      </c>
      <c r="AK226" t="s">
        <v>272</v>
      </c>
      <c r="AL226" t="s">
        <v>276</v>
      </c>
      <c r="AM226" s="94">
        <v>0</v>
      </c>
      <c r="AN226" s="94">
        <v>1965.1999999999971</v>
      </c>
      <c r="AO226" s="94">
        <v>-4291.8000000000029</v>
      </c>
      <c r="AP226" s="94">
        <v>1832.5</v>
      </c>
      <c r="AQ226" s="94">
        <v>-494.10000000000582</v>
      </c>
    </row>
    <row r="227" spans="4:43" x14ac:dyDescent="0.2">
      <c r="D227" t="s">
        <v>472</v>
      </c>
      <c r="E227" s="6"/>
      <c r="F227" s="6"/>
      <c r="G227" s="6"/>
      <c r="H227" s="6"/>
      <c r="I227" s="6">
        <v>0</v>
      </c>
      <c r="J227" s="6">
        <v>622.6</v>
      </c>
      <c r="K227" s="6">
        <v>-2899.1000000000022</v>
      </c>
      <c r="L227" s="6">
        <v>7782.9</v>
      </c>
      <c r="P227" s="5"/>
      <c r="Q227" s="5" t="s">
        <v>472</v>
      </c>
      <c r="R227" s="5"/>
      <c r="S227" s="5"/>
      <c r="T227" s="5"/>
      <c r="U227" s="5"/>
      <c r="V227" s="5"/>
      <c r="W227" s="5"/>
      <c r="X227" s="5">
        <v>-9.6480368469745753E-2</v>
      </c>
      <c r="Y227" s="5">
        <v>0.47809741444446491</v>
      </c>
      <c r="AK227" t="s">
        <v>653</v>
      </c>
      <c r="AL227" t="s">
        <v>485</v>
      </c>
      <c r="AM227" s="94">
        <v>0</v>
      </c>
      <c r="AN227" s="94">
        <v>3246</v>
      </c>
      <c r="AO227" s="94">
        <v>-5541.4000000000015</v>
      </c>
      <c r="AP227" s="94">
        <v>1893.9</v>
      </c>
      <c r="AQ227" s="94">
        <v>-401.50000000000136</v>
      </c>
    </row>
    <row r="228" spans="4:43" x14ac:dyDescent="0.2">
      <c r="D228" t="s">
        <v>467</v>
      </c>
      <c r="E228" s="6"/>
      <c r="F228" s="6"/>
      <c r="G228" s="6"/>
      <c r="H228" s="6"/>
      <c r="I228" s="6">
        <v>0</v>
      </c>
      <c r="J228" s="6">
        <v>8648.0999999999913</v>
      </c>
      <c r="K228" s="6">
        <v>-18104.299999999959</v>
      </c>
      <c r="L228" s="6">
        <v>-14293.20000000007</v>
      </c>
      <c r="P228" s="5"/>
      <c r="Q228" s="5" t="s">
        <v>467</v>
      </c>
      <c r="R228" s="5"/>
      <c r="S228" s="5"/>
      <c r="T228" s="5"/>
      <c r="U228" s="5"/>
      <c r="V228" s="5"/>
      <c r="W228" s="5">
        <v>7.6617629470158988E-2</v>
      </c>
      <c r="X228" s="5">
        <v>-0.13464149989216334</v>
      </c>
      <c r="Y228" s="5">
        <v>-8.6326607525946952E-2</v>
      </c>
      <c r="AK228" t="s">
        <v>426</v>
      </c>
      <c r="AL228" t="s">
        <v>450</v>
      </c>
      <c r="AM228" s="94">
        <v>0</v>
      </c>
      <c r="AN228" s="94">
        <v>0</v>
      </c>
      <c r="AO228" s="94">
        <v>-1046.0999999999949</v>
      </c>
      <c r="AP228" s="94">
        <v>682.40000000000055</v>
      </c>
      <c r="AQ228" s="94">
        <v>-363.69999999999436</v>
      </c>
    </row>
    <row r="229" spans="4:43" x14ac:dyDescent="0.2">
      <c r="D229" t="s">
        <v>471</v>
      </c>
      <c r="E229" s="6"/>
      <c r="F229" s="6"/>
      <c r="G229" s="6"/>
      <c r="H229" s="6"/>
      <c r="I229" s="6">
        <v>0</v>
      </c>
      <c r="J229" s="6">
        <v>0</v>
      </c>
      <c r="K229" s="6">
        <v>-712</v>
      </c>
      <c r="L229" s="6">
        <v>-20005.600000000002</v>
      </c>
      <c r="P229" s="5"/>
      <c r="Q229" s="5" t="s">
        <v>471</v>
      </c>
      <c r="R229" s="5"/>
      <c r="S229" s="5"/>
      <c r="T229" s="5"/>
      <c r="U229" s="5"/>
      <c r="V229" s="5"/>
      <c r="W229" s="5"/>
      <c r="X229" s="5">
        <v>-2.0637681159420291E-2</v>
      </c>
      <c r="Y229" s="5">
        <v>-0.52390567100077257</v>
      </c>
      <c r="AK229" t="s">
        <v>654</v>
      </c>
      <c r="AL229" t="s">
        <v>497</v>
      </c>
      <c r="AM229" s="94">
        <v>0</v>
      </c>
      <c r="AN229" s="94">
        <v>0</v>
      </c>
      <c r="AO229" s="94">
        <v>-265.89999999999998</v>
      </c>
      <c r="AP229" s="94">
        <v>0</v>
      </c>
      <c r="AQ229" s="94">
        <v>-265.89999999999998</v>
      </c>
    </row>
    <row r="230" spans="4:43" x14ac:dyDescent="0.2">
      <c r="D230" t="s">
        <v>485</v>
      </c>
      <c r="E230" s="6"/>
      <c r="F230" s="6"/>
      <c r="G230" s="6"/>
      <c r="H230" s="6"/>
      <c r="I230" s="6">
        <v>0</v>
      </c>
      <c r="J230" s="6">
        <v>3246</v>
      </c>
      <c r="K230" s="6">
        <v>-5541.4000000000015</v>
      </c>
      <c r="L230" s="6">
        <v>1893.9</v>
      </c>
      <c r="P230" s="5"/>
      <c r="Q230" s="5" t="s">
        <v>485</v>
      </c>
      <c r="R230" s="5"/>
      <c r="S230" s="5"/>
      <c r="T230" s="5"/>
      <c r="U230" s="5"/>
      <c r="V230" s="5"/>
      <c r="W230" s="5"/>
      <c r="X230" s="5">
        <v>-0.1502170005936681</v>
      </c>
      <c r="Y230" s="5">
        <v>0.53551433580274843</v>
      </c>
      <c r="AK230" t="s">
        <v>426</v>
      </c>
      <c r="AL230" t="s">
        <v>443</v>
      </c>
      <c r="AM230" s="94">
        <v>0</v>
      </c>
      <c r="AN230" s="94">
        <v>388</v>
      </c>
      <c r="AO230" s="94">
        <v>-630.69999999999982</v>
      </c>
      <c r="AP230" s="94">
        <v>0</v>
      </c>
      <c r="AQ230" s="94">
        <v>-242.69999999999982</v>
      </c>
    </row>
    <row r="231" spans="4:43" x14ac:dyDescent="0.2">
      <c r="D231" t="s">
        <v>469</v>
      </c>
      <c r="E231" s="6"/>
      <c r="F231" s="6"/>
      <c r="G231" s="6"/>
      <c r="H231" s="6"/>
      <c r="I231" s="6">
        <v>0</v>
      </c>
      <c r="J231" s="6">
        <v>-47437.399999999965</v>
      </c>
      <c r="K231" s="6">
        <v>-38543.5</v>
      </c>
      <c r="L231" s="6">
        <v>35798.800000000017</v>
      </c>
      <c r="P231" s="5"/>
      <c r="Q231" s="5" t="s">
        <v>469</v>
      </c>
      <c r="R231" s="5"/>
      <c r="S231" s="5"/>
      <c r="T231" s="5"/>
      <c r="U231" s="5"/>
      <c r="V231" s="5"/>
      <c r="W231" s="5">
        <v>-0.10554513915078223</v>
      </c>
      <c r="X231" s="5">
        <v>-0.34619143168684291</v>
      </c>
      <c r="Y231" s="5">
        <v>0.28551535254751254</v>
      </c>
      <c r="AK231" t="s">
        <v>654</v>
      </c>
      <c r="AL231" t="s">
        <v>657</v>
      </c>
      <c r="AM231" s="94">
        <v>0</v>
      </c>
      <c r="AN231" s="94">
        <v>0</v>
      </c>
      <c r="AO231" s="94">
        <v>0</v>
      </c>
      <c r="AP231" s="94">
        <v>0</v>
      </c>
      <c r="AQ231" s="94">
        <v>0</v>
      </c>
    </row>
    <row r="232" spans="4:43" x14ac:dyDescent="0.2">
      <c r="D232" t="s">
        <v>491</v>
      </c>
      <c r="E232" s="6"/>
      <c r="F232" s="6"/>
      <c r="G232" s="6"/>
      <c r="H232" s="6"/>
      <c r="I232" s="6">
        <v>0</v>
      </c>
      <c r="J232" s="6">
        <v>-92211.5</v>
      </c>
      <c r="K232" s="6">
        <v>-706.59999999999945</v>
      </c>
      <c r="L232" s="6">
        <v>-5682.2999999999993</v>
      </c>
      <c r="P232" s="5"/>
      <c r="Q232" s="5" t="s">
        <v>491</v>
      </c>
      <c r="R232" s="5"/>
      <c r="S232" s="5"/>
      <c r="T232" s="5"/>
      <c r="U232" s="5"/>
      <c r="V232" s="5"/>
      <c r="W232" s="5">
        <v>-1</v>
      </c>
      <c r="X232" s="5">
        <v>-0.12177299831110183</v>
      </c>
      <c r="Y232" s="5">
        <v>-0.47348948828837834</v>
      </c>
      <c r="AK232" t="s">
        <v>272</v>
      </c>
      <c r="AL232" t="s">
        <v>290</v>
      </c>
      <c r="AM232" s="94">
        <v>0</v>
      </c>
      <c r="AN232" s="94">
        <v>0</v>
      </c>
      <c r="AO232" s="94">
        <v>443.40000000000146</v>
      </c>
      <c r="AP232" s="94">
        <v>-344.90000000000146</v>
      </c>
      <c r="AQ232" s="94">
        <v>98.5</v>
      </c>
    </row>
    <row r="233" spans="4:43" x14ac:dyDescent="0.2">
      <c r="D233" t="s">
        <v>488</v>
      </c>
      <c r="E233" s="6"/>
      <c r="F233" s="6"/>
      <c r="G233" s="6"/>
      <c r="H233" s="6"/>
      <c r="I233" s="6">
        <v>0</v>
      </c>
      <c r="J233" s="6">
        <v>-24411.699999999997</v>
      </c>
      <c r="K233" s="6">
        <v>-23526.100000000006</v>
      </c>
      <c r="L233" s="6">
        <v>-6889.5999999999913</v>
      </c>
      <c r="P233" s="5"/>
      <c r="Q233" s="5" t="s">
        <v>488</v>
      </c>
      <c r="R233" s="5"/>
      <c r="S233" s="5"/>
      <c r="T233" s="5"/>
      <c r="U233" s="5"/>
      <c r="V233" s="5"/>
      <c r="W233" s="5">
        <v>-1</v>
      </c>
      <c r="X233" s="5">
        <v>-0.34422259808970884</v>
      </c>
      <c r="Y233" s="5">
        <v>-0.11693500480326947</v>
      </c>
      <c r="AK233" t="s">
        <v>603</v>
      </c>
      <c r="AL233" t="s">
        <v>181</v>
      </c>
      <c r="AM233" s="94">
        <v>36801</v>
      </c>
      <c r="AN233" s="94">
        <v>-71034</v>
      </c>
      <c r="AO233" s="94">
        <v>6898.0000000000009</v>
      </c>
      <c r="AP233" s="94">
        <v>27487.099999999995</v>
      </c>
      <c r="AQ233" s="94">
        <v>152.09999999999491</v>
      </c>
    </row>
    <row r="234" spans="4:43" x14ac:dyDescent="0.2">
      <c r="D234" t="s">
        <v>474</v>
      </c>
      <c r="E234" s="6"/>
      <c r="F234" s="6"/>
      <c r="G234" s="6"/>
      <c r="H234" s="6"/>
      <c r="I234" s="6">
        <v>0</v>
      </c>
      <c r="J234" s="6">
        <v>-35506.6</v>
      </c>
      <c r="K234" s="6">
        <v>-11756.599999999999</v>
      </c>
      <c r="L234" s="6">
        <v>921.59999999999991</v>
      </c>
      <c r="P234" s="5"/>
      <c r="Q234" s="5" t="s">
        <v>474</v>
      </c>
      <c r="R234" s="5"/>
      <c r="S234" s="5"/>
      <c r="T234" s="5"/>
      <c r="U234" s="5"/>
      <c r="V234" s="5"/>
      <c r="W234" s="5">
        <v>-0.98229160614938571</v>
      </c>
      <c r="X234" s="5">
        <v>-0.3530595329617528</v>
      </c>
      <c r="Y234" s="5"/>
      <c r="AK234" t="s">
        <v>596</v>
      </c>
      <c r="AL234" t="s">
        <v>98</v>
      </c>
      <c r="AM234" s="94">
        <v>-162669.6</v>
      </c>
      <c r="AN234" s="94">
        <v>152939.19999999998</v>
      </c>
      <c r="AO234" s="94">
        <v>-865.40000000000009</v>
      </c>
      <c r="AP234" s="94">
        <v>10951.699999999997</v>
      </c>
      <c r="AQ234" s="94">
        <v>355.89999999997417</v>
      </c>
    </row>
    <row r="235" spans="4:43" x14ac:dyDescent="0.2">
      <c r="D235" t="s">
        <v>486</v>
      </c>
      <c r="E235" s="6"/>
      <c r="F235" s="6"/>
      <c r="G235" s="6"/>
      <c r="H235" s="6"/>
      <c r="I235" s="6">
        <v>0</v>
      </c>
      <c r="J235" s="6">
        <v>-3378.8999999999996</v>
      </c>
      <c r="K235" s="6">
        <v>-31158.500000000015</v>
      </c>
      <c r="L235" s="6">
        <v>-6832.9999999999854</v>
      </c>
      <c r="P235" s="5"/>
      <c r="Q235" s="5" t="s">
        <v>486</v>
      </c>
      <c r="R235" s="5"/>
      <c r="S235" s="5"/>
      <c r="T235" s="5"/>
      <c r="U235" s="5"/>
      <c r="V235" s="5"/>
      <c r="W235" s="5">
        <v>-1</v>
      </c>
      <c r="X235" s="5">
        <v>-0.2306458394402647</v>
      </c>
      <c r="Y235" s="5">
        <v>-8.5233934906370962E-2</v>
      </c>
      <c r="AK235" t="s">
        <v>654</v>
      </c>
      <c r="AL235" t="s">
        <v>506</v>
      </c>
      <c r="AM235" s="94">
        <v>0</v>
      </c>
      <c r="AN235" s="94">
        <v>0</v>
      </c>
      <c r="AO235" s="94">
        <v>-579.19999999999709</v>
      </c>
      <c r="AP235" s="94">
        <v>1312</v>
      </c>
      <c r="AQ235" s="94">
        <v>732.80000000000291</v>
      </c>
    </row>
    <row r="236" spans="4:43" x14ac:dyDescent="0.2">
      <c r="D236" t="s">
        <v>477</v>
      </c>
      <c r="E236" s="6"/>
      <c r="F236" s="6"/>
      <c r="G236" s="6"/>
      <c r="H236" s="6"/>
      <c r="I236" s="6">
        <v>0</v>
      </c>
      <c r="J236" s="6">
        <v>-27628.000000000004</v>
      </c>
      <c r="K236" s="6">
        <v>-10320.199999999975</v>
      </c>
      <c r="L236" s="6">
        <v>664.0000000000291</v>
      </c>
      <c r="P236" s="5"/>
      <c r="Q236" s="5" t="s">
        <v>477</v>
      </c>
      <c r="R236" s="5"/>
      <c r="S236" s="5"/>
      <c r="T236" s="5"/>
      <c r="U236" s="5"/>
      <c r="V236" s="5"/>
      <c r="W236" s="5">
        <v>-0.92930950971422421</v>
      </c>
      <c r="X236" s="5">
        <v>-0.14509253687697146</v>
      </c>
      <c r="Y236" s="5">
        <v>3.8652449860963473E-3</v>
      </c>
      <c r="AK236" t="s">
        <v>108</v>
      </c>
      <c r="AL236" t="s">
        <v>135</v>
      </c>
      <c r="AM236" s="94">
        <v>0</v>
      </c>
      <c r="AN236" s="94">
        <v>18386.700000000004</v>
      </c>
      <c r="AO236" s="94">
        <v>-52661.600000000035</v>
      </c>
      <c r="AP236" s="94">
        <v>35241.800000000163</v>
      </c>
      <c r="AQ236" s="94">
        <v>966.90000000013242</v>
      </c>
    </row>
    <row r="237" spans="4:43" x14ac:dyDescent="0.2">
      <c r="D237" t="s">
        <v>490</v>
      </c>
      <c r="E237" s="6"/>
      <c r="F237" s="6"/>
      <c r="G237" s="6"/>
      <c r="H237" s="6"/>
      <c r="I237" s="6">
        <v>0</v>
      </c>
      <c r="J237" s="6">
        <v>178.9</v>
      </c>
      <c r="K237" s="6">
        <v>-40876.400000000009</v>
      </c>
      <c r="L237" s="6">
        <v>6782.7999999999956</v>
      </c>
      <c r="P237" s="5"/>
      <c r="Q237" s="5" t="s">
        <v>490</v>
      </c>
      <c r="R237" s="5"/>
      <c r="S237" s="5"/>
      <c r="T237" s="5"/>
      <c r="U237" s="5"/>
      <c r="V237" s="5"/>
      <c r="W237" s="5"/>
      <c r="X237" s="5">
        <v>-0.42419185787075964</v>
      </c>
      <c r="Y237" s="5">
        <v>0.11816004250611889</v>
      </c>
      <c r="AK237" t="s">
        <v>654</v>
      </c>
      <c r="AL237" t="s">
        <v>499</v>
      </c>
      <c r="AM237" s="94">
        <v>0</v>
      </c>
      <c r="AN237" s="94">
        <v>0</v>
      </c>
      <c r="AO237" s="94">
        <v>1013.5</v>
      </c>
      <c r="AP237" s="94">
        <v>0</v>
      </c>
      <c r="AQ237" s="94">
        <v>1013.5</v>
      </c>
    </row>
    <row r="238" spans="4:43" x14ac:dyDescent="0.2">
      <c r="D238" t="s">
        <v>476</v>
      </c>
      <c r="E238" s="6"/>
      <c r="F238" s="6"/>
      <c r="G238" s="6"/>
      <c r="H238" s="6"/>
      <c r="I238" s="6">
        <v>0</v>
      </c>
      <c r="J238" s="6">
        <v>0</v>
      </c>
      <c r="K238" s="6">
        <v>-6044.7000000000044</v>
      </c>
      <c r="L238" s="6">
        <v>-16177.100000000002</v>
      </c>
      <c r="P238" s="5"/>
      <c r="Q238" s="5" t="s">
        <v>476</v>
      </c>
      <c r="R238" s="5"/>
      <c r="S238" s="5"/>
      <c r="T238" s="5"/>
      <c r="U238" s="5"/>
      <c r="V238" s="5"/>
      <c r="W238" s="5"/>
      <c r="X238" s="5">
        <v>-9.2503267233701392E-2</v>
      </c>
      <c r="Y238" s="5">
        <v>-0.52467518146377534</v>
      </c>
      <c r="AK238" t="s">
        <v>601</v>
      </c>
      <c r="AL238" t="s">
        <v>170</v>
      </c>
      <c r="AM238" s="94">
        <v>0</v>
      </c>
      <c r="AN238" s="94">
        <v>-4926.3999999999996</v>
      </c>
      <c r="AO238" s="94">
        <v>-2162.4000000000015</v>
      </c>
      <c r="AP238" s="94">
        <v>8465.4000000000051</v>
      </c>
      <c r="AQ238" s="94">
        <v>1376.600000000004</v>
      </c>
    </row>
    <row r="239" spans="4:43" x14ac:dyDescent="0.2">
      <c r="D239" t="s">
        <v>481</v>
      </c>
      <c r="E239" s="6"/>
      <c r="F239" s="6"/>
      <c r="G239" s="6"/>
      <c r="H239" s="6"/>
      <c r="I239" s="6">
        <v>0</v>
      </c>
      <c r="J239" s="6">
        <v>8006.7</v>
      </c>
      <c r="K239" s="6">
        <v>-7840.6999999999825</v>
      </c>
      <c r="L239" s="6">
        <v>2167.5000000000146</v>
      </c>
      <c r="P239" s="5"/>
      <c r="Q239" s="5" t="s">
        <v>481</v>
      </c>
      <c r="R239" s="5"/>
      <c r="S239" s="5"/>
      <c r="T239" s="5"/>
      <c r="U239" s="5"/>
      <c r="V239" s="5"/>
      <c r="W239" s="5">
        <v>84.458860759493675</v>
      </c>
      <c r="X239" s="5">
        <v>-0.10033707174995754</v>
      </c>
      <c r="Y239" s="5">
        <v>4.5021934561890666E-2</v>
      </c>
      <c r="AK239" t="s">
        <v>654</v>
      </c>
      <c r="AL239" t="s">
        <v>495</v>
      </c>
      <c r="AM239" s="94">
        <v>0</v>
      </c>
      <c r="AN239" s="94">
        <v>0</v>
      </c>
      <c r="AO239" s="94">
        <v>2595</v>
      </c>
      <c r="AP239" s="94">
        <v>-1177.2000000000007</v>
      </c>
      <c r="AQ239" s="94">
        <v>1417.7999999999993</v>
      </c>
    </row>
    <row r="240" spans="4:43" x14ac:dyDescent="0.2">
      <c r="D240" t="s">
        <v>489</v>
      </c>
      <c r="E240" s="6"/>
      <c r="F240" s="6"/>
      <c r="G240" s="6"/>
      <c r="H240" s="6"/>
      <c r="I240" s="6">
        <v>0</v>
      </c>
      <c r="J240" s="6">
        <v>0</v>
      </c>
      <c r="K240" s="6">
        <v>-16336.800000000001</v>
      </c>
      <c r="L240" s="6">
        <v>-4203.6000000000004</v>
      </c>
      <c r="P240" s="5"/>
      <c r="Q240" s="5" t="s">
        <v>489</v>
      </c>
      <c r="R240" s="5"/>
      <c r="S240" s="5"/>
      <c r="T240" s="5"/>
      <c r="U240" s="5"/>
      <c r="V240" s="5"/>
      <c r="W240" s="5"/>
      <c r="X240" s="5">
        <v>-0.98403194815051287</v>
      </c>
      <c r="Y240" s="5">
        <v>-1</v>
      </c>
      <c r="AK240" t="s">
        <v>213</v>
      </c>
      <c r="AL240" s="3" t="s">
        <v>212</v>
      </c>
      <c r="AM240" s="94">
        <v>0</v>
      </c>
      <c r="AN240" s="94">
        <v>3186.5</v>
      </c>
      <c r="AO240" s="94">
        <v>1083.2</v>
      </c>
      <c r="AP240" s="94">
        <v>-1998.4999999999982</v>
      </c>
      <c r="AQ240" s="94">
        <v>2271.2000000000016</v>
      </c>
    </row>
    <row r="241" spans="3:43" x14ac:dyDescent="0.2">
      <c r="D241" t="s">
        <v>487</v>
      </c>
      <c r="E241" s="6"/>
      <c r="F241" s="6"/>
      <c r="G241" s="6"/>
      <c r="H241" s="6"/>
      <c r="I241" s="6">
        <v>0</v>
      </c>
      <c r="J241" s="6">
        <v>0</v>
      </c>
      <c r="K241" s="6">
        <v>-3429.8000000000029</v>
      </c>
      <c r="L241" s="6">
        <v>-4700.7000000000007</v>
      </c>
      <c r="P241" s="5"/>
      <c r="Q241" s="5" t="s">
        <v>487</v>
      </c>
      <c r="R241" s="5"/>
      <c r="S241" s="5"/>
      <c r="T241" s="5"/>
      <c r="U241" s="5"/>
      <c r="V241" s="5"/>
      <c r="W241" s="5"/>
      <c r="X241" s="5">
        <v>-0.18286512510729971</v>
      </c>
      <c r="Y241" s="5">
        <v>-1</v>
      </c>
      <c r="AK241" t="s">
        <v>272</v>
      </c>
      <c r="AL241" t="s">
        <v>310</v>
      </c>
      <c r="AM241" s="94">
        <v>0</v>
      </c>
      <c r="AN241" s="94">
        <v>0</v>
      </c>
      <c r="AO241" s="94">
        <v>-2415.8999999999978</v>
      </c>
      <c r="AP241" s="94">
        <v>4742.9999999999991</v>
      </c>
      <c r="AQ241" s="94">
        <v>2327.1000000000013</v>
      </c>
    </row>
    <row r="242" spans="3:43" x14ac:dyDescent="0.2">
      <c r="D242" t="s">
        <v>478</v>
      </c>
      <c r="E242" s="6"/>
      <c r="F242" s="6"/>
      <c r="G242" s="6"/>
      <c r="H242" s="6"/>
      <c r="I242" s="6">
        <v>0</v>
      </c>
      <c r="J242" s="6">
        <v>0</v>
      </c>
      <c r="K242" s="6">
        <v>-5593.3000000000029</v>
      </c>
      <c r="L242" s="6">
        <v>-9318.5</v>
      </c>
      <c r="P242" s="5"/>
      <c r="Q242" s="5" t="s">
        <v>478</v>
      </c>
      <c r="R242" s="5"/>
      <c r="S242" s="5"/>
      <c r="T242" s="5"/>
      <c r="U242" s="5"/>
      <c r="V242" s="5"/>
      <c r="W242" s="5"/>
      <c r="X242" s="5">
        <v>-0.13982795559144334</v>
      </c>
      <c r="Y242" s="5">
        <v>-0.70101859653346177</v>
      </c>
      <c r="AK242" t="s">
        <v>653</v>
      </c>
      <c r="AL242" t="s">
        <v>481</v>
      </c>
      <c r="AM242" s="94">
        <v>0</v>
      </c>
      <c r="AN242" s="94">
        <v>8006.7</v>
      </c>
      <c r="AO242" s="94">
        <v>-7840.6999999999825</v>
      </c>
      <c r="AP242" s="94">
        <v>2167.5000000000146</v>
      </c>
      <c r="AQ242" s="94">
        <v>2333.5000000000318</v>
      </c>
    </row>
    <row r="243" spans="3:43" x14ac:dyDescent="0.2">
      <c r="D243" t="s">
        <v>455</v>
      </c>
      <c r="E243" s="6"/>
      <c r="F243" s="6"/>
      <c r="G243" s="6"/>
      <c r="H243" s="6"/>
      <c r="I243" s="6">
        <v>0</v>
      </c>
      <c r="J243" s="6">
        <v>0</v>
      </c>
      <c r="K243" s="6">
        <v>2506.2999999999956</v>
      </c>
      <c r="L243" s="6">
        <v>-13899.099999999995</v>
      </c>
      <c r="P243" s="5"/>
      <c r="Q243" s="5" t="s">
        <v>455</v>
      </c>
      <c r="R243" s="5"/>
      <c r="S243" s="5"/>
      <c r="T243" s="5"/>
      <c r="U243" s="5"/>
      <c r="V243" s="5"/>
      <c r="W243" s="5"/>
      <c r="X243" s="5">
        <v>6.9153617989928834E-2</v>
      </c>
      <c r="Y243" s="5">
        <v>-0.32090200080346126</v>
      </c>
      <c r="AK243" t="s">
        <v>272</v>
      </c>
      <c r="AL243" t="s">
        <v>292</v>
      </c>
      <c r="AM243" s="94">
        <v>0</v>
      </c>
      <c r="AN243" s="94">
        <v>-364.9</v>
      </c>
      <c r="AO243" s="94">
        <v>5190.0999999999913</v>
      </c>
      <c r="AP243" s="94">
        <v>-2436.1000000000004</v>
      </c>
      <c r="AQ243" s="94">
        <v>2389.0999999999913</v>
      </c>
    </row>
    <row r="244" spans="3:43" x14ac:dyDescent="0.2">
      <c r="D244" t="s">
        <v>468</v>
      </c>
      <c r="E244" s="6"/>
      <c r="F244" s="6"/>
      <c r="G244" s="6"/>
      <c r="H244" s="6"/>
      <c r="I244" s="6">
        <v>0</v>
      </c>
      <c r="J244" s="6">
        <v>-33992.300000000003</v>
      </c>
      <c r="K244" s="6">
        <v>-11485.499999999985</v>
      </c>
      <c r="L244" s="6">
        <v>-5233.9000000000087</v>
      </c>
      <c r="P244" s="5"/>
      <c r="Q244" s="5" t="s">
        <v>468</v>
      </c>
      <c r="R244" s="5"/>
      <c r="S244" s="5"/>
      <c r="T244" s="5"/>
      <c r="U244" s="5"/>
      <c r="V244" s="5"/>
      <c r="W244" s="5">
        <v>-0.72116592270744584</v>
      </c>
      <c r="X244" s="5">
        <v>-0.10554954133667584</v>
      </c>
      <c r="Y244" s="5">
        <v>-7.0573783644206523E-2</v>
      </c>
      <c r="AK244" t="s">
        <v>213</v>
      </c>
      <c r="AL244" s="3" t="s">
        <v>220</v>
      </c>
      <c r="AM244" s="94">
        <v>0</v>
      </c>
      <c r="AN244" s="94">
        <v>1596.2</v>
      </c>
      <c r="AO244" s="94">
        <v>697.10000000000127</v>
      </c>
      <c r="AP244" s="94">
        <v>447.20000000001164</v>
      </c>
      <c r="AQ244" s="94">
        <v>2740.5000000000127</v>
      </c>
    </row>
    <row r="245" spans="3:43" x14ac:dyDescent="0.2">
      <c r="C245" t="s">
        <v>371</v>
      </c>
      <c r="D245" t="s">
        <v>420</v>
      </c>
      <c r="E245" s="6"/>
      <c r="F245" s="6"/>
      <c r="G245" s="6"/>
      <c r="H245" s="6"/>
      <c r="I245" s="6">
        <v>0</v>
      </c>
      <c r="J245" s="6">
        <v>0</v>
      </c>
      <c r="K245" s="6">
        <v>-7376.3999999999905</v>
      </c>
      <c r="L245" s="6">
        <v>-7588.4999999999854</v>
      </c>
      <c r="P245" s="5" t="s">
        <v>371</v>
      </c>
      <c r="Q245" s="5" t="s">
        <v>420</v>
      </c>
      <c r="R245" s="5"/>
      <c r="S245" s="5"/>
      <c r="T245" s="5"/>
      <c r="U245" s="5"/>
      <c r="V245" s="5"/>
      <c r="W245" s="5"/>
      <c r="X245" s="5">
        <v>-0.19117422190661043</v>
      </c>
      <c r="Y245" s="5">
        <v>-8.1242626229318493E-2</v>
      </c>
      <c r="AK245" t="s">
        <v>335</v>
      </c>
      <c r="AL245" t="s">
        <v>365</v>
      </c>
      <c r="AM245" s="94">
        <v>0</v>
      </c>
      <c r="AN245" s="94">
        <v>145.10000000000002</v>
      </c>
      <c r="AO245" s="94">
        <v>9949.2999999999993</v>
      </c>
      <c r="AP245" s="94">
        <v>-7204.399999999936</v>
      </c>
      <c r="AQ245" s="94">
        <v>2890.0000000000637</v>
      </c>
    </row>
    <row r="246" spans="3:43" x14ac:dyDescent="0.2">
      <c r="D246" t="s">
        <v>406</v>
      </c>
      <c r="E246" s="6"/>
      <c r="F246" s="6"/>
      <c r="G246" s="6"/>
      <c r="H246" s="6"/>
      <c r="I246" s="6">
        <v>-243783.40000000002</v>
      </c>
      <c r="J246" s="6">
        <v>66977.700000000652</v>
      </c>
      <c r="K246" s="6">
        <v>802.30000000000018</v>
      </c>
      <c r="L246" s="6">
        <v>3009.699999999968</v>
      </c>
      <c r="P246" s="5"/>
      <c r="Q246" s="5" t="s">
        <v>406</v>
      </c>
      <c r="R246" s="5"/>
      <c r="S246" s="5"/>
      <c r="T246" s="5"/>
      <c r="U246" s="5"/>
      <c r="V246" s="5">
        <v>-0.75184079381043012</v>
      </c>
      <c r="W246" s="5">
        <v>2.767233998037694E-2</v>
      </c>
      <c r="X246" s="5">
        <v>0.15926867034581335</v>
      </c>
      <c r="Y246" s="5">
        <v>2.7001300856770893E-2</v>
      </c>
      <c r="AK246" t="s">
        <v>335</v>
      </c>
      <c r="AL246" t="s">
        <v>354</v>
      </c>
      <c r="AM246" s="94">
        <v>0</v>
      </c>
      <c r="AN246" s="94">
        <v>-1066.2000000000116</v>
      </c>
      <c r="AO246" s="94">
        <v>-2142.2000000000007</v>
      </c>
      <c r="AP246" s="94">
        <v>6145.0000000000582</v>
      </c>
      <c r="AQ246" s="94">
        <v>2936.6000000000458</v>
      </c>
    </row>
    <row r="247" spans="3:43" x14ac:dyDescent="0.2">
      <c r="D247" t="s">
        <v>381</v>
      </c>
      <c r="E247" s="6"/>
      <c r="F247" s="6"/>
      <c r="G247" s="6"/>
      <c r="H247" s="6"/>
      <c r="I247" s="6">
        <v>0</v>
      </c>
      <c r="J247" s="6">
        <v>0</v>
      </c>
      <c r="K247" s="6">
        <v>-11974.099999999999</v>
      </c>
      <c r="L247" s="6">
        <v>-10083.700000000001</v>
      </c>
      <c r="P247" s="5"/>
      <c r="Q247" s="5" t="s">
        <v>381</v>
      </c>
      <c r="R247" s="5"/>
      <c r="S247" s="5"/>
      <c r="T247" s="5"/>
      <c r="U247" s="5"/>
      <c r="V247" s="5"/>
      <c r="W247" s="5"/>
      <c r="X247" s="5">
        <v>-0.26126981217707018</v>
      </c>
      <c r="Y247" s="5">
        <v>-0.39009416079290044</v>
      </c>
      <c r="AK247" t="s">
        <v>601</v>
      </c>
      <c r="AL247" t="s">
        <v>165</v>
      </c>
      <c r="AM247" s="94">
        <v>0</v>
      </c>
      <c r="AN247" s="94">
        <v>-2395.5</v>
      </c>
      <c r="AO247" s="94">
        <v>-10568.600000000006</v>
      </c>
      <c r="AP247" s="94">
        <v>15913.400000000081</v>
      </c>
      <c r="AQ247" s="94">
        <v>2949.3000000000757</v>
      </c>
    </row>
    <row r="248" spans="3:43" x14ac:dyDescent="0.2">
      <c r="D248" t="s">
        <v>416</v>
      </c>
      <c r="E248" s="6"/>
      <c r="F248" s="6"/>
      <c r="G248" s="6"/>
      <c r="H248" s="6"/>
      <c r="I248" s="6">
        <v>-300916.09999999998</v>
      </c>
      <c r="J248" s="6">
        <v>133305.90000000002</v>
      </c>
      <c r="K248" s="6">
        <v>-7830.3999999999978</v>
      </c>
      <c r="L248" s="6">
        <v>45328.899999999994</v>
      </c>
      <c r="P248" s="5"/>
      <c r="Q248" s="5" t="s">
        <v>416</v>
      </c>
      <c r="R248" s="5"/>
      <c r="S248" s="5"/>
      <c r="T248" s="5"/>
      <c r="U248" s="5"/>
      <c r="V248" s="5">
        <v>-1</v>
      </c>
      <c r="W248" s="5">
        <v>0.5006442739984085</v>
      </c>
      <c r="X248" s="5">
        <v>-0.27233142745850891</v>
      </c>
      <c r="Y248" s="5">
        <v>0.221354460427474</v>
      </c>
      <c r="AK248" t="s">
        <v>654</v>
      </c>
      <c r="AL248" t="s">
        <v>502</v>
      </c>
      <c r="AM248" s="94">
        <v>0</v>
      </c>
      <c r="AN248" s="94">
        <v>0</v>
      </c>
      <c r="AO248" s="94">
        <v>-147.40000000000009</v>
      </c>
      <c r="AP248" s="94">
        <v>3580.6000000000004</v>
      </c>
      <c r="AQ248" s="94">
        <v>3433.2000000000003</v>
      </c>
    </row>
    <row r="249" spans="3:43" x14ac:dyDescent="0.2">
      <c r="D249" t="s">
        <v>374</v>
      </c>
      <c r="E249" s="6"/>
      <c r="F249" s="6"/>
      <c r="G249" s="6"/>
      <c r="H249" s="6"/>
      <c r="I249" s="6">
        <v>0</v>
      </c>
      <c r="J249" s="6">
        <v>2067.4000000000015</v>
      </c>
      <c r="K249" s="6">
        <v>2555.4000000000015</v>
      </c>
      <c r="L249" s="6">
        <v>-16259.699999999895</v>
      </c>
      <c r="P249" s="5"/>
      <c r="Q249" s="5" t="s">
        <v>374</v>
      </c>
      <c r="R249" s="5"/>
      <c r="S249" s="5"/>
      <c r="T249" s="5"/>
      <c r="U249" s="5"/>
      <c r="V249" s="5"/>
      <c r="W249" s="5">
        <v>3.186247690147663E-2</v>
      </c>
      <c r="X249" s="5">
        <v>5.9854965193520321E-2</v>
      </c>
      <c r="Y249" s="5">
        <v>-3.3387419486785024E-2</v>
      </c>
      <c r="AK249" t="s">
        <v>335</v>
      </c>
      <c r="AL249" t="s">
        <v>343</v>
      </c>
      <c r="AM249" s="94">
        <v>0</v>
      </c>
      <c r="AN249" s="94">
        <v>-12972.300000000003</v>
      </c>
      <c r="AO249" s="94">
        <v>1155.5000000000009</v>
      </c>
      <c r="AP249" s="94">
        <v>15281.000000000007</v>
      </c>
      <c r="AQ249" s="94">
        <v>3464.2000000000044</v>
      </c>
    </row>
    <row r="250" spans="3:43" x14ac:dyDescent="0.2">
      <c r="D250" t="s">
        <v>380</v>
      </c>
      <c r="E250" s="6"/>
      <c r="F250" s="6"/>
      <c r="G250" s="6"/>
      <c r="H250" s="6"/>
      <c r="I250" s="6">
        <v>0</v>
      </c>
      <c r="J250" s="6">
        <v>596.20000000000005</v>
      </c>
      <c r="K250" s="6">
        <v>16561.800000000003</v>
      </c>
      <c r="L250" s="6">
        <v>-12726.100000000006</v>
      </c>
      <c r="P250" s="5"/>
      <c r="Q250" s="5" t="s">
        <v>380</v>
      </c>
      <c r="R250" s="5"/>
      <c r="S250" s="5"/>
      <c r="T250" s="5"/>
      <c r="U250" s="5"/>
      <c r="V250" s="5"/>
      <c r="W250" s="5"/>
      <c r="X250" s="5">
        <v>0.57775266082697563</v>
      </c>
      <c r="Y250" s="5">
        <v>-0.12587075748359378</v>
      </c>
      <c r="AK250" t="s">
        <v>426</v>
      </c>
      <c r="AL250" t="s">
        <v>461</v>
      </c>
      <c r="AM250" s="94">
        <v>0</v>
      </c>
      <c r="AN250" s="94">
        <v>0</v>
      </c>
      <c r="AO250" s="94">
        <v>-3588</v>
      </c>
      <c r="AP250" s="94">
        <v>7067.4000000000015</v>
      </c>
      <c r="AQ250" s="94">
        <v>3479.4000000000015</v>
      </c>
    </row>
    <row r="251" spans="3:43" x14ac:dyDescent="0.2">
      <c r="D251" t="s">
        <v>394</v>
      </c>
      <c r="E251" s="6"/>
      <c r="F251" s="6"/>
      <c r="G251" s="6"/>
      <c r="H251" s="6"/>
      <c r="I251" s="6">
        <v>986793.26</v>
      </c>
      <c r="J251" s="6">
        <v>0</v>
      </c>
      <c r="K251" s="6">
        <v>-15060.599999999999</v>
      </c>
      <c r="L251" s="6">
        <v>16623.39999999998</v>
      </c>
      <c r="P251" s="5"/>
      <c r="Q251" s="5" t="s">
        <v>394</v>
      </c>
      <c r="R251" s="5"/>
      <c r="S251" s="5"/>
      <c r="T251" s="5"/>
      <c r="U251" s="5"/>
      <c r="V251" s="5">
        <v>2.7921894559324527</v>
      </c>
      <c r="W251" s="5"/>
      <c r="X251" s="5">
        <v>-0.2023036986788993</v>
      </c>
      <c r="Y251" s="5">
        <v>0.21544622722206355</v>
      </c>
      <c r="AK251" t="s">
        <v>596</v>
      </c>
      <c r="AL251" t="s">
        <v>86</v>
      </c>
      <c r="AM251" s="94">
        <v>0</v>
      </c>
      <c r="AN251" s="94">
        <v>0</v>
      </c>
      <c r="AO251" s="94">
        <v>403.7</v>
      </c>
      <c r="AP251" s="94">
        <v>3617.8000000000011</v>
      </c>
      <c r="AQ251" s="94">
        <v>4021.5000000000009</v>
      </c>
    </row>
    <row r="252" spans="3:43" x14ac:dyDescent="0.2">
      <c r="D252" t="s">
        <v>417</v>
      </c>
      <c r="E252" s="6"/>
      <c r="F252" s="6"/>
      <c r="G252" s="6"/>
      <c r="H252" s="6"/>
      <c r="I252" s="6">
        <v>-562111.9</v>
      </c>
      <c r="J252" s="6">
        <v>-85331.599999999977</v>
      </c>
      <c r="K252" s="6">
        <v>-2289.6000000000058</v>
      </c>
      <c r="L252" s="6">
        <v>-3206.5999999999767</v>
      </c>
      <c r="P252" s="5"/>
      <c r="Q252" s="5" t="s">
        <v>417</v>
      </c>
      <c r="R252" s="5"/>
      <c r="S252" s="5"/>
      <c r="T252" s="5"/>
      <c r="U252" s="5"/>
      <c r="V252" s="5">
        <v>-1</v>
      </c>
      <c r="W252" s="5">
        <v>-0.38120314624068724</v>
      </c>
      <c r="X252" s="5">
        <v>-8.5361488904796209E-2</v>
      </c>
      <c r="Y252" s="5">
        <v>-1.7217707402067652E-2</v>
      </c>
      <c r="AK252" t="s">
        <v>371</v>
      </c>
      <c r="AL252" t="s">
        <v>380</v>
      </c>
      <c r="AM252" s="94">
        <v>0</v>
      </c>
      <c r="AN252" s="94">
        <v>596.20000000000005</v>
      </c>
      <c r="AO252" s="94">
        <v>16561.800000000003</v>
      </c>
      <c r="AP252" s="94">
        <v>-12726.100000000006</v>
      </c>
      <c r="AQ252" s="94">
        <v>4431.8999999999978</v>
      </c>
    </row>
    <row r="253" spans="3:43" x14ac:dyDescent="0.2">
      <c r="D253" t="s">
        <v>409</v>
      </c>
      <c r="E253" s="6"/>
      <c r="F253" s="6"/>
      <c r="G253" s="6"/>
      <c r="H253" s="6"/>
      <c r="I253" s="6">
        <v>256160.42999999993</v>
      </c>
      <c r="J253" s="6">
        <v>463341.29999999935</v>
      </c>
      <c r="K253" s="6">
        <v>-13603</v>
      </c>
      <c r="L253" s="6">
        <v>37684.600000000093</v>
      </c>
      <c r="P253" s="5"/>
      <c r="Q253" s="5" t="s">
        <v>409</v>
      </c>
      <c r="R253" s="5"/>
      <c r="S253" s="5"/>
      <c r="T253" s="5"/>
      <c r="U253" s="5"/>
      <c r="V253" s="5">
        <v>0.53125147506237247</v>
      </c>
      <c r="W253" s="5">
        <v>0.22048918062331219</v>
      </c>
      <c r="X253" s="5">
        <v>-0.2194386191321181</v>
      </c>
      <c r="Y253" s="5">
        <v>6.1224483164672598E-2</v>
      </c>
      <c r="AK253" t="s">
        <v>596</v>
      </c>
      <c r="AL253" s="3" t="s">
        <v>85</v>
      </c>
      <c r="AM253" s="94">
        <v>0</v>
      </c>
      <c r="AN253" s="94">
        <v>646</v>
      </c>
      <c r="AO253" s="94">
        <v>310</v>
      </c>
      <c r="AP253" s="94">
        <v>3611.9</v>
      </c>
      <c r="AQ253" s="94">
        <v>4567.8999999999996</v>
      </c>
    </row>
    <row r="254" spans="3:43" x14ac:dyDescent="0.2">
      <c r="D254" t="s">
        <v>384</v>
      </c>
      <c r="E254" s="6"/>
      <c r="F254" s="6"/>
      <c r="G254" s="6"/>
      <c r="H254" s="6"/>
      <c r="I254" s="6">
        <v>-110873.84999999986</v>
      </c>
      <c r="J254" s="6">
        <v>-94705.100000000035</v>
      </c>
      <c r="K254" s="6">
        <v>1317.9000000000087</v>
      </c>
      <c r="L254" s="6">
        <v>71500.699999999837</v>
      </c>
      <c r="P254" s="5"/>
      <c r="Q254" s="5" t="s">
        <v>384</v>
      </c>
      <c r="R254" s="5"/>
      <c r="S254" s="5"/>
      <c r="T254" s="5"/>
      <c r="U254" s="5"/>
      <c r="V254" s="5">
        <v>-8.6223587020857154E-2</v>
      </c>
      <c r="W254" s="5">
        <v>-0.36294615157915239</v>
      </c>
      <c r="X254" s="5">
        <v>1.9830897920306376E-2</v>
      </c>
      <c r="Y254" s="5">
        <v>8.3544744257435674E-2</v>
      </c>
      <c r="AK254" t="s">
        <v>653</v>
      </c>
      <c r="AL254" t="s">
        <v>472</v>
      </c>
      <c r="AM254" s="94">
        <v>0</v>
      </c>
      <c r="AN254" s="94">
        <v>622.6</v>
      </c>
      <c r="AO254" s="94">
        <v>-2899.1000000000022</v>
      </c>
      <c r="AP254" s="94">
        <v>7782.9</v>
      </c>
      <c r="AQ254" s="94">
        <v>5506.3999999999978</v>
      </c>
    </row>
    <row r="255" spans="3:43" x14ac:dyDescent="0.2">
      <c r="D255" t="s">
        <v>424</v>
      </c>
      <c r="E255" s="6"/>
      <c r="F255" s="6"/>
      <c r="G255" s="6"/>
      <c r="H255" s="6"/>
      <c r="I255" s="6">
        <v>0</v>
      </c>
      <c r="J255" s="6">
        <v>0</v>
      </c>
      <c r="K255" s="6">
        <v>-2983.7999999999993</v>
      </c>
      <c r="L255" s="6">
        <v>-60752.100000000049</v>
      </c>
      <c r="P255" s="5"/>
      <c r="Q255" s="5" t="s">
        <v>424</v>
      </c>
      <c r="R255" s="5"/>
      <c r="S255" s="5"/>
      <c r="T255" s="5"/>
      <c r="U255" s="5"/>
      <c r="V255" s="5"/>
      <c r="W255" s="5"/>
      <c r="X255" s="5">
        <v>-0.34008069479586944</v>
      </c>
      <c r="Y255" s="5">
        <v>-0.32614584630713689</v>
      </c>
      <c r="AK255" t="s">
        <v>245</v>
      </c>
      <c r="AL255" t="s">
        <v>269</v>
      </c>
      <c r="AM255" s="94">
        <v>0</v>
      </c>
      <c r="AN255" s="94">
        <v>0</v>
      </c>
      <c r="AO255" s="94">
        <v>2644.6999999999989</v>
      </c>
      <c r="AP255" s="94">
        <v>3177.8</v>
      </c>
      <c r="AQ255" s="94">
        <v>5822.4999999999991</v>
      </c>
    </row>
    <row r="256" spans="3:43" x14ac:dyDescent="0.2">
      <c r="D256" t="s">
        <v>407</v>
      </c>
      <c r="E256" s="6"/>
      <c r="F256" s="6"/>
      <c r="G256" s="6"/>
      <c r="H256" s="6"/>
      <c r="I256" s="6">
        <v>1568891.4500000002</v>
      </c>
      <c r="J256" s="6">
        <v>892265.39999999944</v>
      </c>
      <c r="K256" s="6">
        <v>-10511.300000000003</v>
      </c>
      <c r="L256" s="6">
        <v>-40374.399999999674</v>
      </c>
      <c r="P256" s="5"/>
      <c r="Q256" s="5" t="s">
        <v>407</v>
      </c>
      <c r="R256" s="5"/>
      <c r="S256" s="5"/>
      <c r="T256" s="5"/>
      <c r="U256" s="5"/>
      <c r="V256" s="5">
        <v>0.29621790601969838</v>
      </c>
      <c r="W256" s="5">
        <v>0.17903289593678073</v>
      </c>
      <c r="X256" s="5">
        <v>-9.6160021223944667E-2</v>
      </c>
      <c r="Y256" s="5">
        <v>-2.7122291206980165E-2</v>
      </c>
      <c r="AK256" t="s">
        <v>335</v>
      </c>
      <c r="AL256" t="s">
        <v>339</v>
      </c>
      <c r="AM256" s="94">
        <v>0</v>
      </c>
      <c r="AN256" s="94">
        <v>368.7</v>
      </c>
      <c r="AO256" s="94">
        <v>-1611.5999999999985</v>
      </c>
      <c r="AP256" s="94">
        <v>7104.1999999999825</v>
      </c>
      <c r="AQ256" s="94">
        <v>5861.2999999999838</v>
      </c>
    </row>
    <row r="257" spans="4:43" x14ac:dyDescent="0.2">
      <c r="D257" t="s">
        <v>413</v>
      </c>
      <c r="E257" s="6"/>
      <c r="F257" s="6"/>
      <c r="G257" s="6"/>
      <c r="H257" s="6"/>
      <c r="I257" s="6">
        <v>0</v>
      </c>
      <c r="J257" s="6">
        <v>0</v>
      </c>
      <c r="K257" s="6">
        <v>-5878.4</v>
      </c>
      <c r="L257" s="6">
        <v>18101.700000000012</v>
      </c>
      <c r="P257" s="5"/>
      <c r="Q257" s="5" t="s">
        <v>413</v>
      </c>
      <c r="R257" s="5"/>
      <c r="S257" s="5"/>
      <c r="T257" s="5"/>
      <c r="U257" s="5"/>
      <c r="V257" s="5"/>
      <c r="W257" s="5"/>
      <c r="X257" s="5">
        <v>-0.37029524595430519</v>
      </c>
      <c r="Y257" s="5">
        <v>0.1344083506525619</v>
      </c>
      <c r="AK257" t="s">
        <v>604</v>
      </c>
      <c r="AL257" t="s">
        <v>211</v>
      </c>
      <c r="AM257" s="94">
        <v>0</v>
      </c>
      <c r="AN257" s="94">
        <v>-469.99999999999994</v>
      </c>
      <c r="AO257" s="94">
        <v>-13801.600000000049</v>
      </c>
      <c r="AP257" s="94">
        <v>20774.999999999985</v>
      </c>
      <c r="AQ257" s="94">
        <v>6503.399999999936</v>
      </c>
    </row>
    <row r="258" spans="4:43" x14ac:dyDescent="0.2">
      <c r="D258" t="s">
        <v>399</v>
      </c>
      <c r="E258" s="6"/>
      <c r="F258" s="6"/>
      <c r="G258" s="6"/>
      <c r="H258" s="6"/>
      <c r="I258" s="6">
        <v>0</v>
      </c>
      <c r="J258" s="6">
        <v>66984.5</v>
      </c>
      <c r="K258" s="6">
        <v>-9871.7000000000007</v>
      </c>
      <c r="L258" s="6">
        <v>53836.69999999999</v>
      </c>
      <c r="P258" s="5"/>
      <c r="Q258" s="5" t="s">
        <v>399</v>
      </c>
      <c r="R258" s="5"/>
      <c r="S258" s="5"/>
      <c r="T258" s="5"/>
      <c r="U258" s="5"/>
      <c r="V258" s="5"/>
      <c r="W258" s="5">
        <v>0.33457788477867795</v>
      </c>
      <c r="X258" s="5">
        <v>-0.42893393295531079</v>
      </c>
      <c r="Y258" s="5">
        <v>0.82520746410955192</v>
      </c>
      <c r="AK258" t="s">
        <v>604</v>
      </c>
      <c r="AL258" t="s">
        <v>198</v>
      </c>
      <c r="AM258" s="94">
        <v>0</v>
      </c>
      <c r="AN258" s="94">
        <v>-398.60000000000014</v>
      </c>
      <c r="AO258" s="94">
        <v>4597.4000000000015</v>
      </c>
      <c r="AP258" s="94">
        <v>2441.2999999999993</v>
      </c>
      <c r="AQ258" s="94">
        <v>6640.1</v>
      </c>
    </row>
    <row r="259" spans="4:43" x14ac:dyDescent="0.2">
      <c r="D259" t="s">
        <v>396</v>
      </c>
      <c r="E259" s="6"/>
      <c r="F259" s="6"/>
      <c r="G259" s="6"/>
      <c r="H259" s="6"/>
      <c r="I259" s="6">
        <v>1401213.5600000005</v>
      </c>
      <c r="J259" s="6">
        <v>-601.89999999999986</v>
      </c>
      <c r="K259" s="6">
        <v>-2494.6000000000058</v>
      </c>
      <c r="L259" s="6">
        <v>-56429.599999999919</v>
      </c>
      <c r="P259" s="5"/>
      <c r="Q259" s="5" t="s">
        <v>396</v>
      </c>
      <c r="R259" s="5"/>
      <c r="S259" s="5"/>
      <c r="T259" s="5"/>
      <c r="U259" s="5"/>
      <c r="V259" s="5">
        <v>0.4823830704872516</v>
      </c>
      <c r="W259" s="5">
        <v>-0.22978544704894244</v>
      </c>
      <c r="X259" s="5">
        <v>-6.933527521762832E-2</v>
      </c>
      <c r="Y259" s="5">
        <v>-0.14390654857218321</v>
      </c>
      <c r="AK259" t="s">
        <v>371</v>
      </c>
      <c r="AL259" t="s">
        <v>401</v>
      </c>
      <c r="AM259" s="94">
        <v>0</v>
      </c>
      <c r="AN259" s="94">
        <v>996.29999999999984</v>
      </c>
      <c r="AO259" s="94">
        <v>-2963.1000000000013</v>
      </c>
      <c r="AP259" s="94">
        <v>9211.5999999999913</v>
      </c>
      <c r="AQ259" s="94">
        <v>7244.7999999999902</v>
      </c>
    </row>
    <row r="260" spans="4:43" x14ac:dyDescent="0.2">
      <c r="D260" t="s">
        <v>404</v>
      </c>
      <c r="E260" s="6"/>
      <c r="F260" s="6"/>
      <c r="G260" s="6"/>
      <c r="H260" s="6"/>
      <c r="I260" s="6">
        <v>0</v>
      </c>
      <c r="J260" s="6">
        <v>235.10000000000002</v>
      </c>
      <c r="K260" s="6">
        <v>-8468.2000000000044</v>
      </c>
      <c r="L260" s="6">
        <v>-9592.3999999999942</v>
      </c>
      <c r="P260" s="5"/>
      <c r="Q260" s="5" t="s">
        <v>404</v>
      </c>
      <c r="R260" s="5"/>
      <c r="S260" s="5"/>
      <c r="T260" s="5"/>
      <c r="U260" s="5"/>
      <c r="V260" s="5"/>
      <c r="W260" s="5"/>
      <c r="X260" s="5">
        <v>-0.14958471261971978</v>
      </c>
      <c r="Y260" s="5">
        <v>-0.1255510298105818</v>
      </c>
      <c r="AK260" t="s">
        <v>108</v>
      </c>
      <c r="AL260" t="s">
        <v>140</v>
      </c>
      <c r="AM260" s="94">
        <v>0</v>
      </c>
      <c r="AN260" s="94">
        <v>13684.000000000004</v>
      </c>
      <c r="AO260" s="94">
        <v>-23627.400000000009</v>
      </c>
      <c r="AP260" s="94">
        <v>17279.100000000093</v>
      </c>
      <c r="AQ260" s="94">
        <v>7335.700000000088</v>
      </c>
    </row>
    <row r="261" spans="4:43" x14ac:dyDescent="0.2">
      <c r="D261" t="s">
        <v>395</v>
      </c>
      <c r="E261" s="6"/>
      <c r="F261" s="6"/>
      <c r="G261" s="6"/>
      <c r="H261" s="6"/>
      <c r="I261" s="6">
        <v>1866375.9399999995</v>
      </c>
      <c r="J261" s="6">
        <v>-51282</v>
      </c>
      <c r="K261" s="6">
        <v>-9849.2000000000116</v>
      </c>
      <c r="L261" s="6">
        <v>78116.499999999884</v>
      </c>
      <c r="P261" s="5"/>
      <c r="Q261" s="5" t="s">
        <v>395</v>
      </c>
      <c r="R261" s="5"/>
      <c r="S261" s="5"/>
      <c r="T261" s="5"/>
      <c r="U261" s="5"/>
      <c r="V261" s="5">
        <v>0.55099660995733135</v>
      </c>
      <c r="W261" s="5">
        <v>-0.16876923385771084</v>
      </c>
      <c r="X261" s="5">
        <v>-5.3502236683787029E-2</v>
      </c>
      <c r="Y261" s="5">
        <v>0.12755184515962148</v>
      </c>
      <c r="AK261" t="s">
        <v>335</v>
      </c>
      <c r="AL261" t="s">
        <v>361</v>
      </c>
      <c r="AM261" s="94">
        <v>0</v>
      </c>
      <c r="AN261" s="94">
        <v>-1070.2999999999884</v>
      </c>
      <c r="AO261" s="94">
        <v>1891.6999999999994</v>
      </c>
      <c r="AP261" s="94">
        <v>7788.5</v>
      </c>
      <c r="AQ261" s="94">
        <v>8609.9000000000106</v>
      </c>
    </row>
    <row r="262" spans="4:43" x14ac:dyDescent="0.2">
      <c r="D262" t="s">
        <v>403</v>
      </c>
      <c r="E262" s="6"/>
      <c r="F262" s="6"/>
      <c r="G262" s="6"/>
      <c r="H262" s="6"/>
      <c r="I262" s="6">
        <v>-242568.63</v>
      </c>
      <c r="J262" s="6">
        <v>140875.40000000002</v>
      </c>
      <c r="K262" s="6">
        <v>-25339.800000000017</v>
      </c>
      <c r="L262" s="6">
        <v>40261.099999999627</v>
      </c>
      <c r="P262" s="5"/>
      <c r="Q262" s="5" t="s">
        <v>403</v>
      </c>
      <c r="R262" s="5"/>
      <c r="S262" s="5"/>
      <c r="T262" s="5"/>
      <c r="U262" s="5"/>
      <c r="V262" s="5">
        <v>-0.25274650425447381</v>
      </c>
      <c r="W262" s="5">
        <v>0.64521852636400079</v>
      </c>
      <c r="X262" s="5">
        <v>-0.4147870966474661</v>
      </c>
      <c r="Y262" s="5">
        <v>5.342677056602381E-2</v>
      </c>
      <c r="AK262" t="s">
        <v>213</v>
      </c>
      <c r="AL262" s="3" t="s">
        <v>219</v>
      </c>
      <c r="AM262" s="94">
        <v>0</v>
      </c>
      <c r="AN262" s="94">
        <v>1690.4</v>
      </c>
      <c r="AO262" s="94">
        <v>-2821.7999999999956</v>
      </c>
      <c r="AP262" s="94">
        <v>9972.2000000000007</v>
      </c>
      <c r="AQ262" s="94">
        <v>8840.8000000000047</v>
      </c>
    </row>
    <row r="263" spans="4:43" x14ac:dyDescent="0.2">
      <c r="D263" t="s">
        <v>415</v>
      </c>
      <c r="E263" s="6"/>
      <c r="F263" s="6"/>
      <c r="G263" s="6"/>
      <c r="H263" s="6"/>
      <c r="I263" s="6">
        <v>0</v>
      </c>
      <c r="J263" s="6">
        <v>0</v>
      </c>
      <c r="K263" s="6">
        <v>-1409.4999999999982</v>
      </c>
      <c r="L263" s="6">
        <v>13473.299999999988</v>
      </c>
      <c r="P263" s="5"/>
      <c r="Q263" s="5" t="s">
        <v>415</v>
      </c>
      <c r="R263" s="5"/>
      <c r="S263" s="5"/>
      <c r="T263" s="5"/>
      <c r="U263" s="5"/>
      <c r="V263" s="5"/>
      <c r="W263" s="5"/>
      <c r="X263" s="5">
        <v>-0.11303762039569168</v>
      </c>
      <c r="Y263" s="5">
        <v>0.16755647583337982</v>
      </c>
      <c r="AK263" t="s">
        <v>335</v>
      </c>
      <c r="AL263" t="s">
        <v>355</v>
      </c>
      <c r="AM263" s="94">
        <v>0</v>
      </c>
      <c r="AN263" s="94">
        <v>-166.7</v>
      </c>
      <c r="AO263" s="94">
        <v>-1279.6999999999971</v>
      </c>
      <c r="AP263" s="94">
        <v>11527.000000000116</v>
      </c>
      <c r="AQ263" s="94">
        <v>10080.600000000119</v>
      </c>
    </row>
    <row r="264" spans="4:43" x14ac:dyDescent="0.2">
      <c r="D264" t="s">
        <v>422</v>
      </c>
      <c r="E264" s="6"/>
      <c r="F264" s="6"/>
      <c r="G264" s="6"/>
      <c r="H264" s="6"/>
      <c r="I264" s="6">
        <v>0</v>
      </c>
      <c r="J264" s="6">
        <v>-139070.70000000001</v>
      </c>
      <c r="K264" s="6">
        <v>-13692.700000000008</v>
      </c>
      <c r="L264" s="6">
        <v>-14824.900000000023</v>
      </c>
      <c r="P264" s="5"/>
      <c r="Q264" s="5" t="s">
        <v>422</v>
      </c>
      <c r="R264" s="5"/>
      <c r="S264" s="5"/>
      <c r="T264" s="5"/>
      <c r="U264" s="5"/>
      <c r="V264" s="5"/>
      <c r="W264" s="5">
        <v>-0.5679897503422543</v>
      </c>
      <c r="X264" s="5">
        <v>-0.30845250002252694</v>
      </c>
      <c r="Y264" s="5">
        <v>-1.7305998737383199E-2</v>
      </c>
      <c r="AK264" t="s">
        <v>213</v>
      </c>
      <c r="AL264" s="3" t="s">
        <v>216</v>
      </c>
      <c r="AM264" s="94">
        <v>0</v>
      </c>
      <c r="AN264" s="94">
        <v>1691.8</v>
      </c>
      <c r="AO264" s="94">
        <v>-513.69999999999982</v>
      </c>
      <c r="AP264" s="94">
        <v>9305.3999999999978</v>
      </c>
      <c r="AQ264" s="94">
        <v>10483.499999999998</v>
      </c>
    </row>
    <row r="265" spans="4:43" x14ac:dyDescent="0.2">
      <c r="D265" t="s">
        <v>389</v>
      </c>
      <c r="E265" s="6"/>
      <c r="F265" s="6"/>
      <c r="G265" s="6"/>
      <c r="H265" s="6"/>
      <c r="I265" s="6">
        <v>0</v>
      </c>
      <c r="J265" s="6">
        <v>207.1</v>
      </c>
      <c r="K265" s="6">
        <v>-110763.50000000017</v>
      </c>
      <c r="L265" s="6">
        <v>-45713.09999999986</v>
      </c>
      <c r="P265" s="5"/>
      <c r="Q265" s="5" t="s">
        <v>389</v>
      </c>
      <c r="R265" s="5"/>
      <c r="S265" s="5"/>
      <c r="T265" s="5"/>
      <c r="U265" s="5"/>
      <c r="V265" s="5"/>
      <c r="W265" s="5"/>
      <c r="X265" s="5">
        <v>-0.18723128401341169</v>
      </c>
      <c r="Y265" s="5">
        <v>-8.2736006961587949E-2</v>
      </c>
      <c r="AK265" t="s">
        <v>596</v>
      </c>
      <c r="AL265" t="s">
        <v>94</v>
      </c>
      <c r="AM265" s="94">
        <v>0</v>
      </c>
      <c r="AN265" s="94">
        <v>0</v>
      </c>
      <c r="AO265" s="94">
        <v>-498.20000000000027</v>
      </c>
      <c r="AP265" s="94">
        <v>11462.400000000001</v>
      </c>
      <c r="AQ265" s="94">
        <v>10964.2</v>
      </c>
    </row>
    <row r="266" spans="4:43" x14ac:dyDescent="0.2">
      <c r="D266" t="s">
        <v>379</v>
      </c>
      <c r="E266" s="6"/>
      <c r="F266" s="6"/>
      <c r="G266" s="6"/>
      <c r="H266" s="6"/>
      <c r="I266" s="6">
        <v>1529123.3399999999</v>
      </c>
      <c r="J266" s="6">
        <v>-41954.799999999988</v>
      </c>
      <c r="K266" s="6">
        <v>-13586.69999999999</v>
      </c>
      <c r="L266" s="6">
        <v>-7621.4999999997672</v>
      </c>
      <c r="P266" s="5"/>
      <c r="Q266" s="5" t="s">
        <v>379</v>
      </c>
      <c r="R266" s="5"/>
      <c r="S266" s="5"/>
      <c r="T266" s="5"/>
      <c r="U266" s="5"/>
      <c r="V266" s="5">
        <v>1.0972304091284502</v>
      </c>
      <c r="W266" s="5">
        <v>-0.16251849671126534</v>
      </c>
      <c r="X266" s="5">
        <v>-0.21293865595080047</v>
      </c>
      <c r="Y266" s="5">
        <v>-6.5026750852623591E-3</v>
      </c>
      <c r="AK266" t="s">
        <v>213</v>
      </c>
      <c r="AL266" s="3" t="s">
        <v>243</v>
      </c>
      <c r="AM266" s="94">
        <v>0</v>
      </c>
      <c r="AN266" s="94">
        <v>31002.700000000004</v>
      </c>
      <c r="AO266" s="94">
        <v>-10814.399999999994</v>
      </c>
      <c r="AP266" s="94">
        <v>-9202.2999999999884</v>
      </c>
      <c r="AQ266" s="94">
        <v>10986.000000000022</v>
      </c>
    </row>
    <row r="267" spans="4:43" x14ac:dyDescent="0.2">
      <c r="D267" t="s">
        <v>388</v>
      </c>
      <c r="E267" s="6"/>
      <c r="F267" s="6"/>
      <c r="G267" s="6"/>
      <c r="H267" s="6"/>
      <c r="I267" s="6">
        <v>0</v>
      </c>
      <c r="J267" s="6">
        <v>631.9</v>
      </c>
      <c r="K267" s="6">
        <v>-17364.899999999998</v>
      </c>
      <c r="L267" s="6">
        <v>-8726.4000000000233</v>
      </c>
      <c r="P267" s="5"/>
      <c r="Q267" s="5" t="s">
        <v>388</v>
      </c>
      <c r="R267" s="5"/>
      <c r="S267" s="5"/>
      <c r="T267" s="5"/>
      <c r="U267" s="5"/>
      <c r="V267" s="5"/>
      <c r="W267" s="5"/>
      <c r="X267" s="5">
        <v>-0.53261663037143814</v>
      </c>
      <c r="Y267" s="5">
        <v>-7.2932537569901812E-2</v>
      </c>
      <c r="AK267" t="s">
        <v>371</v>
      </c>
      <c r="AL267" t="s">
        <v>415</v>
      </c>
      <c r="AM267" s="94">
        <v>0</v>
      </c>
      <c r="AN267" s="94">
        <v>0</v>
      </c>
      <c r="AO267" s="94">
        <v>-1409.4999999999982</v>
      </c>
      <c r="AP267" s="94">
        <v>13473.299999999988</v>
      </c>
      <c r="AQ267" s="94">
        <v>12063.79999999999</v>
      </c>
    </row>
    <row r="268" spans="4:43" x14ac:dyDescent="0.2">
      <c r="D268" t="s">
        <v>418</v>
      </c>
      <c r="E268" s="6"/>
      <c r="F268" s="6"/>
      <c r="G268" s="6"/>
      <c r="H268" s="6"/>
      <c r="I268" s="6">
        <v>-879251.8</v>
      </c>
      <c r="J268" s="6">
        <v>431079.39999999991</v>
      </c>
      <c r="K268" s="6">
        <v>-18337.499999999993</v>
      </c>
      <c r="L268" s="6">
        <v>231556.8000000004</v>
      </c>
      <c r="P268" s="5"/>
      <c r="Q268" s="5" t="s">
        <v>418</v>
      </c>
      <c r="R268" s="5"/>
      <c r="S268" s="5"/>
      <c r="T268" s="5"/>
      <c r="U268" s="5"/>
      <c r="V268" s="5">
        <v>-0.82744637537351473</v>
      </c>
      <c r="W268" s="5">
        <v>0.47678532895390985</v>
      </c>
      <c r="X268" s="5">
        <v>-0.50553016226587766</v>
      </c>
      <c r="Y268" s="5">
        <v>0.35533648940006668</v>
      </c>
      <c r="AK268" t="s">
        <v>426</v>
      </c>
      <c r="AL268" t="s">
        <v>452</v>
      </c>
      <c r="AM268" s="94">
        <v>0</v>
      </c>
      <c r="AN268" s="94">
        <v>0</v>
      </c>
      <c r="AO268" s="94">
        <v>-1416.2999999999956</v>
      </c>
      <c r="AP268" s="94">
        <v>13622.900000000001</v>
      </c>
      <c r="AQ268" s="94">
        <v>12206.600000000006</v>
      </c>
    </row>
    <row r="269" spans="4:43" x14ac:dyDescent="0.2">
      <c r="D269" t="s">
        <v>390</v>
      </c>
      <c r="E269" s="6"/>
      <c r="F269" s="6"/>
      <c r="G269" s="6"/>
      <c r="H269" s="6"/>
      <c r="I269" s="6">
        <v>31798.650000000023</v>
      </c>
      <c r="J269" s="6">
        <v>486.59999999999997</v>
      </c>
      <c r="K269" s="6">
        <v>-36032.299999999988</v>
      </c>
      <c r="L269" s="6">
        <v>-18509.900000000081</v>
      </c>
      <c r="P269" s="5"/>
      <c r="Q269" s="5" t="s">
        <v>390</v>
      </c>
      <c r="R269" s="5"/>
      <c r="S269" s="5"/>
      <c r="T269" s="5"/>
      <c r="U269" s="5"/>
      <c r="V269" s="5">
        <v>5.5540680035421827E-2</v>
      </c>
      <c r="W269" s="5">
        <v>6.0673316708229423</v>
      </c>
      <c r="X269" s="5">
        <v>-0.1780971756371893</v>
      </c>
      <c r="Y269" s="5">
        <v>-6.2348401787263412E-2</v>
      </c>
      <c r="AK269" t="s">
        <v>371</v>
      </c>
      <c r="AL269" t="s">
        <v>413</v>
      </c>
      <c r="AM269" s="94">
        <v>0</v>
      </c>
      <c r="AN269" s="94">
        <v>0</v>
      </c>
      <c r="AO269" s="94">
        <v>-5878.4</v>
      </c>
      <c r="AP269" s="94">
        <v>18101.700000000012</v>
      </c>
      <c r="AQ269" s="94">
        <v>12223.300000000012</v>
      </c>
    </row>
    <row r="270" spans="4:43" x14ac:dyDescent="0.2">
      <c r="D270" t="s">
        <v>370</v>
      </c>
      <c r="E270" s="6"/>
      <c r="F270" s="6"/>
      <c r="G270" s="6"/>
      <c r="H270" s="6"/>
      <c r="I270" s="6">
        <v>0</v>
      </c>
      <c r="J270" s="6">
        <v>-5114.5999999999985</v>
      </c>
      <c r="K270" s="6">
        <v>-14584.3</v>
      </c>
      <c r="L270" s="6">
        <v>36878.600000000151</v>
      </c>
      <c r="P270" s="5"/>
      <c r="Q270" s="5" t="s">
        <v>370</v>
      </c>
      <c r="R270" s="5"/>
      <c r="S270" s="5"/>
      <c r="T270" s="5"/>
      <c r="U270" s="5"/>
      <c r="V270" s="5"/>
      <c r="W270" s="5">
        <v>-9.2999490872063398E-2</v>
      </c>
      <c r="X270" s="5">
        <v>-0.36250767429663672</v>
      </c>
      <c r="Y270" s="5">
        <v>0.1193505761764234</v>
      </c>
      <c r="AK270" t="s">
        <v>601</v>
      </c>
      <c r="AL270" t="s">
        <v>171</v>
      </c>
      <c r="AM270" s="94">
        <v>0</v>
      </c>
      <c r="AN270" s="94">
        <v>-62668.299999999996</v>
      </c>
      <c r="AO270" s="94">
        <v>-20503.799999999988</v>
      </c>
      <c r="AP270" s="94">
        <v>95700.800000000134</v>
      </c>
      <c r="AQ270" s="94">
        <v>12528.700000000157</v>
      </c>
    </row>
    <row r="271" spans="4:43" x14ac:dyDescent="0.2">
      <c r="D271" t="s">
        <v>393</v>
      </c>
      <c r="E271" s="6"/>
      <c r="F271" s="6"/>
      <c r="G271" s="6"/>
      <c r="H271" s="6"/>
      <c r="I271" s="6">
        <v>0</v>
      </c>
      <c r="J271" s="6">
        <v>-4817.6999999999989</v>
      </c>
      <c r="K271" s="6">
        <v>-8012</v>
      </c>
      <c r="L271" s="6">
        <v>28592.199999999953</v>
      </c>
      <c r="P271" s="5"/>
      <c r="Q271" s="5" t="s">
        <v>393</v>
      </c>
      <c r="R271" s="5"/>
      <c r="S271" s="5"/>
      <c r="T271" s="5"/>
      <c r="U271" s="5"/>
      <c r="V271" s="5"/>
      <c r="W271" s="5">
        <v>-0.33816014824381607</v>
      </c>
      <c r="X271" s="5">
        <v>-0.25395577644791562</v>
      </c>
      <c r="Y271" s="5">
        <v>0.12112100535831291</v>
      </c>
      <c r="AK271" t="s">
        <v>108</v>
      </c>
      <c r="AL271" t="s">
        <v>131</v>
      </c>
      <c r="AM271" s="94">
        <v>0</v>
      </c>
      <c r="AN271" s="94">
        <v>827.7</v>
      </c>
      <c r="AO271" s="94">
        <v>-11572.499999999971</v>
      </c>
      <c r="AP271" s="94">
        <v>23317.100000000093</v>
      </c>
      <c r="AQ271" s="94">
        <v>12572.300000000123</v>
      </c>
    </row>
    <row r="272" spans="4:43" x14ac:dyDescent="0.2">
      <c r="D272" t="s">
        <v>414</v>
      </c>
      <c r="E272" s="6"/>
      <c r="F272" s="6"/>
      <c r="G272" s="6"/>
      <c r="H272" s="6"/>
      <c r="I272" s="6">
        <v>0</v>
      </c>
      <c r="J272" s="6">
        <v>0</v>
      </c>
      <c r="K272" s="6">
        <v>-2213.1999999999998</v>
      </c>
      <c r="L272" s="6">
        <v>-11487.8</v>
      </c>
      <c r="P272" s="5"/>
      <c r="Q272" s="5" t="s">
        <v>414</v>
      </c>
      <c r="R272" s="5"/>
      <c r="S272" s="5"/>
      <c r="T272" s="5"/>
      <c r="U272" s="5"/>
      <c r="V272" s="5"/>
      <c r="W272" s="5"/>
      <c r="X272" s="5">
        <v>-0.67642654115345813</v>
      </c>
      <c r="Y272" s="5">
        <v>-0.46325510121784014</v>
      </c>
      <c r="AK272" t="s">
        <v>604</v>
      </c>
      <c r="AL272" t="s">
        <v>205</v>
      </c>
      <c r="AM272" s="94">
        <v>0</v>
      </c>
      <c r="AN272" s="94">
        <v>0</v>
      </c>
      <c r="AO272" s="94">
        <v>-4860.8000000000029</v>
      </c>
      <c r="AP272" s="94">
        <v>17787.899999999994</v>
      </c>
      <c r="AQ272" s="94">
        <v>12927.099999999991</v>
      </c>
    </row>
    <row r="273" spans="3:43" x14ac:dyDescent="0.2">
      <c r="D273" t="s">
        <v>400</v>
      </c>
      <c r="E273" s="6"/>
      <c r="F273" s="6"/>
      <c r="G273" s="6"/>
      <c r="H273" s="6"/>
      <c r="I273" s="6">
        <v>-119873.7</v>
      </c>
      <c r="J273" s="6">
        <v>-12595.599999999977</v>
      </c>
      <c r="K273" s="6">
        <v>-21388.600000000006</v>
      </c>
      <c r="L273" s="6">
        <v>56050.200000000128</v>
      </c>
      <c r="P273" s="5"/>
      <c r="Q273" s="5" t="s">
        <v>400</v>
      </c>
      <c r="R273" s="5"/>
      <c r="S273" s="5"/>
      <c r="T273" s="5"/>
      <c r="U273" s="5"/>
      <c r="V273" s="5">
        <v>-1</v>
      </c>
      <c r="W273" s="5">
        <v>-6.535777461021991E-2</v>
      </c>
      <c r="X273" s="5">
        <v>-0.36074670516682472</v>
      </c>
      <c r="Y273" s="5">
        <v>0.17687929238437208</v>
      </c>
      <c r="AK273" t="s">
        <v>426</v>
      </c>
      <c r="AL273" t="s">
        <v>446</v>
      </c>
      <c r="AM273" s="94">
        <v>0</v>
      </c>
      <c r="AN273" s="94">
        <v>6060.4999999999927</v>
      </c>
      <c r="AO273" s="94">
        <v>-6405.5999999999995</v>
      </c>
      <c r="AP273" s="94">
        <v>13861.499999999993</v>
      </c>
      <c r="AQ273" s="94">
        <v>13516.399999999987</v>
      </c>
    </row>
    <row r="274" spans="3:43" x14ac:dyDescent="0.2">
      <c r="D274" t="s">
        <v>397</v>
      </c>
      <c r="E274" s="6"/>
      <c r="F274" s="6"/>
      <c r="G274" s="6"/>
      <c r="H274" s="6"/>
      <c r="I274" s="6">
        <v>523922.16000000003</v>
      </c>
      <c r="J274" s="6">
        <v>7328.6999999999825</v>
      </c>
      <c r="K274" s="6">
        <v>-7536.9</v>
      </c>
      <c r="L274" s="6">
        <v>4571.7999999999738</v>
      </c>
      <c r="P274" s="5"/>
      <c r="Q274" s="5" t="s">
        <v>397</v>
      </c>
      <c r="R274" s="5"/>
      <c r="S274" s="5"/>
      <c r="T274" s="5"/>
      <c r="U274" s="5"/>
      <c r="V274" s="5">
        <v>1.6290205240442153</v>
      </c>
      <c r="W274" s="5">
        <v>4.2090518132572363E-2</v>
      </c>
      <c r="X274" s="5">
        <v>-0.66934574293301119</v>
      </c>
      <c r="Y274" s="5">
        <v>4.0351030487896136E-2</v>
      </c>
      <c r="AK274" t="s">
        <v>601</v>
      </c>
      <c r="AL274" t="s">
        <v>180</v>
      </c>
      <c r="AM274" s="94">
        <v>0</v>
      </c>
      <c r="AN274" s="94">
        <v>1845.4</v>
      </c>
      <c r="AO274" s="94">
        <v>-17416.699999999997</v>
      </c>
      <c r="AP274" s="94">
        <v>30647.699999999983</v>
      </c>
      <c r="AQ274" s="94">
        <v>15076.399999999985</v>
      </c>
    </row>
    <row r="275" spans="3:43" x14ac:dyDescent="0.2">
      <c r="D275" t="s">
        <v>412</v>
      </c>
      <c r="E275" s="6"/>
      <c r="F275" s="6"/>
      <c r="G275" s="6"/>
      <c r="H275" s="6"/>
      <c r="I275" s="6">
        <v>261174.19</v>
      </c>
      <c r="J275" s="6">
        <v>68785.600000000035</v>
      </c>
      <c r="K275" s="6">
        <v>-9130.8000000000029</v>
      </c>
      <c r="L275" s="6">
        <v>-30299.899999999965</v>
      </c>
      <c r="P275" s="5"/>
      <c r="Q275" s="5" t="s">
        <v>412</v>
      </c>
      <c r="R275" s="5"/>
      <c r="S275" s="5"/>
      <c r="T275" s="5"/>
      <c r="U275" s="5"/>
      <c r="V275" s="5">
        <v>2.1319297830310351</v>
      </c>
      <c r="W275" s="5">
        <v>0.13447247018602146</v>
      </c>
      <c r="X275" s="5">
        <v>-0.23039307215995405</v>
      </c>
      <c r="Y275" s="5">
        <v>-7.6681895117042695E-2</v>
      </c>
      <c r="AK275" t="s">
        <v>371</v>
      </c>
      <c r="AL275" t="s">
        <v>393</v>
      </c>
      <c r="AM275" s="94">
        <v>0</v>
      </c>
      <c r="AN275" s="94">
        <v>-4817.6999999999989</v>
      </c>
      <c r="AO275" s="94">
        <v>-8012</v>
      </c>
      <c r="AP275" s="94">
        <v>28592.199999999953</v>
      </c>
      <c r="AQ275" s="94">
        <v>15762.499999999955</v>
      </c>
    </row>
    <row r="276" spans="3:43" x14ac:dyDescent="0.2">
      <c r="D276" t="s">
        <v>402</v>
      </c>
      <c r="E276" s="6"/>
      <c r="F276" s="6"/>
      <c r="G276" s="6"/>
      <c r="H276" s="6"/>
      <c r="I276" s="6">
        <v>2102503.33</v>
      </c>
      <c r="J276" s="6">
        <v>-221787.60000000009</v>
      </c>
      <c r="K276" s="6">
        <v>-18619.599999999991</v>
      </c>
      <c r="L276" s="6">
        <v>371007.79999999958</v>
      </c>
      <c r="P276" s="5"/>
      <c r="Q276" s="5" t="s">
        <v>402</v>
      </c>
      <c r="R276" s="5"/>
      <c r="S276" s="5"/>
      <c r="T276" s="5"/>
      <c r="U276" s="5"/>
      <c r="V276" s="5">
        <v>0.47284257007622615</v>
      </c>
      <c r="W276" s="5">
        <v>-0.11191259632060467</v>
      </c>
      <c r="X276" s="5">
        <v>-0.13162886084862138</v>
      </c>
      <c r="Y276" s="5">
        <v>0.20837115480460622</v>
      </c>
      <c r="AK276" t="s">
        <v>604</v>
      </c>
      <c r="AL276" t="s">
        <v>209</v>
      </c>
      <c r="AM276" s="94">
        <v>0</v>
      </c>
      <c r="AN276" s="94">
        <v>944.8</v>
      </c>
      <c r="AO276" s="94">
        <v>3020.9999999999927</v>
      </c>
      <c r="AP276" s="94">
        <v>12836.399999999994</v>
      </c>
      <c r="AQ276" s="94">
        <v>16802.199999999986</v>
      </c>
    </row>
    <row r="277" spans="3:43" x14ac:dyDescent="0.2">
      <c r="D277" t="s">
        <v>405</v>
      </c>
      <c r="E277" s="6"/>
      <c r="F277" s="6"/>
      <c r="G277" s="6"/>
      <c r="H277" s="6"/>
      <c r="I277" s="6">
        <v>-40948.429999999993</v>
      </c>
      <c r="J277" s="6">
        <v>-95511.79999999993</v>
      </c>
      <c r="K277" s="6">
        <v>-9959.5000000000073</v>
      </c>
      <c r="L277" s="6">
        <v>4734.6000000002095</v>
      </c>
      <c r="P277" s="5"/>
      <c r="Q277" s="5" t="s">
        <v>405</v>
      </c>
      <c r="R277" s="5"/>
      <c r="S277" s="5"/>
      <c r="T277" s="5"/>
      <c r="U277" s="5"/>
      <c r="V277" s="5">
        <v>-7.5080978719456265E-2</v>
      </c>
      <c r="W277" s="5">
        <v>-0.14059600335681158</v>
      </c>
      <c r="X277" s="5">
        <v>-0.20175184492688167</v>
      </c>
      <c r="Y277" s="5">
        <v>8.3842688972775824E-3</v>
      </c>
      <c r="AK277" t="s">
        <v>371</v>
      </c>
      <c r="AL277" t="s">
        <v>370</v>
      </c>
      <c r="AM277" s="94">
        <v>0</v>
      </c>
      <c r="AN277" s="94">
        <v>-5114.5999999999985</v>
      </c>
      <c r="AO277" s="94">
        <v>-14584.3</v>
      </c>
      <c r="AP277" s="94">
        <v>36878.600000000151</v>
      </c>
      <c r="AQ277" s="94">
        <v>17179.700000000154</v>
      </c>
    </row>
    <row r="278" spans="3:43" x14ac:dyDescent="0.2">
      <c r="D278" t="s">
        <v>376</v>
      </c>
      <c r="E278" s="6"/>
      <c r="F278" s="6"/>
      <c r="G278" s="6"/>
      <c r="H278" s="6"/>
      <c r="I278" s="6">
        <v>47350.789999999921</v>
      </c>
      <c r="J278" s="6">
        <v>-231577.90000000002</v>
      </c>
      <c r="K278" s="6">
        <v>-952.09999999999854</v>
      </c>
      <c r="L278" s="6">
        <v>-76774.300000000017</v>
      </c>
      <c r="P278" s="5"/>
      <c r="Q278" s="5" t="s">
        <v>376</v>
      </c>
      <c r="R278" s="5"/>
      <c r="S278" s="5"/>
      <c r="T278" s="5"/>
      <c r="U278" s="5"/>
      <c r="V278" s="5">
        <v>0.10301333451102315</v>
      </c>
      <c r="W278" s="5">
        <v>-0.84367867347648828</v>
      </c>
      <c r="X278" s="5">
        <v>-4.570284748756738E-2</v>
      </c>
      <c r="Y278" s="5">
        <v>-0.33393996202771159</v>
      </c>
      <c r="AK278" t="s">
        <v>601</v>
      </c>
      <c r="AL278" t="s">
        <v>166</v>
      </c>
      <c r="AM278" s="94">
        <v>0</v>
      </c>
      <c r="AN278" s="94">
        <v>-60</v>
      </c>
      <c r="AO278" s="94">
        <v>1805.9999999999854</v>
      </c>
      <c r="AP278" s="94">
        <v>15459.899999999907</v>
      </c>
      <c r="AQ278" s="94">
        <v>17205.899999999892</v>
      </c>
    </row>
    <row r="279" spans="3:43" x14ac:dyDescent="0.2">
      <c r="D279" t="s">
        <v>401</v>
      </c>
      <c r="E279" s="6"/>
      <c r="F279" s="6"/>
      <c r="G279" s="6"/>
      <c r="H279" s="6"/>
      <c r="I279" s="6">
        <v>0</v>
      </c>
      <c r="J279" s="6">
        <v>996.29999999999984</v>
      </c>
      <c r="K279" s="6">
        <v>-2963.1000000000013</v>
      </c>
      <c r="L279" s="6">
        <v>9211.5999999999913</v>
      </c>
      <c r="P279" s="5"/>
      <c r="Q279" s="5" t="s">
        <v>401</v>
      </c>
      <c r="R279" s="5"/>
      <c r="S279" s="5"/>
      <c r="T279" s="5"/>
      <c r="U279" s="5"/>
      <c r="V279" s="5"/>
      <c r="W279" s="5">
        <v>9.6353965183752397</v>
      </c>
      <c r="X279" s="5">
        <v>-0.32534009684113452</v>
      </c>
      <c r="Y279" s="5">
        <v>0.13276240521963953</v>
      </c>
      <c r="AK279" t="s">
        <v>654</v>
      </c>
      <c r="AL279" t="s">
        <v>501</v>
      </c>
      <c r="AM279" s="94">
        <v>0</v>
      </c>
      <c r="AN279" s="94">
        <v>0</v>
      </c>
      <c r="AO279" s="94">
        <v>3084.5000000000005</v>
      </c>
      <c r="AP279" s="94">
        <v>14571.900000000009</v>
      </c>
      <c r="AQ279" s="94">
        <v>17656.400000000009</v>
      </c>
    </row>
    <row r="280" spans="3:43" x14ac:dyDescent="0.2">
      <c r="D280" t="s">
        <v>408</v>
      </c>
      <c r="E280" s="6"/>
      <c r="F280" s="6"/>
      <c r="G280" s="6"/>
      <c r="H280" s="6"/>
      <c r="I280" s="6">
        <v>163640.60000000009</v>
      </c>
      <c r="J280" s="6">
        <v>528150.09999999963</v>
      </c>
      <c r="K280" s="6">
        <v>-19122.399999999994</v>
      </c>
      <c r="L280" s="6">
        <v>41900.299999999814</v>
      </c>
      <c r="P280" s="5"/>
      <c r="Q280" s="5" t="s">
        <v>408</v>
      </c>
      <c r="R280" s="5"/>
      <c r="S280" s="5"/>
      <c r="T280" s="5"/>
      <c r="U280" s="5"/>
      <c r="V280" s="5">
        <v>8.9167642399614347E-2</v>
      </c>
      <c r="W280" s="5">
        <v>0.14079564787845528</v>
      </c>
      <c r="X280" s="5">
        <v>-0.1152218344484507</v>
      </c>
      <c r="Y280" s="5">
        <v>6.5863214557709382E-2</v>
      </c>
      <c r="AK280" t="s">
        <v>426</v>
      </c>
      <c r="AL280" t="s">
        <v>442</v>
      </c>
      <c r="AM280" s="94">
        <v>0</v>
      </c>
      <c r="AN280" s="94">
        <v>51651.000000000015</v>
      </c>
      <c r="AO280" s="94">
        <v>-18811.600000000006</v>
      </c>
      <c r="AP280" s="94">
        <v>-14966.69999999999</v>
      </c>
      <c r="AQ280" s="94">
        <v>17872.700000000019</v>
      </c>
    </row>
    <row r="281" spans="3:43" x14ac:dyDescent="0.2">
      <c r="D281" t="s">
        <v>382</v>
      </c>
      <c r="E281" s="6"/>
      <c r="F281" s="6"/>
      <c r="G281" s="6"/>
      <c r="H281" s="6"/>
      <c r="I281" s="6">
        <v>126151.07999999999</v>
      </c>
      <c r="J281" s="6">
        <v>-378049.4</v>
      </c>
      <c r="K281" s="6">
        <v>5653.9000000000087</v>
      </c>
      <c r="L281" s="6">
        <v>803.70000000006985</v>
      </c>
      <c r="P281" s="5"/>
      <c r="Q281" s="5" t="s">
        <v>382</v>
      </c>
      <c r="R281" s="5"/>
      <c r="S281" s="5"/>
      <c r="T281" s="5"/>
      <c r="U281" s="5"/>
      <c r="V281" s="5">
        <v>1.0416583819133651</v>
      </c>
      <c r="W281" s="5">
        <v>-0.65776102697529149</v>
      </c>
      <c r="X281" s="5">
        <v>0.159461083079735</v>
      </c>
      <c r="Y281" s="5">
        <v>8.733793390637136E-4</v>
      </c>
      <c r="AK281" t="s">
        <v>272</v>
      </c>
      <c r="AL281" t="s">
        <v>304</v>
      </c>
      <c r="AM281" s="94">
        <v>0</v>
      </c>
      <c r="AN281" s="94">
        <v>0</v>
      </c>
      <c r="AO281" s="94">
        <v>2976.7000000000007</v>
      </c>
      <c r="AP281" s="94">
        <v>16726.800000000003</v>
      </c>
      <c r="AQ281" s="94">
        <v>19703.500000000004</v>
      </c>
    </row>
    <row r="282" spans="3:43" x14ac:dyDescent="0.2">
      <c r="D282" t="s">
        <v>386</v>
      </c>
      <c r="E282" s="6"/>
      <c r="F282" s="6"/>
      <c r="G282" s="6"/>
      <c r="H282" s="6"/>
      <c r="I282" s="6">
        <v>12147.850000000006</v>
      </c>
      <c r="J282" s="6">
        <v>-1592.0999999999913</v>
      </c>
      <c r="K282" s="6">
        <v>-4919.0999999999985</v>
      </c>
      <c r="L282" s="6">
        <v>-28128.299999999581</v>
      </c>
      <c r="P282" s="5"/>
      <c r="Q282" s="5" t="s">
        <v>386</v>
      </c>
      <c r="R282" s="5"/>
      <c r="S282" s="5"/>
      <c r="T282" s="5"/>
      <c r="U282" s="5"/>
      <c r="V282" s="5">
        <v>7.827575986030301E-2</v>
      </c>
      <c r="W282" s="5">
        <v>-1.9498030724614857E-2</v>
      </c>
      <c r="X282" s="5">
        <v>-9.541960300510352E-2</v>
      </c>
      <c r="Y282" s="5">
        <v>-4.8410464314184797E-2</v>
      </c>
      <c r="AK282" t="s">
        <v>245</v>
      </c>
      <c r="AL282" t="s">
        <v>265</v>
      </c>
      <c r="AM282" s="94">
        <v>0</v>
      </c>
      <c r="AN282" s="94">
        <v>7223.5</v>
      </c>
      <c r="AO282" s="94">
        <v>15</v>
      </c>
      <c r="AP282" s="94">
        <v>13265.900000000003</v>
      </c>
      <c r="AQ282" s="94">
        <v>20504.400000000001</v>
      </c>
    </row>
    <row r="283" spans="3:43" x14ac:dyDescent="0.2">
      <c r="C283" t="s">
        <v>603</v>
      </c>
      <c r="D283" t="s">
        <v>191</v>
      </c>
      <c r="E283" s="6"/>
      <c r="F283" s="6"/>
      <c r="G283" s="6"/>
      <c r="H283" s="6"/>
      <c r="I283" s="6">
        <v>0</v>
      </c>
      <c r="J283" s="6">
        <v>0</v>
      </c>
      <c r="K283" s="6">
        <v>-192</v>
      </c>
      <c r="L283" s="6">
        <v>-15336.400000000001</v>
      </c>
      <c r="P283" s="5" t="s">
        <v>603</v>
      </c>
      <c r="Q283" s="5" t="s">
        <v>191</v>
      </c>
      <c r="R283" s="5"/>
      <c r="S283" s="5"/>
      <c r="T283" s="5"/>
      <c r="U283" s="5"/>
      <c r="V283" s="5"/>
      <c r="W283" s="5" t="e">
        <v>#DIV/0!</v>
      </c>
      <c r="X283" s="5">
        <v>-2.2735346358792183E-2</v>
      </c>
      <c r="Y283" s="5">
        <v>-0.64608592347940386</v>
      </c>
      <c r="AK283" t="s">
        <v>335</v>
      </c>
      <c r="AL283" t="s">
        <v>351</v>
      </c>
      <c r="AM283" s="94">
        <v>0</v>
      </c>
      <c r="AN283" s="94">
        <v>0</v>
      </c>
      <c r="AO283" s="94">
        <v>6382.0999999999913</v>
      </c>
      <c r="AP283" s="94">
        <v>14425</v>
      </c>
      <c r="AQ283" s="94">
        <v>20807.099999999991</v>
      </c>
    </row>
    <row r="284" spans="3:43" x14ac:dyDescent="0.2">
      <c r="D284" t="s">
        <v>182</v>
      </c>
      <c r="E284" s="6"/>
      <c r="F284" s="6"/>
      <c r="G284" s="6"/>
      <c r="H284" s="6"/>
      <c r="I284" s="6">
        <v>-248959.88999999996</v>
      </c>
      <c r="J284" s="6">
        <v>-268772.69999999984</v>
      </c>
      <c r="K284" s="6">
        <v>7570.5</v>
      </c>
      <c r="L284" s="6">
        <v>54294.699999999953</v>
      </c>
      <c r="P284" s="5"/>
      <c r="Q284" s="5" t="s">
        <v>182</v>
      </c>
      <c r="R284" s="5"/>
      <c r="S284" s="5"/>
      <c r="T284" s="5"/>
      <c r="U284" s="5"/>
      <c r="V284" s="5">
        <v>-0.56793711170453753</v>
      </c>
      <c r="W284" s="5">
        <v>-0.24155285732221693</v>
      </c>
      <c r="X284" s="5">
        <v>0.68250662627792502</v>
      </c>
      <c r="Y284" s="5">
        <v>0.27773759368803985</v>
      </c>
      <c r="AK284" t="s">
        <v>335</v>
      </c>
      <c r="AL284" t="s">
        <v>366</v>
      </c>
      <c r="AM284" s="94">
        <v>0</v>
      </c>
      <c r="AN284" s="94">
        <v>10234.399999999994</v>
      </c>
      <c r="AO284" s="94">
        <v>-7072.8999999999978</v>
      </c>
      <c r="AP284" s="94">
        <v>17658.999999999709</v>
      </c>
      <c r="AQ284" s="94">
        <v>20820.499999999705</v>
      </c>
    </row>
    <row r="285" spans="3:43" x14ac:dyDescent="0.2">
      <c r="D285" t="s">
        <v>181</v>
      </c>
      <c r="E285" s="6"/>
      <c r="F285" s="6"/>
      <c r="G285" s="6"/>
      <c r="H285" s="6"/>
      <c r="I285" s="6">
        <v>36801</v>
      </c>
      <c r="J285" s="6">
        <v>-71034</v>
      </c>
      <c r="K285" s="6">
        <v>6898.0000000000009</v>
      </c>
      <c r="L285" s="6">
        <v>27487.099999999995</v>
      </c>
      <c r="P285" s="5"/>
      <c r="Q285" s="5" t="s">
        <v>181</v>
      </c>
      <c r="R285" s="5"/>
      <c r="S285" s="5"/>
      <c r="T285" s="5"/>
      <c r="U285" s="5"/>
      <c r="V285" s="5">
        <v>0.34766499231473408</v>
      </c>
      <c r="W285" s="5">
        <v>-0.56449081472663509</v>
      </c>
      <c r="X285" s="5">
        <v>1.0341984137693219</v>
      </c>
      <c r="Y285" s="5">
        <v>1.4793360852928035</v>
      </c>
      <c r="AK285" t="s">
        <v>604</v>
      </c>
      <c r="AL285" t="s">
        <v>206</v>
      </c>
      <c r="AM285" s="94">
        <v>0</v>
      </c>
      <c r="AN285" s="94">
        <v>3880.8000000000006</v>
      </c>
      <c r="AO285" s="94">
        <v>-16153.599999999999</v>
      </c>
      <c r="AP285" s="94">
        <v>33828.799999999974</v>
      </c>
      <c r="AQ285" s="94">
        <v>21555.999999999978</v>
      </c>
    </row>
    <row r="286" spans="3:43" x14ac:dyDescent="0.2">
      <c r="D286" t="s">
        <v>185</v>
      </c>
      <c r="E286" s="6"/>
      <c r="F286" s="6"/>
      <c r="G286" s="6"/>
      <c r="H286" s="6"/>
      <c r="I286" s="6">
        <v>-114279.74999999988</v>
      </c>
      <c r="J286" s="6">
        <v>-228810.90000000002</v>
      </c>
      <c r="K286" s="6">
        <v>-12031.1</v>
      </c>
      <c r="L286" s="6">
        <v>160619.50000000015</v>
      </c>
      <c r="P286" s="5"/>
      <c r="Q286" s="5" t="s">
        <v>185</v>
      </c>
      <c r="R286" s="5"/>
      <c r="S286" s="5"/>
      <c r="T286" s="5"/>
      <c r="U286" s="5"/>
      <c r="V286" s="5">
        <v>-0.15437772859990101</v>
      </c>
      <c r="W286" s="5">
        <v>-0.27481719461763499</v>
      </c>
      <c r="X286" s="5">
        <v>-0.43074824476293111</v>
      </c>
      <c r="Y286" s="5">
        <v>0.73846891588821206</v>
      </c>
      <c r="AK286" t="s">
        <v>213</v>
      </c>
      <c r="AL286" s="3" t="s">
        <v>221</v>
      </c>
      <c r="AM286" s="94">
        <v>0</v>
      </c>
      <c r="AN286" s="94">
        <v>8386.9</v>
      </c>
      <c r="AO286" s="94">
        <v>2857.4000000000015</v>
      </c>
      <c r="AP286" s="94">
        <v>12741.000000000044</v>
      </c>
      <c r="AQ286" s="94">
        <v>23985.300000000047</v>
      </c>
    </row>
    <row r="287" spans="3:43" x14ac:dyDescent="0.2">
      <c r="D287" t="s">
        <v>184</v>
      </c>
      <c r="E287" s="6"/>
      <c r="F287" s="6"/>
      <c r="G287" s="6"/>
      <c r="H287" s="6"/>
      <c r="I287" s="6">
        <v>-95658.080000000075</v>
      </c>
      <c r="J287" s="6">
        <v>-748604.19999999925</v>
      </c>
      <c r="K287" s="6">
        <v>6030.0000000000036</v>
      </c>
      <c r="L287" s="6">
        <v>152850.49999999994</v>
      </c>
      <c r="P287" s="5"/>
      <c r="Q287" s="5" t="s">
        <v>184</v>
      </c>
      <c r="R287" s="5"/>
      <c r="S287" s="5"/>
      <c r="T287" s="5"/>
      <c r="U287" s="5"/>
      <c r="V287" s="5">
        <v>-4.014466133273889E-2</v>
      </c>
      <c r="W287" s="5">
        <v>-0.19889604017900628</v>
      </c>
      <c r="X287" s="5">
        <v>0.32160857622869965</v>
      </c>
      <c r="Y287" s="5">
        <v>0.58200470932986448</v>
      </c>
      <c r="AK287" t="s">
        <v>213</v>
      </c>
      <c r="AL287" s="3" t="s">
        <v>225</v>
      </c>
      <c r="AM287" s="94">
        <v>0</v>
      </c>
      <c r="AN287" s="94">
        <v>-12834.3</v>
      </c>
      <c r="AO287" s="94">
        <v>2604.1999999999971</v>
      </c>
      <c r="AP287" s="94">
        <v>36987.399999999951</v>
      </c>
      <c r="AQ287" s="94">
        <v>26757.299999999948</v>
      </c>
    </row>
    <row r="288" spans="3:43" x14ac:dyDescent="0.2">
      <c r="D288" t="s">
        <v>183</v>
      </c>
      <c r="E288" s="6"/>
      <c r="F288" s="6"/>
      <c r="G288" s="6"/>
      <c r="H288" s="6"/>
      <c r="I288" s="6">
        <v>-758723.8899999999</v>
      </c>
      <c r="J288" s="6">
        <v>-675955.80000000075</v>
      </c>
      <c r="K288" s="6">
        <v>-7670</v>
      </c>
      <c r="L288" s="6">
        <v>192128.79999999981</v>
      </c>
      <c r="P288" s="5"/>
      <c r="Q288" s="5" t="s">
        <v>183</v>
      </c>
      <c r="R288" s="5"/>
      <c r="S288" s="5"/>
      <c r="T288" s="5"/>
      <c r="U288" s="5"/>
      <c r="V288" s="5">
        <v>-0.43524915522904384</v>
      </c>
      <c r="W288" s="5">
        <v>-0.15819256453350578</v>
      </c>
      <c r="X288" s="5">
        <v>-0.19778593218547008</v>
      </c>
      <c r="Y288" s="5">
        <v>0.40623465087134902</v>
      </c>
      <c r="AK288" t="s">
        <v>426</v>
      </c>
      <c r="AL288" t="s">
        <v>466</v>
      </c>
      <c r="AM288" s="94">
        <v>0</v>
      </c>
      <c r="AN288" s="94">
        <v>48830.599999999977</v>
      </c>
      <c r="AO288" s="94">
        <v>-18790.800000000003</v>
      </c>
      <c r="AP288" s="94">
        <v>-2358.2000000000262</v>
      </c>
      <c r="AQ288" s="94">
        <v>27681.599999999948</v>
      </c>
    </row>
    <row r="289" spans="3:43" x14ac:dyDescent="0.2">
      <c r="C289" t="s">
        <v>272</v>
      </c>
      <c r="D289" t="s">
        <v>301</v>
      </c>
      <c r="E289" s="6"/>
      <c r="F289" s="6"/>
      <c r="G289" s="6"/>
      <c r="H289" s="6"/>
      <c r="I289" s="6">
        <v>-58271.3</v>
      </c>
      <c r="J289" s="6">
        <v>-17689</v>
      </c>
      <c r="K289" s="6">
        <v>-26864.000000000058</v>
      </c>
      <c r="L289" s="6">
        <v>-53513.200000000012</v>
      </c>
      <c r="P289" s="5" t="s">
        <v>272</v>
      </c>
      <c r="Q289" s="5" t="s">
        <v>301</v>
      </c>
      <c r="R289" s="5"/>
      <c r="S289" s="5"/>
      <c r="T289" s="5"/>
      <c r="U289" s="5"/>
      <c r="V289" s="5">
        <v>-1</v>
      </c>
      <c r="W289" s="5">
        <v>-0.29867303331515416</v>
      </c>
      <c r="X289" s="5">
        <v>-8.65220852904727E-2</v>
      </c>
      <c r="Y289" s="5">
        <v>-0.11515091916183065</v>
      </c>
      <c r="AK289" t="s">
        <v>596</v>
      </c>
      <c r="AL289" t="s">
        <v>83</v>
      </c>
      <c r="AM289" s="94">
        <v>0</v>
      </c>
      <c r="AN289" s="94">
        <v>-20686.3</v>
      </c>
      <c r="AO289" s="94">
        <v>532.79999999999995</v>
      </c>
      <c r="AP289" s="94">
        <v>48841</v>
      </c>
      <c r="AQ289" s="94">
        <v>28687.5</v>
      </c>
    </row>
    <row r="290" spans="3:43" x14ac:dyDescent="0.2">
      <c r="D290" t="s">
        <v>321</v>
      </c>
      <c r="E290" s="6"/>
      <c r="F290" s="6"/>
      <c r="G290" s="6"/>
      <c r="H290" s="6"/>
      <c r="I290" s="6">
        <v>0</v>
      </c>
      <c r="J290" s="6">
        <v>-17207.600000000006</v>
      </c>
      <c r="K290" s="6">
        <v>-7164.8999999999796</v>
      </c>
      <c r="L290" s="6">
        <v>-21297.499999999913</v>
      </c>
      <c r="P290" s="5"/>
      <c r="Q290" s="5" t="s">
        <v>321</v>
      </c>
      <c r="R290" s="5"/>
      <c r="S290" s="5"/>
      <c r="T290" s="5"/>
      <c r="U290" s="5"/>
      <c r="V290" s="5"/>
      <c r="W290" s="5">
        <v>-7.6297955585824806E-2</v>
      </c>
      <c r="X290" s="5">
        <v>-9.4107216738577665E-2</v>
      </c>
      <c r="Y290" s="5">
        <v>-7.5725306030148307E-2</v>
      </c>
      <c r="AK290" t="s">
        <v>245</v>
      </c>
      <c r="AL290" t="s">
        <v>261</v>
      </c>
      <c r="AM290" s="94">
        <v>0</v>
      </c>
      <c r="AN290" s="94">
        <v>28341.299999999988</v>
      </c>
      <c r="AO290" s="94">
        <v>-8764.9000000000233</v>
      </c>
      <c r="AP290" s="94">
        <v>11293.300000000047</v>
      </c>
      <c r="AQ290" s="94">
        <v>30869.700000000012</v>
      </c>
    </row>
    <row r="291" spans="3:43" x14ac:dyDescent="0.2">
      <c r="D291" t="s">
        <v>296</v>
      </c>
      <c r="E291" s="6"/>
      <c r="F291" s="6"/>
      <c r="G291" s="6"/>
      <c r="H291" s="6"/>
      <c r="I291" s="6">
        <v>0</v>
      </c>
      <c r="J291" s="6">
        <v>0</v>
      </c>
      <c r="K291" s="6">
        <v>24883.399999999998</v>
      </c>
      <c r="L291" s="6">
        <v>17594.300000000003</v>
      </c>
      <c r="P291" s="5"/>
      <c r="Q291" s="5" t="s">
        <v>296</v>
      </c>
      <c r="R291" s="5"/>
      <c r="S291" s="5"/>
      <c r="T291" s="5"/>
      <c r="U291" s="5"/>
      <c r="V291" s="5"/>
      <c r="W291" s="5"/>
      <c r="X291" s="5"/>
      <c r="Y291" s="5"/>
      <c r="AK291" t="s">
        <v>213</v>
      </c>
      <c r="AL291" s="3" t="s">
        <v>238</v>
      </c>
      <c r="AM291" s="94">
        <v>0</v>
      </c>
      <c r="AN291" s="94">
        <v>11829.900000000001</v>
      </c>
      <c r="AO291" s="94">
        <v>20648.800000000003</v>
      </c>
      <c r="AP291" s="94">
        <v>-410.99999999999272</v>
      </c>
      <c r="AQ291" s="94">
        <v>32067.700000000012</v>
      </c>
    </row>
    <row r="292" spans="3:43" x14ac:dyDescent="0.2">
      <c r="D292" t="s">
        <v>317</v>
      </c>
      <c r="E292" s="6"/>
      <c r="F292" s="6"/>
      <c r="G292" s="6"/>
      <c r="H292" s="6"/>
      <c r="I292" s="6">
        <v>0</v>
      </c>
      <c r="J292" s="6">
        <v>-2580.8999999999996</v>
      </c>
      <c r="K292" s="6">
        <v>-7020.6000000000204</v>
      </c>
      <c r="L292" s="6">
        <v>4605.4999999999964</v>
      </c>
      <c r="P292" s="5"/>
      <c r="Q292" s="5" t="s">
        <v>317</v>
      </c>
      <c r="R292" s="5"/>
      <c r="S292" s="5"/>
      <c r="T292" s="5"/>
      <c r="U292" s="5"/>
      <c r="V292" s="5"/>
      <c r="W292" s="5">
        <v>-0.43667095289658903</v>
      </c>
      <c r="X292" s="5">
        <v>-8.7061443757161738E-2</v>
      </c>
      <c r="Y292" s="5">
        <v>0.26932906040386179</v>
      </c>
      <c r="AK292" t="s">
        <v>108</v>
      </c>
      <c r="AL292" t="s">
        <v>113</v>
      </c>
      <c r="AM292" s="94">
        <v>0</v>
      </c>
      <c r="AN292" s="94">
        <v>1276</v>
      </c>
      <c r="AO292" s="94">
        <v>4125.5</v>
      </c>
      <c r="AP292" s="94">
        <v>26693.999999999993</v>
      </c>
      <c r="AQ292" s="94">
        <v>32095.499999999993</v>
      </c>
    </row>
    <row r="293" spans="3:43" x14ac:dyDescent="0.2">
      <c r="D293" t="s">
        <v>292</v>
      </c>
      <c r="E293" s="6"/>
      <c r="F293" s="6"/>
      <c r="G293" s="6"/>
      <c r="H293" s="6"/>
      <c r="I293" s="6">
        <v>0</v>
      </c>
      <c r="J293" s="6">
        <v>-364.9</v>
      </c>
      <c r="K293" s="6">
        <v>5190.0999999999913</v>
      </c>
      <c r="L293" s="6">
        <v>-2436.1000000000004</v>
      </c>
      <c r="P293" s="5"/>
      <c r="Q293" s="5" t="s">
        <v>292</v>
      </c>
      <c r="R293" s="5"/>
      <c r="S293" s="5"/>
      <c r="T293" s="5"/>
      <c r="U293" s="5"/>
      <c r="V293" s="5"/>
      <c r="W293" s="5">
        <v>-1</v>
      </c>
      <c r="X293" s="5">
        <v>0.20092991204162505</v>
      </c>
      <c r="Y293" s="5">
        <v>-0.26256453368685401</v>
      </c>
      <c r="AK293" t="s">
        <v>599</v>
      </c>
      <c r="AL293" t="s">
        <v>67</v>
      </c>
      <c r="AM293" s="94">
        <v>6196.5</v>
      </c>
      <c r="AN293" s="94">
        <v>5415.8</v>
      </c>
      <c r="AO293" s="94">
        <v>-1079.8000000000002</v>
      </c>
      <c r="AP293" s="94">
        <v>24456.200000000026</v>
      </c>
      <c r="AQ293" s="94">
        <v>34988.700000000026</v>
      </c>
    </row>
    <row r="294" spans="3:43" x14ac:dyDescent="0.2">
      <c r="D294" t="s">
        <v>304</v>
      </c>
      <c r="E294" s="6"/>
      <c r="F294" s="6"/>
      <c r="G294" s="6"/>
      <c r="H294" s="6"/>
      <c r="I294" s="6">
        <v>0</v>
      </c>
      <c r="J294" s="6">
        <v>0</v>
      </c>
      <c r="K294" s="6">
        <v>2976.7000000000007</v>
      </c>
      <c r="L294" s="6">
        <v>16726.800000000003</v>
      </c>
      <c r="P294" s="5"/>
      <c r="Q294" s="5" t="s">
        <v>304</v>
      </c>
      <c r="R294" s="5"/>
      <c r="S294" s="5"/>
      <c r="T294" s="5"/>
      <c r="U294" s="5"/>
      <c r="V294" s="5"/>
      <c r="W294" s="5"/>
      <c r="X294" s="5">
        <v>0.15129275073570153</v>
      </c>
      <c r="Y294" s="5">
        <v>0.52339454852104161</v>
      </c>
      <c r="AK294" t="s">
        <v>604</v>
      </c>
      <c r="AL294" t="s">
        <v>204</v>
      </c>
      <c r="AM294" s="94">
        <v>0</v>
      </c>
      <c r="AN294" s="94">
        <v>55225.800000000017</v>
      </c>
      <c r="AO294" s="94">
        <v>-16181.100000000002</v>
      </c>
      <c r="AP294" s="94">
        <v>-3808.0000000000146</v>
      </c>
      <c r="AQ294" s="94">
        <v>35236.699999999997</v>
      </c>
    </row>
    <row r="295" spans="3:43" x14ac:dyDescent="0.2">
      <c r="D295" t="s">
        <v>271</v>
      </c>
      <c r="E295" s="6"/>
      <c r="F295" s="6"/>
      <c r="G295" s="6"/>
      <c r="H295" s="6"/>
      <c r="I295" s="6">
        <v>0</v>
      </c>
      <c r="J295" s="6">
        <v>36462.6</v>
      </c>
      <c r="K295" s="6">
        <v>48581.7</v>
      </c>
      <c r="L295" s="6">
        <v>109555.80000000005</v>
      </c>
      <c r="P295" s="5"/>
      <c r="Q295" s="5" t="s">
        <v>271</v>
      </c>
      <c r="R295" s="5"/>
      <c r="S295" s="5"/>
      <c r="T295" s="5"/>
      <c r="U295" s="5"/>
      <c r="V295" s="5"/>
      <c r="W295" s="5"/>
      <c r="X295" s="5"/>
      <c r="Y295" s="5"/>
      <c r="AK295" t="s">
        <v>245</v>
      </c>
      <c r="AL295" t="s">
        <v>266</v>
      </c>
      <c r="AM295" s="94">
        <v>0</v>
      </c>
      <c r="AN295" s="94">
        <v>-19254.499999999971</v>
      </c>
      <c r="AO295" s="94">
        <v>-7791.900000000016</v>
      </c>
      <c r="AP295" s="94">
        <v>63933.5</v>
      </c>
      <c r="AQ295" s="94">
        <v>36887.100000000013</v>
      </c>
    </row>
    <row r="296" spans="3:43" x14ac:dyDescent="0.2">
      <c r="D296" t="s">
        <v>289</v>
      </c>
      <c r="E296" s="6"/>
      <c r="F296" s="6"/>
      <c r="G296" s="6"/>
      <c r="H296" s="6"/>
      <c r="I296" s="6">
        <v>0</v>
      </c>
      <c r="J296" s="6">
        <v>-4304.1000000000004</v>
      </c>
      <c r="K296" s="6">
        <v>-10308.000000000007</v>
      </c>
      <c r="L296" s="6">
        <v>-13255.200000000012</v>
      </c>
      <c r="P296" s="5"/>
      <c r="Q296" s="5" t="s">
        <v>289</v>
      </c>
      <c r="R296" s="5"/>
      <c r="S296" s="5"/>
      <c r="T296" s="5"/>
      <c r="U296" s="5"/>
      <c r="V296" s="5"/>
      <c r="W296" s="5">
        <v>-1</v>
      </c>
      <c r="X296" s="5">
        <v>-0.16913971419523274</v>
      </c>
      <c r="Y296" s="5">
        <v>-8.9662911771808532E-2</v>
      </c>
      <c r="AK296" t="s">
        <v>335</v>
      </c>
      <c r="AL296" t="s">
        <v>375</v>
      </c>
      <c r="AM296" s="94">
        <v>0</v>
      </c>
      <c r="AN296" s="94">
        <v>748.7</v>
      </c>
      <c r="AO296" s="94">
        <v>5233.9000000000015</v>
      </c>
      <c r="AP296" s="94">
        <v>36181.100000000006</v>
      </c>
      <c r="AQ296" s="94">
        <v>42163.700000000004</v>
      </c>
    </row>
    <row r="297" spans="3:43" x14ac:dyDescent="0.2">
      <c r="D297" t="s">
        <v>328</v>
      </c>
      <c r="E297" s="6"/>
      <c r="F297" s="6"/>
      <c r="G297" s="6"/>
      <c r="H297" s="6"/>
      <c r="I297" s="6">
        <v>0</v>
      </c>
      <c r="J297" s="6">
        <v>0</v>
      </c>
      <c r="K297" s="6">
        <v>-9055.5999999999985</v>
      </c>
      <c r="L297" s="6">
        <v>-7702.3000000000102</v>
      </c>
      <c r="P297" s="5"/>
      <c r="Q297" s="5" t="s">
        <v>328</v>
      </c>
      <c r="R297" s="5"/>
      <c r="S297" s="5"/>
      <c r="T297" s="5"/>
      <c r="U297" s="5"/>
      <c r="V297" s="5"/>
      <c r="W297" s="5"/>
      <c r="X297" s="5">
        <v>-0.18000031803581079</v>
      </c>
      <c r="Y297" s="5">
        <v>-0.2160296629541231</v>
      </c>
      <c r="AK297" t="s">
        <v>272</v>
      </c>
      <c r="AL297" t="s">
        <v>296</v>
      </c>
      <c r="AM297" s="94">
        <v>0</v>
      </c>
      <c r="AN297" s="94">
        <v>0</v>
      </c>
      <c r="AO297" s="94">
        <v>24883.399999999998</v>
      </c>
      <c r="AP297" s="94">
        <v>17594.300000000003</v>
      </c>
      <c r="AQ297" s="94">
        <v>42477.7</v>
      </c>
    </row>
    <row r="298" spans="3:43" x14ac:dyDescent="0.2">
      <c r="D298" t="s">
        <v>275</v>
      </c>
      <c r="E298" s="6"/>
      <c r="F298" s="6"/>
      <c r="G298" s="6"/>
      <c r="H298" s="6"/>
      <c r="I298" s="6">
        <v>0</v>
      </c>
      <c r="J298" s="6">
        <v>-120879.20000000001</v>
      </c>
      <c r="K298" s="6">
        <v>6053.2000000000407</v>
      </c>
      <c r="L298" s="6">
        <v>10428.699999999997</v>
      </c>
      <c r="P298" s="5"/>
      <c r="Q298" s="5" t="s">
        <v>275</v>
      </c>
      <c r="R298" s="5"/>
      <c r="S298" s="5"/>
      <c r="T298" s="5"/>
      <c r="U298" s="5"/>
      <c r="V298" s="5"/>
      <c r="W298" s="5">
        <v>-0.43156284764816683</v>
      </c>
      <c r="X298" s="5">
        <v>6.3417296750246377E-2</v>
      </c>
      <c r="Y298" s="5">
        <v>0.28086235221243699</v>
      </c>
      <c r="AK298" t="s">
        <v>108</v>
      </c>
      <c r="AL298" t="s">
        <v>133</v>
      </c>
      <c r="AM298" s="94">
        <v>-48196</v>
      </c>
      <c r="AN298" s="94">
        <v>53726.199999999953</v>
      </c>
      <c r="AO298" s="94">
        <v>-23122.600000000035</v>
      </c>
      <c r="AP298" s="94">
        <v>66989.099999999977</v>
      </c>
      <c r="AQ298" s="94">
        <v>49396.699999999895</v>
      </c>
    </row>
    <row r="299" spans="3:43" x14ac:dyDescent="0.2">
      <c r="D299" t="s">
        <v>283</v>
      </c>
      <c r="E299" s="6"/>
      <c r="F299" s="6"/>
      <c r="G299" s="6"/>
      <c r="H299" s="6"/>
      <c r="I299" s="6">
        <v>0</v>
      </c>
      <c r="J299" s="6">
        <v>0</v>
      </c>
      <c r="K299" s="6">
        <v>-3410.8999999999978</v>
      </c>
      <c r="L299" s="6">
        <v>687.79999999999927</v>
      </c>
      <c r="P299" s="5"/>
      <c r="Q299" s="5" t="s">
        <v>283</v>
      </c>
      <c r="R299" s="5"/>
      <c r="S299" s="5"/>
      <c r="T299" s="5"/>
      <c r="U299" s="5"/>
      <c r="V299" s="5"/>
      <c r="W299" s="5"/>
      <c r="X299" s="5">
        <v>-0.1629273325658821</v>
      </c>
      <c r="Y299" s="5">
        <v>4.5338290354901598E-2</v>
      </c>
      <c r="AK299" t="s">
        <v>596</v>
      </c>
      <c r="AL299" t="s">
        <v>84</v>
      </c>
      <c r="AM299" s="94">
        <v>17318</v>
      </c>
      <c r="AN299" s="94">
        <v>20872.399999999994</v>
      </c>
      <c r="AO299" s="94">
        <v>-1280.6999999999998</v>
      </c>
      <c r="AP299" s="94">
        <v>16095.200000000004</v>
      </c>
      <c r="AQ299" s="94">
        <v>53004.9</v>
      </c>
    </row>
    <row r="300" spans="3:43" x14ac:dyDescent="0.2">
      <c r="D300" t="s">
        <v>273</v>
      </c>
      <c r="E300" s="6"/>
      <c r="F300" s="6"/>
      <c r="G300" s="6"/>
      <c r="H300" s="6"/>
      <c r="I300" s="6">
        <v>0</v>
      </c>
      <c r="J300" s="6">
        <v>1040342.7000000002</v>
      </c>
      <c r="K300" s="6">
        <v>162498.39999999997</v>
      </c>
      <c r="L300" s="6">
        <v>371214.50000000006</v>
      </c>
      <c r="P300" s="5"/>
      <c r="Q300" s="5" t="s">
        <v>273</v>
      </c>
      <c r="R300" s="5"/>
      <c r="S300" s="5"/>
      <c r="T300" s="5"/>
      <c r="U300" s="5"/>
      <c r="V300" s="5"/>
      <c r="W300" s="5"/>
      <c r="X300" s="5"/>
      <c r="Y300" s="5"/>
      <c r="AK300" t="s">
        <v>601</v>
      </c>
      <c r="AL300" t="s">
        <v>169</v>
      </c>
      <c r="AM300" s="94">
        <v>13653.300000000003</v>
      </c>
      <c r="AN300" s="94">
        <v>49415.399999999987</v>
      </c>
      <c r="AO300" s="94">
        <v>-16443.600000000013</v>
      </c>
      <c r="AP300" s="94">
        <v>10355.399999999994</v>
      </c>
      <c r="AQ300" s="94">
        <v>56980.499999999971</v>
      </c>
    </row>
    <row r="301" spans="3:43" x14ac:dyDescent="0.2">
      <c r="D301" t="s">
        <v>305</v>
      </c>
      <c r="E301" s="6"/>
      <c r="F301" s="6"/>
      <c r="G301" s="6"/>
      <c r="H301" s="6"/>
      <c r="I301" s="6">
        <v>0</v>
      </c>
      <c r="J301" s="6">
        <v>0</v>
      </c>
      <c r="K301" s="6">
        <v>-894.60000000000036</v>
      </c>
      <c r="L301" s="6">
        <v>0</v>
      </c>
      <c r="P301" s="5"/>
      <c r="Q301" s="5" t="s">
        <v>305</v>
      </c>
      <c r="R301" s="5"/>
      <c r="S301" s="5"/>
      <c r="T301" s="5"/>
      <c r="U301" s="5"/>
      <c r="V301" s="5"/>
      <c r="W301" s="5"/>
      <c r="X301" s="5">
        <v>-0.19151805784504727</v>
      </c>
      <c r="Y301" s="5"/>
      <c r="AK301" t="s">
        <v>213</v>
      </c>
      <c r="AL301" s="3" t="s">
        <v>218</v>
      </c>
      <c r="AM301" s="94">
        <v>0</v>
      </c>
      <c r="AN301" s="94">
        <v>53836.200000000012</v>
      </c>
      <c r="AO301" s="94">
        <v>10499.499999999998</v>
      </c>
      <c r="AP301" s="94">
        <v>-5464.4000000000015</v>
      </c>
      <c r="AQ301" s="94">
        <v>58871.30000000001</v>
      </c>
    </row>
    <row r="302" spans="3:43" x14ac:dyDescent="0.2">
      <c r="D302" t="s">
        <v>277</v>
      </c>
      <c r="E302" s="6"/>
      <c r="F302" s="6"/>
      <c r="G302" s="6"/>
      <c r="H302" s="6"/>
      <c r="I302" s="6">
        <v>0</v>
      </c>
      <c r="J302" s="6">
        <v>-58240.800000000017</v>
      </c>
      <c r="K302" s="6">
        <v>5290</v>
      </c>
      <c r="L302" s="6">
        <v>3235.9000000000378</v>
      </c>
      <c r="P302" s="5"/>
      <c r="Q302" s="5" t="s">
        <v>277</v>
      </c>
      <c r="R302" s="5"/>
      <c r="S302" s="5"/>
      <c r="T302" s="5"/>
      <c r="U302" s="5"/>
      <c r="V302" s="5"/>
      <c r="W302" s="5">
        <v>-0.41975442109064026</v>
      </c>
      <c r="X302" s="5">
        <v>0.24816689575583006</v>
      </c>
      <c r="Y302" s="5">
        <v>3.4177084169480038E-2</v>
      </c>
      <c r="AK302" t="s">
        <v>213</v>
      </c>
      <c r="AL302" s="3" t="s">
        <v>234</v>
      </c>
      <c r="AM302" s="94">
        <v>0</v>
      </c>
      <c r="AN302" s="94">
        <v>21195.899999999994</v>
      </c>
      <c r="AO302" s="94">
        <v>3700.6999999999971</v>
      </c>
      <c r="AP302" s="94">
        <v>35888</v>
      </c>
      <c r="AQ302" s="94">
        <v>60784.599999999991</v>
      </c>
    </row>
    <row r="303" spans="3:43" x14ac:dyDescent="0.2">
      <c r="D303" t="s">
        <v>322</v>
      </c>
      <c r="E303" s="6"/>
      <c r="F303" s="6"/>
      <c r="G303" s="6"/>
      <c r="H303" s="6"/>
      <c r="I303" s="6">
        <v>0</v>
      </c>
      <c r="J303" s="6">
        <v>-33854.800000000003</v>
      </c>
      <c r="K303" s="6">
        <v>-23712.199999999997</v>
      </c>
      <c r="L303" s="6">
        <v>-19971.700000000012</v>
      </c>
      <c r="P303" s="5"/>
      <c r="Q303" s="5" t="s">
        <v>322</v>
      </c>
      <c r="R303" s="5"/>
      <c r="S303" s="5"/>
      <c r="T303" s="5"/>
      <c r="U303" s="5"/>
      <c r="V303" s="5"/>
      <c r="W303" s="5">
        <v>-0.4912972180702086</v>
      </c>
      <c r="X303" s="5">
        <v>-0.36198129351654101</v>
      </c>
      <c r="Y303" s="5">
        <v>-0.11519465200852501</v>
      </c>
      <c r="AK303" t="s">
        <v>108</v>
      </c>
      <c r="AL303" t="s">
        <v>124</v>
      </c>
      <c r="AM303" s="94">
        <v>86500.499999999942</v>
      </c>
      <c r="AN303" s="94">
        <v>259.2</v>
      </c>
      <c r="AO303" s="94">
        <v>-46619.200000000012</v>
      </c>
      <c r="AP303" s="94">
        <v>24765.700000000041</v>
      </c>
      <c r="AQ303" s="94">
        <v>64906.199999999968</v>
      </c>
    </row>
    <row r="304" spans="3:43" x14ac:dyDescent="0.2">
      <c r="D304" t="s">
        <v>336</v>
      </c>
      <c r="E304" s="6"/>
      <c r="F304" s="6"/>
      <c r="G304" s="6"/>
      <c r="H304" s="6"/>
      <c r="I304" s="6">
        <v>0</v>
      </c>
      <c r="J304" s="6">
        <v>-141923.39999999997</v>
      </c>
      <c r="K304" s="6">
        <v>-35273.700000000041</v>
      </c>
      <c r="L304" s="6">
        <v>-24581.5</v>
      </c>
      <c r="P304" s="5"/>
      <c r="Q304" s="5" t="s">
        <v>336</v>
      </c>
      <c r="R304" s="5"/>
      <c r="S304" s="5"/>
      <c r="T304" s="5"/>
      <c r="U304" s="5"/>
      <c r="V304" s="5"/>
      <c r="W304" s="5">
        <v>-0.38714011998001052</v>
      </c>
      <c r="X304" s="5">
        <v>-0.18727750850942868</v>
      </c>
      <c r="Y304" s="5">
        <v>-4.4523709602134837E-2</v>
      </c>
      <c r="AK304" t="s">
        <v>108</v>
      </c>
      <c r="AL304" t="s">
        <v>121</v>
      </c>
      <c r="AM304" s="94">
        <v>-27607.899999999994</v>
      </c>
      <c r="AN304" s="94">
        <v>88585.1</v>
      </c>
      <c r="AO304" s="94">
        <v>-5202.6999999999989</v>
      </c>
      <c r="AP304" s="94">
        <v>12232.799999999959</v>
      </c>
      <c r="AQ304" s="94">
        <v>68007.299999999974</v>
      </c>
    </row>
    <row r="305" spans="4:43" x14ac:dyDescent="0.2">
      <c r="D305" t="s">
        <v>309</v>
      </c>
      <c r="E305" s="6"/>
      <c r="F305" s="6"/>
      <c r="G305" s="6"/>
      <c r="H305" s="6"/>
      <c r="I305" s="6">
        <v>0</v>
      </c>
      <c r="J305" s="6">
        <v>-35639.5</v>
      </c>
      <c r="K305" s="6">
        <v>-13280.999999999978</v>
      </c>
      <c r="L305" s="6">
        <v>-14104.099999999919</v>
      </c>
      <c r="P305" s="5"/>
      <c r="Q305" s="5" t="s">
        <v>309</v>
      </c>
      <c r="R305" s="5"/>
      <c r="S305" s="5"/>
      <c r="T305" s="5"/>
      <c r="U305" s="5"/>
      <c r="V305" s="5"/>
      <c r="W305" s="5">
        <v>-1</v>
      </c>
      <c r="X305" s="5">
        <v>-0.23268893163875623</v>
      </c>
      <c r="Y305" s="5">
        <v>-6.8367637285691799E-2</v>
      </c>
      <c r="AK305" t="s">
        <v>599</v>
      </c>
      <c r="AL305" t="s">
        <v>63</v>
      </c>
      <c r="AM305" s="94">
        <v>172028.09999999998</v>
      </c>
      <c r="AN305" s="94">
        <v>-96158.1</v>
      </c>
      <c r="AO305" s="94">
        <v>-2815.7</v>
      </c>
      <c r="AP305" s="94">
        <v>3113.6999999999989</v>
      </c>
      <c r="AQ305" s="94">
        <v>76167.999999999971</v>
      </c>
    </row>
    <row r="306" spans="4:43" x14ac:dyDescent="0.2">
      <c r="D306" t="s">
        <v>311</v>
      </c>
      <c r="E306" s="6"/>
      <c r="F306" s="6"/>
      <c r="G306" s="6"/>
      <c r="H306" s="6"/>
      <c r="I306" s="6">
        <v>0</v>
      </c>
      <c r="J306" s="6">
        <v>-20461.099999999999</v>
      </c>
      <c r="K306" s="6">
        <v>-1018.3999999999978</v>
      </c>
      <c r="L306" s="6">
        <v>-6922.7999999999738</v>
      </c>
      <c r="P306" s="5"/>
      <c r="Q306" s="5" t="s">
        <v>311</v>
      </c>
      <c r="R306" s="5"/>
      <c r="S306" s="5"/>
      <c r="T306" s="5"/>
      <c r="U306" s="5"/>
      <c r="V306" s="5"/>
      <c r="W306" s="5">
        <v>-1</v>
      </c>
      <c r="X306" s="5">
        <v>-8.3491834459237718E-2</v>
      </c>
      <c r="Y306" s="5">
        <v>-5.2810930187318861E-2</v>
      </c>
      <c r="AK306" t="s">
        <v>596</v>
      </c>
      <c r="AL306" s="3" t="s">
        <v>148</v>
      </c>
      <c r="AM306" s="94">
        <v>38018.399999999994</v>
      </c>
      <c r="AN306" s="94">
        <v>-3882.4000000000015</v>
      </c>
      <c r="AO306" s="94">
        <v>-17591.500000000004</v>
      </c>
      <c r="AP306" s="94">
        <v>63767.799999999959</v>
      </c>
      <c r="AQ306" s="94">
        <v>80312.299999999945</v>
      </c>
    </row>
    <row r="307" spans="4:43" x14ac:dyDescent="0.2">
      <c r="D307" t="s">
        <v>312</v>
      </c>
      <c r="E307" s="6"/>
      <c r="F307" s="6"/>
      <c r="G307" s="6"/>
      <c r="H307" s="6"/>
      <c r="I307" s="6">
        <v>0</v>
      </c>
      <c r="J307" s="6">
        <v>-31105</v>
      </c>
      <c r="K307" s="6">
        <v>-7549</v>
      </c>
      <c r="L307" s="6">
        <v>-13955.499999999971</v>
      </c>
      <c r="P307" s="5"/>
      <c r="Q307" s="5" t="s">
        <v>312</v>
      </c>
      <c r="R307" s="5"/>
      <c r="S307" s="5"/>
      <c r="T307" s="5"/>
      <c r="U307" s="5"/>
      <c r="V307" s="5"/>
      <c r="W307" s="5">
        <v>-1</v>
      </c>
      <c r="X307" s="5">
        <v>-0.23210052667664885</v>
      </c>
      <c r="Y307" s="5">
        <v>-0.1561627525734316</v>
      </c>
      <c r="AK307" t="s">
        <v>213</v>
      </c>
      <c r="AL307" s="3" t="s">
        <v>229</v>
      </c>
      <c r="AM307" s="94">
        <v>0</v>
      </c>
      <c r="AN307" s="94">
        <v>-122625.70000000003</v>
      </c>
      <c r="AO307" s="94">
        <v>11819.100000000009</v>
      </c>
      <c r="AP307" s="94">
        <v>192328.99999999997</v>
      </c>
      <c r="AQ307" s="94">
        <v>81522.399999999951</v>
      </c>
    </row>
    <row r="308" spans="4:43" x14ac:dyDescent="0.2">
      <c r="D308" t="s">
        <v>308</v>
      </c>
      <c r="E308" s="6"/>
      <c r="F308" s="6"/>
      <c r="G308" s="6"/>
      <c r="H308" s="6"/>
      <c r="I308" s="6">
        <v>0</v>
      </c>
      <c r="J308" s="6">
        <v>16101.100000000006</v>
      </c>
      <c r="K308" s="6">
        <v>-26023.100000000006</v>
      </c>
      <c r="L308" s="6">
        <v>-36019.300000000076</v>
      </c>
      <c r="P308" s="5"/>
      <c r="Q308" s="5" t="s">
        <v>308</v>
      </c>
      <c r="R308" s="5"/>
      <c r="S308" s="5"/>
      <c r="T308" s="5"/>
      <c r="U308" s="5"/>
      <c r="V308" s="5"/>
      <c r="W308" s="5">
        <v>0.1365328453536214</v>
      </c>
      <c r="X308" s="5">
        <v>-0.2808210825971022</v>
      </c>
      <c r="Y308" s="5">
        <v>-0.20054318081473818</v>
      </c>
      <c r="AK308" t="s">
        <v>108</v>
      </c>
      <c r="AL308" t="s">
        <v>132</v>
      </c>
      <c r="AM308" s="94">
        <v>0</v>
      </c>
      <c r="AN308" s="94">
        <v>73979.600000000064</v>
      </c>
      <c r="AO308" s="94">
        <v>12269.699999999953</v>
      </c>
      <c r="AP308" s="94">
        <v>-4311.1000000000349</v>
      </c>
      <c r="AQ308" s="94">
        <v>81938.199999999983</v>
      </c>
    </row>
    <row r="309" spans="4:43" x14ac:dyDescent="0.2">
      <c r="D309" t="s">
        <v>287</v>
      </c>
      <c r="E309" s="6"/>
      <c r="F309" s="6"/>
      <c r="G309" s="6"/>
      <c r="H309" s="6"/>
      <c r="I309" s="6">
        <v>239689.2</v>
      </c>
      <c r="J309" s="6">
        <v>43884.9</v>
      </c>
      <c r="K309" s="6">
        <v>-31055.400000000009</v>
      </c>
      <c r="L309" s="6">
        <v>-17442.000000000058</v>
      </c>
      <c r="P309" s="5"/>
      <c r="Q309" s="5" t="s">
        <v>287</v>
      </c>
      <c r="R309" s="5"/>
      <c r="S309" s="5"/>
      <c r="T309" s="5"/>
      <c r="U309" s="5"/>
      <c r="V309" s="5"/>
      <c r="W309" s="5"/>
      <c r="X309" s="5">
        <v>-0.22280638442735809</v>
      </c>
      <c r="Y309" s="5">
        <v>-8.4882397341305676E-2</v>
      </c>
      <c r="AK309" t="s">
        <v>108</v>
      </c>
      <c r="AL309" t="s">
        <v>150</v>
      </c>
      <c r="AM309" s="94">
        <v>0</v>
      </c>
      <c r="AN309" s="94">
        <v>42224.699999999983</v>
      </c>
      <c r="AO309" s="94">
        <v>7908.5999999999985</v>
      </c>
      <c r="AP309" s="94">
        <v>36400.999999999942</v>
      </c>
      <c r="AQ309" s="94">
        <v>86534.29999999993</v>
      </c>
    </row>
    <row r="310" spans="4:43" x14ac:dyDescent="0.2">
      <c r="D310" t="s">
        <v>279</v>
      </c>
      <c r="E310" s="6"/>
      <c r="F310" s="6"/>
      <c r="G310" s="6"/>
      <c r="H310" s="6"/>
      <c r="I310" s="6">
        <v>0</v>
      </c>
      <c r="J310" s="6">
        <v>-46186</v>
      </c>
      <c r="K310" s="6">
        <v>-274.5</v>
      </c>
      <c r="L310" s="6">
        <v>-10408.699999999953</v>
      </c>
      <c r="P310" s="5"/>
      <c r="Q310" s="5" t="s">
        <v>279</v>
      </c>
      <c r="R310" s="5"/>
      <c r="S310" s="5"/>
      <c r="T310" s="5"/>
      <c r="U310" s="5"/>
      <c r="V310" s="5"/>
      <c r="W310" s="5">
        <v>-1</v>
      </c>
      <c r="X310" s="5">
        <v>-1.5524516576733813E-3</v>
      </c>
      <c r="Y310" s="5">
        <v>-1.9832910203810897E-2</v>
      </c>
      <c r="AK310" t="s">
        <v>108</v>
      </c>
      <c r="AL310" t="s">
        <v>151</v>
      </c>
      <c r="AM310" s="94">
        <v>0</v>
      </c>
      <c r="AN310" s="94">
        <v>-11714.1</v>
      </c>
      <c r="AO310" s="94">
        <v>15721.700000000055</v>
      </c>
      <c r="AP310" s="94">
        <v>84953.600000000093</v>
      </c>
      <c r="AQ310" s="94">
        <v>88961.200000000143</v>
      </c>
    </row>
    <row r="311" spans="4:43" x14ac:dyDescent="0.2">
      <c r="D311" t="s">
        <v>320</v>
      </c>
      <c r="E311" s="6"/>
      <c r="F311" s="6"/>
      <c r="G311" s="6"/>
      <c r="H311" s="6"/>
      <c r="I311" s="6">
        <v>0</v>
      </c>
      <c r="J311" s="6">
        <v>13330.699999999997</v>
      </c>
      <c r="K311" s="6">
        <v>-30545.099999999919</v>
      </c>
      <c r="L311" s="6">
        <v>-2804.7000000000116</v>
      </c>
      <c r="P311" s="5"/>
      <c r="Q311" s="5" t="s">
        <v>320</v>
      </c>
      <c r="R311" s="5"/>
      <c r="S311" s="5"/>
      <c r="T311" s="5"/>
      <c r="U311" s="5"/>
      <c r="V311" s="5"/>
      <c r="W311" s="5">
        <v>0.33061268017816919</v>
      </c>
      <c r="X311" s="5">
        <v>-0.11445852433111557</v>
      </c>
      <c r="Y311" s="5">
        <v>-1.3346467090658671E-2</v>
      </c>
      <c r="AK311" t="s">
        <v>245</v>
      </c>
      <c r="AL311" t="s">
        <v>257</v>
      </c>
      <c r="AM311" s="94">
        <v>174878.5</v>
      </c>
      <c r="AN311" s="94">
        <v>-55069.099999999977</v>
      </c>
      <c r="AO311" s="94">
        <v>-4415.5999999999985</v>
      </c>
      <c r="AP311" s="94">
        <v>-24767.5</v>
      </c>
      <c r="AQ311" s="94">
        <v>90626.300000000017</v>
      </c>
    </row>
    <row r="312" spans="4:43" x14ac:dyDescent="0.2">
      <c r="D312" t="s">
        <v>318</v>
      </c>
      <c r="E312" s="6"/>
      <c r="F312" s="6"/>
      <c r="G312" s="6"/>
      <c r="H312" s="6"/>
      <c r="I312" s="6">
        <v>0</v>
      </c>
      <c r="J312" s="6">
        <v>-882.29999999999927</v>
      </c>
      <c r="K312" s="6">
        <v>-20216.999999999927</v>
      </c>
      <c r="L312" s="6">
        <v>-37158.599999999984</v>
      </c>
      <c r="P312" s="5"/>
      <c r="Q312" s="5" t="s">
        <v>318</v>
      </c>
      <c r="R312" s="5"/>
      <c r="S312" s="5"/>
      <c r="T312" s="5"/>
      <c r="U312" s="5"/>
      <c r="V312" s="5"/>
      <c r="W312" s="5">
        <v>-5.3578260209503521E-2</v>
      </c>
      <c r="X312" s="5">
        <v>-0.15152094289690721</v>
      </c>
      <c r="Y312" s="5">
        <v>-0.40594076712149174</v>
      </c>
      <c r="AK312" t="s">
        <v>213</v>
      </c>
      <c r="AL312" s="3" t="s">
        <v>242</v>
      </c>
      <c r="AM312" s="94">
        <v>0</v>
      </c>
      <c r="AN312" s="94">
        <v>81046.000000000029</v>
      </c>
      <c r="AO312" s="94">
        <v>-5040.7999999999884</v>
      </c>
      <c r="AP312" s="94">
        <v>16451.099999999948</v>
      </c>
      <c r="AQ312" s="94">
        <v>92456.299999999988</v>
      </c>
    </row>
    <row r="313" spans="4:43" x14ac:dyDescent="0.2">
      <c r="D313" t="s">
        <v>306</v>
      </c>
      <c r="E313" s="6"/>
      <c r="F313" s="6"/>
      <c r="G313" s="6"/>
      <c r="H313" s="6"/>
      <c r="I313" s="6">
        <v>-179633.5</v>
      </c>
      <c r="J313" s="6">
        <v>-12.8</v>
      </c>
      <c r="K313" s="6">
        <v>-5153.0999999999985</v>
      </c>
      <c r="L313" s="6">
        <v>1236.2000000000116</v>
      </c>
      <c r="P313" s="5"/>
      <c r="Q313" s="5" t="s">
        <v>306</v>
      </c>
      <c r="R313" s="5"/>
      <c r="S313" s="5"/>
      <c r="T313" s="5"/>
      <c r="U313" s="5"/>
      <c r="V313" s="5">
        <v>-1</v>
      </c>
      <c r="W313" s="5">
        <v>-1</v>
      </c>
      <c r="X313" s="5">
        <v>-9.4598638231941132E-2</v>
      </c>
      <c r="Y313" s="5">
        <v>2.8894924572139418E-2</v>
      </c>
      <c r="AK313" t="s">
        <v>426</v>
      </c>
      <c r="AL313" t="s">
        <v>441</v>
      </c>
      <c r="AM313" s="94">
        <v>0</v>
      </c>
      <c r="AN313" s="94">
        <v>124004.5</v>
      </c>
      <c r="AO313" s="94">
        <v>-29711.299999999988</v>
      </c>
      <c r="AP313" s="94">
        <v>-1169.2000000000698</v>
      </c>
      <c r="AQ313" s="94">
        <v>93123.999999999942</v>
      </c>
    </row>
    <row r="314" spans="4:43" x14ac:dyDescent="0.2">
      <c r="D314" t="s">
        <v>298</v>
      </c>
      <c r="E314" s="6"/>
      <c r="F314" s="6"/>
      <c r="G314" s="6"/>
      <c r="H314" s="6"/>
      <c r="I314" s="6">
        <v>0</v>
      </c>
      <c r="J314" s="6">
        <v>0</v>
      </c>
      <c r="K314" s="6">
        <v>-2336.5999999999995</v>
      </c>
      <c r="L314" s="6">
        <v>-249.59999999999945</v>
      </c>
      <c r="P314" s="5"/>
      <c r="Q314" s="5" t="s">
        <v>298</v>
      </c>
      <c r="R314" s="5"/>
      <c r="S314" s="5"/>
      <c r="T314" s="5"/>
      <c r="U314" s="5"/>
      <c r="V314" s="5"/>
      <c r="W314" s="5"/>
      <c r="X314" s="5">
        <v>-0.37270508669229413</v>
      </c>
      <c r="Y314" s="5">
        <v>-3.0393064146899743E-2</v>
      </c>
      <c r="AK314" t="s">
        <v>213</v>
      </c>
      <c r="AL314" s="3" t="s">
        <v>214</v>
      </c>
      <c r="AM314" s="94">
        <v>-95262.8</v>
      </c>
      <c r="AN314" s="94">
        <v>148034.70000000007</v>
      </c>
      <c r="AO314" s="94">
        <v>2821.5999999999985</v>
      </c>
      <c r="AP314" s="94">
        <v>38161.700000000012</v>
      </c>
      <c r="AQ314" s="94">
        <v>93755.20000000007</v>
      </c>
    </row>
    <row r="315" spans="4:43" x14ac:dyDescent="0.2">
      <c r="D315" t="s">
        <v>299</v>
      </c>
      <c r="E315" s="6"/>
      <c r="F315" s="6"/>
      <c r="G315" s="6"/>
      <c r="H315" s="6"/>
      <c r="I315" s="6">
        <v>0</v>
      </c>
      <c r="J315" s="6">
        <v>2952.9000000000015</v>
      </c>
      <c r="K315" s="6">
        <v>-13548.900000000009</v>
      </c>
      <c r="L315" s="6">
        <v>-53118.799999999901</v>
      </c>
      <c r="P315" s="5"/>
      <c r="Q315" s="5" t="s">
        <v>299</v>
      </c>
      <c r="R315" s="5"/>
      <c r="S315" s="5"/>
      <c r="T315" s="5"/>
      <c r="U315" s="5"/>
      <c r="V315" s="5"/>
      <c r="W315" s="5">
        <v>5.2062194655378237E-2</v>
      </c>
      <c r="X315" s="5">
        <v>-0.22470942960633697</v>
      </c>
      <c r="Y315" s="5">
        <v>-0.20957452097015589</v>
      </c>
      <c r="AK315" t="s">
        <v>213</v>
      </c>
      <c r="AL315" s="3" t="s">
        <v>231</v>
      </c>
      <c r="AM315" s="94">
        <v>0</v>
      </c>
      <c r="AN315" s="94">
        <v>-4619.1000000000058</v>
      </c>
      <c r="AO315" s="94">
        <v>5814.1999999999898</v>
      </c>
      <c r="AP315" s="94">
        <v>98816.399999999907</v>
      </c>
      <c r="AQ315" s="94">
        <v>100011.49999999988</v>
      </c>
    </row>
    <row r="316" spans="4:43" x14ac:dyDescent="0.2">
      <c r="D316" t="s">
        <v>290</v>
      </c>
      <c r="E316" s="6"/>
      <c r="F316" s="6"/>
      <c r="G316" s="6"/>
      <c r="H316" s="6"/>
      <c r="I316" s="6">
        <v>0</v>
      </c>
      <c r="J316" s="6">
        <v>0</v>
      </c>
      <c r="K316" s="6">
        <v>443.40000000000146</v>
      </c>
      <c r="L316" s="6">
        <v>-344.90000000000146</v>
      </c>
      <c r="P316" s="5"/>
      <c r="Q316" s="5" t="s">
        <v>290</v>
      </c>
      <c r="R316" s="5"/>
      <c r="S316" s="5"/>
      <c r="T316" s="5"/>
      <c r="U316" s="5"/>
      <c r="V316" s="5"/>
      <c r="W316" s="5"/>
      <c r="X316" s="5">
        <v>3.8290155440414635E-2</v>
      </c>
      <c r="Y316" s="5">
        <v>-2.6641433647458787E-2</v>
      </c>
      <c r="AK316" t="s">
        <v>426</v>
      </c>
      <c r="AL316" t="s">
        <v>429</v>
      </c>
      <c r="AM316" s="94">
        <v>0</v>
      </c>
      <c r="AN316" s="94">
        <v>17725</v>
      </c>
      <c r="AO316" s="94">
        <v>-9098.1000000000022</v>
      </c>
      <c r="AP316" s="94">
        <v>95701.900000000023</v>
      </c>
      <c r="AQ316" s="94">
        <v>104328.80000000002</v>
      </c>
    </row>
    <row r="317" spans="4:43" x14ac:dyDescent="0.2">
      <c r="D317" t="s">
        <v>315</v>
      </c>
      <c r="E317" s="6"/>
      <c r="F317" s="6"/>
      <c r="G317" s="6"/>
      <c r="H317" s="6"/>
      <c r="I317" s="6">
        <v>0</v>
      </c>
      <c r="J317" s="6">
        <v>-1916.8000000000029</v>
      </c>
      <c r="K317" s="6">
        <v>-56826.400000000023</v>
      </c>
      <c r="L317" s="6">
        <v>14623.400000000052</v>
      </c>
      <c r="P317" s="5"/>
      <c r="Q317" s="5" t="s">
        <v>315</v>
      </c>
      <c r="R317" s="5"/>
      <c r="S317" s="5"/>
      <c r="T317" s="5"/>
      <c r="U317" s="5"/>
      <c r="V317" s="5"/>
      <c r="W317" s="5">
        <v>-8.6365684419212538E-2</v>
      </c>
      <c r="X317" s="5">
        <v>-0.2181272419147128</v>
      </c>
      <c r="Y317" s="5">
        <v>9.30328726668464E-2</v>
      </c>
      <c r="AK317" t="s">
        <v>245</v>
      </c>
      <c r="AL317" t="s">
        <v>249</v>
      </c>
      <c r="AM317" s="94">
        <v>85835.9</v>
      </c>
      <c r="AN317" s="94">
        <v>-2658.0000000000036</v>
      </c>
      <c r="AO317" s="94">
        <v>-4735.8000000000175</v>
      </c>
      <c r="AP317" s="94">
        <v>30186.60000000002</v>
      </c>
      <c r="AQ317" s="94">
        <v>108628.7</v>
      </c>
    </row>
    <row r="318" spans="4:43" x14ac:dyDescent="0.2">
      <c r="D318" t="s">
        <v>310</v>
      </c>
      <c r="E318" s="6"/>
      <c r="F318" s="6"/>
      <c r="G318" s="6"/>
      <c r="H318" s="6"/>
      <c r="I318" s="6">
        <v>0</v>
      </c>
      <c r="J318" s="6">
        <v>0</v>
      </c>
      <c r="K318" s="6">
        <v>-2415.8999999999978</v>
      </c>
      <c r="L318" s="6">
        <v>4742.9999999999991</v>
      </c>
      <c r="P318" s="5"/>
      <c r="Q318" s="5" t="s">
        <v>310</v>
      </c>
      <c r="R318" s="5"/>
      <c r="S318" s="5"/>
      <c r="T318" s="5"/>
      <c r="U318" s="5"/>
      <c r="V318" s="5"/>
      <c r="W318" s="5"/>
      <c r="X318" s="5">
        <v>-0.11166576535352266</v>
      </c>
      <c r="Y318" s="5">
        <v>1.1331437991255942</v>
      </c>
      <c r="AK318" t="s">
        <v>213</v>
      </c>
      <c r="AL318" s="3" t="s">
        <v>241</v>
      </c>
      <c r="AM318" s="94">
        <v>3976.4000000000233</v>
      </c>
      <c r="AN318" s="94">
        <v>8828.6999999999825</v>
      </c>
      <c r="AO318" s="94">
        <v>-10839.30000000001</v>
      </c>
      <c r="AP318" s="94">
        <v>108895.00000000009</v>
      </c>
      <c r="AQ318" s="94">
        <v>110860.80000000008</v>
      </c>
    </row>
    <row r="319" spans="4:43" x14ac:dyDescent="0.2">
      <c r="D319" t="s">
        <v>331</v>
      </c>
      <c r="E319" s="6"/>
      <c r="F319" s="6"/>
      <c r="G319" s="6"/>
      <c r="H319" s="6"/>
      <c r="I319" s="6">
        <v>0</v>
      </c>
      <c r="J319" s="6">
        <v>225.5</v>
      </c>
      <c r="K319" s="6">
        <v>-32597.199999999983</v>
      </c>
      <c r="L319" s="6">
        <v>-41579.5</v>
      </c>
      <c r="P319" s="5"/>
      <c r="Q319" s="5" t="s">
        <v>331</v>
      </c>
      <c r="R319" s="5"/>
      <c r="S319" s="5"/>
      <c r="T319" s="5"/>
      <c r="U319" s="5"/>
      <c r="V319" s="5"/>
      <c r="W319" s="5"/>
      <c r="X319" s="5">
        <v>-0.22021370671094728</v>
      </c>
      <c r="Y319" s="5">
        <v>-0.12005118549805817</v>
      </c>
      <c r="AK319" t="s">
        <v>371</v>
      </c>
      <c r="AL319" t="s">
        <v>399</v>
      </c>
      <c r="AM319" s="94">
        <v>0</v>
      </c>
      <c r="AN319" s="94">
        <v>66984.5</v>
      </c>
      <c r="AO319" s="94">
        <v>-9871.7000000000007</v>
      </c>
      <c r="AP319" s="94">
        <v>53836.69999999999</v>
      </c>
      <c r="AQ319" s="94">
        <v>110949.5</v>
      </c>
    </row>
    <row r="320" spans="4:43" x14ac:dyDescent="0.2">
      <c r="D320" t="s">
        <v>276</v>
      </c>
      <c r="E320" s="6"/>
      <c r="F320" s="6"/>
      <c r="G320" s="6"/>
      <c r="H320" s="6"/>
      <c r="I320" s="6">
        <v>0</v>
      </c>
      <c r="J320" s="6">
        <v>1965.1999999999971</v>
      </c>
      <c r="K320" s="6">
        <v>-4291.8000000000029</v>
      </c>
      <c r="L320" s="6">
        <v>1832.5</v>
      </c>
      <c r="P320" s="5"/>
      <c r="Q320" s="5" t="s">
        <v>276</v>
      </c>
      <c r="R320" s="5"/>
      <c r="S320" s="5"/>
      <c r="T320" s="5"/>
      <c r="U320" s="5"/>
      <c r="V320" s="5"/>
      <c r="W320" s="5">
        <v>0.10423031228784777</v>
      </c>
      <c r="X320" s="5">
        <v>-0.11592472644865399</v>
      </c>
      <c r="Y320" s="5">
        <v>5.1563797008877699E-2</v>
      </c>
      <c r="AK320" t="s">
        <v>604</v>
      </c>
      <c r="AL320" t="s">
        <v>194</v>
      </c>
      <c r="AM320" s="94">
        <v>-6141</v>
      </c>
      <c r="AN320" s="94">
        <v>-11549.800000000047</v>
      </c>
      <c r="AO320" s="94">
        <v>5200.2000000000016</v>
      </c>
      <c r="AP320" s="94">
        <v>127414.69999999998</v>
      </c>
      <c r="AQ320" s="94">
        <v>114924.09999999993</v>
      </c>
    </row>
    <row r="321" spans="3:43" x14ac:dyDescent="0.2">
      <c r="D321" t="s">
        <v>337</v>
      </c>
      <c r="E321" s="6"/>
      <c r="F321" s="6"/>
      <c r="G321" s="6"/>
      <c r="H321" s="6"/>
      <c r="I321" s="6">
        <v>0</v>
      </c>
      <c r="J321" s="6">
        <v>379140.60000000003</v>
      </c>
      <c r="K321" s="6">
        <v>-39616.599999999948</v>
      </c>
      <c r="L321" s="6">
        <v>-38800.300000000047</v>
      </c>
      <c r="P321" s="5"/>
      <c r="Q321" s="5" t="s">
        <v>337</v>
      </c>
      <c r="R321" s="5"/>
      <c r="S321" s="5"/>
      <c r="T321" s="5"/>
      <c r="U321" s="5"/>
      <c r="V321" s="5"/>
      <c r="W321" s="5">
        <v>1.314955067063851</v>
      </c>
      <c r="X321" s="5">
        <v>-0.25188180503234592</v>
      </c>
      <c r="Y321" s="5">
        <v>-8.5631139655584623E-2</v>
      </c>
      <c r="AK321" t="s">
        <v>604</v>
      </c>
      <c r="AL321" t="s">
        <v>193</v>
      </c>
      <c r="AM321" s="94">
        <v>0</v>
      </c>
      <c r="AN321" s="94">
        <v>111695.79999999999</v>
      </c>
      <c r="AO321" s="94">
        <v>-195.89999999999964</v>
      </c>
      <c r="AP321" s="94">
        <v>8372.3999999999869</v>
      </c>
      <c r="AQ321" s="94">
        <v>119872.29999999999</v>
      </c>
    </row>
    <row r="322" spans="3:43" x14ac:dyDescent="0.2">
      <c r="D322" t="s">
        <v>324</v>
      </c>
      <c r="E322" s="6"/>
      <c r="F322" s="6"/>
      <c r="G322" s="6"/>
      <c r="H322" s="6"/>
      <c r="I322" s="6">
        <v>0</v>
      </c>
      <c r="J322" s="6">
        <v>-45065.500000000058</v>
      </c>
      <c r="K322" s="6">
        <v>-69536</v>
      </c>
      <c r="L322" s="6">
        <v>-55452.100000000326</v>
      </c>
      <c r="P322" s="5"/>
      <c r="Q322" s="5" t="s">
        <v>324</v>
      </c>
      <c r="R322" s="5"/>
      <c r="S322" s="5"/>
      <c r="T322" s="5"/>
      <c r="U322" s="5"/>
      <c r="V322" s="5"/>
      <c r="W322" s="5">
        <v>-8.8229305548213913E-2</v>
      </c>
      <c r="X322" s="5">
        <v>-0.17827979076942641</v>
      </c>
      <c r="Y322" s="5">
        <v>-4.6900212138245863E-2</v>
      </c>
      <c r="AK322" t="s">
        <v>596</v>
      </c>
      <c r="AL322" t="s">
        <v>100</v>
      </c>
      <c r="AM322" s="94">
        <v>67597</v>
      </c>
      <c r="AN322" s="94">
        <v>49998.900000000023</v>
      </c>
      <c r="AO322" s="94">
        <v>-861.49999999999818</v>
      </c>
      <c r="AP322" s="94">
        <v>8311.1000000000058</v>
      </c>
      <c r="AQ322" s="94">
        <v>125045.50000000003</v>
      </c>
    </row>
    <row r="323" spans="3:43" x14ac:dyDescent="0.2">
      <c r="D323" t="s">
        <v>274</v>
      </c>
      <c r="E323" s="6"/>
      <c r="F323" s="6"/>
      <c r="G323" s="6"/>
      <c r="H323" s="6"/>
      <c r="I323" s="6">
        <v>-131750</v>
      </c>
      <c r="J323" s="6">
        <v>-303287.60000000009</v>
      </c>
      <c r="K323" s="6">
        <v>26889.699999999983</v>
      </c>
      <c r="L323" s="6">
        <v>-18210.900000000023</v>
      </c>
      <c r="P323" s="5"/>
      <c r="Q323" s="5" t="s">
        <v>274</v>
      </c>
      <c r="R323" s="5"/>
      <c r="S323" s="5"/>
      <c r="T323" s="5"/>
      <c r="U323" s="5"/>
      <c r="V323" s="5">
        <v>-1</v>
      </c>
      <c r="W323" s="5">
        <v>-0.33444448132465288</v>
      </c>
      <c r="X323" s="5">
        <v>0.1749456094603104</v>
      </c>
      <c r="Y323" s="5">
        <v>-0.1492420256575423</v>
      </c>
      <c r="AK323" t="s">
        <v>108</v>
      </c>
      <c r="AL323" t="s">
        <v>110</v>
      </c>
      <c r="AM323" s="94">
        <v>-1227774.2999999989</v>
      </c>
      <c r="AN323" s="94">
        <v>1338986.1999999983</v>
      </c>
      <c r="AO323" s="94">
        <v>-57111.700000000012</v>
      </c>
      <c r="AP323" s="94">
        <v>75728.300000000279</v>
      </c>
      <c r="AQ323" s="94">
        <v>129828.49999999971</v>
      </c>
    </row>
    <row r="324" spans="3:43" x14ac:dyDescent="0.2">
      <c r="D324" t="s">
        <v>278</v>
      </c>
      <c r="E324" s="6"/>
      <c r="F324" s="6"/>
      <c r="G324" s="6"/>
      <c r="H324" s="6"/>
      <c r="I324" s="6">
        <v>0</v>
      </c>
      <c r="J324" s="6">
        <v>394.8</v>
      </c>
      <c r="K324" s="6">
        <v>-8979.6999999999898</v>
      </c>
      <c r="L324" s="6">
        <v>-9534.2999999999811</v>
      </c>
      <c r="P324" s="5"/>
      <c r="Q324" s="5" t="s">
        <v>278</v>
      </c>
      <c r="R324" s="5"/>
      <c r="S324" s="5"/>
      <c r="T324" s="5"/>
      <c r="U324" s="5"/>
      <c r="V324" s="5"/>
      <c r="W324" s="5"/>
      <c r="X324" s="5">
        <v>-0.2064669067097086</v>
      </c>
      <c r="Y324" s="5">
        <v>-0.14255618187527072</v>
      </c>
      <c r="AK324" t="s">
        <v>108</v>
      </c>
      <c r="AL324" t="s">
        <v>127</v>
      </c>
      <c r="AM324" s="94">
        <v>-38075</v>
      </c>
      <c r="AN324" s="94">
        <v>466.99999999999989</v>
      </c>
      <c r="AO324" s="94">
        <v>-16291.599999999977</v>
      </c>
      <c r="AP324" s="94">
        <v>194816.49999999977</v>
      </c>
      <c r="AQ324" s="94">
        <v>140916.89999999979</v>
      </c>
    </row>
    <row r="325" spans="3:43" x14ac:dyDescent="0.2">
      <c r="D325" t="s">
        <v>281</v>
      </c>
      <c r="E325" s="6"/>
      <c r="F325" s="6"/>
      <c r="G325" s="6"/>
      <c r="H325" s="6"/>
      <c r="I325" s="6">
        <v>-51051</v>
      </c>
      <c r="J325" s="6">
        <v>-102947.1</v>
      </c>
      <c r="K325" s="6">
        <v>-26586.400000000023</v>
      </c>
      <c r="L325" s="6">
        <v>-2340.0000000000146</v>
      </c>
      <c r="P325" s="5"/>
      <c r="Q325" s="5" t="s">
        <v>281</v>
      </c>
      <c r="R325" s="5"/>
      <c r="S325" s="5"/>
      <c r="T325" s="5"/>
      <c r="U325" s="5"/>
      <c r="V325" s="5">
        <v>-1</v>
      </c>
      <c r="W325" s="5">
        <v>-0.98964948406037856</v>
      </c>
      <c r="X325" s="5">
        <v>-0.1530404429160715</v>
      </c>
      <c r="Y325" s="5">
        <v>-2.4083910815425789E-2</v>
      </c>
      <c r="AK325" t="s">
        <v>426</v>
      </c>
      <c r="AL325" t="s">
        <v>434</v>
      </c>
      <c r="AM325" s="94">
        <v>0</v>
      </c>
      <c r="AN325" s="94">
        <v>128078.5</v>
      </c>
      <c r="AO325" s="94">
        <v>-23942.6</v>
      </c>
      <c r="AP325" s="94">
        <v>37444.999999999942</v>
      </c>
      <c r="AQ325" s="94">
        <v>141580.89999999994</v>
      </c>
    </row>
    <row r="326" spans="3:43" x14ac:dyDescent="0.2">
      <c r="D326" t="s">
        <v>284</v>
      </c>
      <c r="E326" s="6"/>
      <c r="F326" s="6"/>
      <c r="G326" s="6"/>
      <c r="H326" s="6"/>
      <c r="I326" s="6">
        <v>-32379</v>
      </c>
      <c r="J326" s="6">
        <v>0</v>
      </c>
      <c r="K326" s="6">
        <v>-12135.5</v>
      </c>
      <c r="L326" s="6">
        <v>-145.09999999999854</v>
      </c>
      <c r="P326" s="5"/>
      <c r="Q326" s="5" t="s">
        <v>284</v>
      </c>
      <c r="R326" s="5"/>
      <c r="S326" s="5"/>
      <c r="T326" s="5"/>
      <c r="U326" s="5"/>
      <c r="V326" s="5">
        <v>-1</v>
      </c>
      <c r="W326" s="5"/>
      <c r="X326" s="5">
        <v>-0.1919849012904461</v>
      </c>
      <c r="Y326" s="5">
        <v>-7.341482665803087E-3</v>
      </c>
      <c r="AK326" t="s">
        <v>108</v>
      </c>
      <c r="AL326" t="s">
        <v>107</v>
      </c>
      <c r="AM326" s="94">
        <v>0</v>
      </c>
      <c r="AN326" s="94">
        <v>135823.59999999998</v>
      </c>
      <c r="AO326" s="94">
        <v>-5711.0999999999995</v>
      </c>
      <c r="AP326" s="94">
        <v>19028.100000000093</v>
      </c>
      <c r="AQ326" s="94">
        <v>149140.60000000006</v>
      </c>
    </row>
    <row r="327" spans="3:43" x14ac:dyDescent="0.2">
      <c r="D327" t="s">
        <v>297</v>
      </c>
      <c r="E327" s="6"/>
      <c r="F327" s="6"/>
      <c r="G327" s="6"/>
      <c r="H327" s="6"/>
      <c r="I327" s="6">
        <v>0</v>
      </c>
      <c r="J327" s="6">
        <v>-5731</v>
      </c>
      <c r="K327" s="6">
        <v>-5670.2000000000044</v>
      </c>
      <c r="L327" s="6">
        <v>9735</v>
      </c>
      <c r="P327" s="5"/>
      <c r="Q327" s="5" t="s">
        <v>297</v>
      </c>
      <c r="R327" s="5"/>
      <c r="S327" s="5"/>
      <c r="T327" s="5"/>
      <c r="U327" s="5"/>
      <c r="V327" s="5"/>
      <c r="W327" s="5">
        <v>-0.87472145059372997</v>
      </c>
      <c r="X327" s="5">
        <v>-0.11304925144895327</v>
      </c>
      <c r="Y327" s="5">
        <v>0.16063216636443287</v>
      </c>
      <c r="AK327" t="s">
        <v>213</v>
      </c>
      <c r="AL327" s="3" t="s">
        <v>233</v>
      </c>
      <c r="AM327" s="94">
        <v>0</v>
      </c>
      <c r="AN327" s="94">
        <v>96491.400000000023</v>
      </c>
      <c r="AO327" s="94">
        <v>-6366.1000000000131</v>
      </c>
      <c r="AP327" s="94">
        <v>65480.400000000023</v>
      </c>
      <c r="AQ327" s="94">
        <v>155605.70000000004</v>
      </c>
    </row>
    <row r="328" spans="3:43" x14ac:dyDescent="0.2">
      <c r="D328" t="s">
        <v>313</v>
      </c>
      <c r="E328" s="6"/>
      <c r="F328" s="6"/>
      <c r="G328" s="6"/>
      <c r="H328" s="6"/>
      <c r="I328" s="6">
        <v>0</v>
      </c>
      <c r="J328" s="6">
        <v>201.2</v>
      </c>
      <c r="K328" s="6">
        <v>-27352.199999999983</v>
      </c>
      <c r="L328" s="6">
        <v>-35970.400000000023</v>
      </c>
      <c r="P328" s="5"/>
      <c r="Q328" s="5" t="s">
        <v>313</v>
      </c>
      <c r="R328" s="5"/>
      <c r="S328" s="5"/>
      <c r="T328" s="5"/>
      <c r="U328" s="5"/>
      <c r="V328" s="5"/>
      <c r="W328" s="5"/>
      <c r="X328" s="5">
        <v>-0.16009125931059176</v>
      </c>
      <c r="Y328" s="5">
        <v>-0.19081478652269526</v>
      </c>
      <c r="AK328" t="s">
        <v>604</v>
      </c>
      <c r="AL328" t="s">
        <v>199</v>
      </c>
      <c r="AM328" s="94">
        <v>179799.40000000002</v>
      </c>
      <c r="AN328" s="94">
        <v>886.40000000000032</v>
      </c>
      <c r="AO328" s="94">
        <v>-122.5</v>
      </c>
      <c r="AP328" s="94">
        <v>-5113.9000000000015</v>
      </c>
      <c r="AQ328" s="94">
        <v>175449.40000000002</v>
      </c>
    </row>
    <row r="329" spans="3:43" x14ac:dyDescent="0.2">
      <c r="D329" t="s">
        <v>286</v>
      </c>
      <c r="E329" s="6"/>
      <c r="F329" s="6"/>
      <c r="G329" s="6"/>
      <c r="H329" s="6"/>
      <c r="I329" s="6">
        <v>0</v>
      </c>
      <c r="J329" s="6">
        <v>-23391.299999999988</v>
      </c>
      <c r="K329" s="6">
        <v>-49702.099999999977</v>
      </c>
      <c r="L329" s="6">
        <v>4389.4000000001397</v>
      </c>
      <c r="P329" s="5"/>
      <c r="Q329" s="5" t="s">
        <v>286</v>
      </c>
      <c r="R329" s="5"/>
      <c r="S329" s="5"/>
      <c r="T329" s="5"/>
      <c r="U329" s="5"/>
      <c r="V329" s="5"/>
      <c r="W329" s="5">
        <v>-9.6272498175698398E-2</v>
      </c>
      <c r="X329" s="5">
        <v>-0.13889685346246555</v>
      </c>
      <c r="Y329" s="5">
        <v>6.0576518877480147E-3</v>
      </c>
      <c r="AK329" t="s">
        <v>272</v>
      </c>
      <c r="AL329" t="s">
        <v>271</v>
      </c>
      <c r="AM329" s="94">
        <v>0</v>
      </c>
      <c r="AN329" s="94">
        <v>36462.6</v>
      </c>
      <c r="AO329" s="94">
        <v>48581.7</v>
      </c>
      <c r="AP329" s="94">
        <v>109555.80000000005</v>
      </c>
      <c r="AQ329" s="94">
        <v>194600.10000000003</v>
      </c>
    </row>
    <row r="330" spans="3:43" x14ac:dyDescent="0.2">
      <c r="D330" t="s">
        <v>294</v>
      </c>
      <c r="E330" s="6"/>
      <c r="F330" s="6"/>
      <c r="G330" s="6"/>
      <c r="H330" s="6"/>
      <c r="I330" s="6">
        <v>0</v>
      </c>
      <c r="J330" s="6">
        <v>-10585.6</v>
      </c>
      <c r="K330" s="6">
        <v>-34745.800000000003</v>
      </c>
      <c r="L330" s="6">
        <v>-10533.499999999989</v>
      </c>
      <c r="P330" s="5"/>
      <c r="Q330" s="5" t="s">
        <v>294</v>
      </c>
      <c r="R330" s="5"/>
      <c r="S330" s="5"/>
      <c r="T330" s="5"/>
      <c r="U330" s="5"/>
      <c r="V330" s="5"/>
      <c r="W330" s="5">
        <v>-0.79486390088229775</v>
      </c>
      <c r="X330" s="5">
        <v>-0.37259313273425271</v>
      </c>
      <c r="Y330" s="5">
        <v>-0.32207022650555228</v>
      </c>
      <c r="AK330" t="s">
        <v>596</v>
      </c>
      <c r="AL330" s="3" t="s">
        <v>103</v>
      </c>
      <c r="AM330" s="94">
        <v>0</v>
      </c>
      <c r="AN330" s="94">
        <v>157364.69999999995</v>
      </c>
      <c r="AO330" s="94">
        <v>-81.600000000005821</v>
      </c>
      <c r="AP330" s="94">
        <v>42857.500000000029</v>
      </c>
      <c r="AQ330" s="94">
        <v>200140.59999999998</v>
      </c>
    </row>
    <row r="331" spans="3:43" x14ac:dyDescent="0.2">
      <c r="D331" t="s">
        <v>319</v>
      </c>
      <c r="E331" s="6"/>
      <c r="F331" s="6"/>
      <c r="G331" s="6"/>
      <c r="H331" s="6"/>
      <c r="I331" s="6">
        <v>0</v>
      </c>
      <c r="J331" s="6">
        <v>0</v>
      </c>
      <c r="K331" s="6">
        <v>-5811.3000000000029</v>
      </c>
      <c r="L331" s="6">
        <v>0</v>
      </c>
      <c r="P331" s="5"/>
      <c r="Q331" s="5" t="s">
        <v>319</v>
      </c>
      <c r="R331" s="5"/>
      <c r="S331" s="5"/>
      <c r="T331" s="5"/>
      <c r="U331" s="5"/>
      <c r="V331" s="5"/>
      <c r="W331" s="5"/>
      <c r="X331" s="5">
        <v>-0.24401745111294948</v>
      </c>
      <c r="Y331" s="5"/>
      <c r="AK331" t="s">
        <v>245</v>
      </c>
      <c r="AL331" t="s">
        <v>250</v>
      </c>
      <c r="AM331" s="94">
        <v>143549.80000000005</v>
      </c>
      <c r="AN331" s="94">
        <v>-40906.699999999953</v>
      </c>
      <c r="AO331" s="94">
        <v>25444.099999999977</v>
      </c>
      <c r="AP331" s="94">
        <v>86477.300000000105</v>
      </c>
      <c r="AQ331" s="94">
        <v>214564.50000000017</v>
      </c>
    </row>
    <row r="332" spans="3:43" x14ac:dyDescent="0.2">
      <c r="C332" t="s">
        <v>599</v>
      </c>
      <c r="D332" t="s">
        <v>67</v>
      </c>
      <c r="E332" s="6"/>
      <c r="F332" s="6"/>
      <c r="G332" s="6"/>
      <c r="H332" s="6"/>
      <c r="I332" s="6">
        <v>6196.5</v>
      </c>
      <c r="J332" s="6">
        <v>5415.8</v>
      </c>
      <c r="K332" s="6">
        <v>-1079.8000000000002</v>
      </c>
      <c r="L332" s="6">
        <v>24456.200000000026</v>
      </c>
      <c r="P332" s="5" t="s">
        <v>599</v>
      </c>
      <c r="Q332" s="5" t="s">
        <v>67</v>
      </c>
      <c r="R332" s="5"/>
      <c r="S332" s="5"/>
      <c r="T332" s="5"/>
      <c r="U332" s="5"/>
      <c r="V332" s="5"/>
      <c r="W332" s="5">
        <v>37.119945167923234</v>
      </c>
      <c r="X332" s="5">
        <v>-0.1727624716009088</v>
      </c>
      <c r="Y332" s="5">
        <v>0.47777680097680147</v>
      </c>
      <c r="AK332" t="s">
        <v>272</v>
      </c>
      <c r="AL332" t="s">
        <v>287</v>
      </c>
      <c r="AM332" s="94">
        <v>239689.2</v>
      </c>
      <c r="AN332" s="94">
        <v>43884.9</v>
      </c>
      <c r="AO332" s="94">
        <v>-31055.400000000009</v>
      </c>
      <c r="AP332" s="94">
        <v>-17442.000000000058</v>
      </c>
      <c r="AQ332" s="94">
        <v>235076.69999999995</v>
      </c>
    </row>
    <row r="333" spans="3:43" x14ac:dyDescent="0.2">
      <c r="D333" t="s">
        <v>65</v>
      </c>
      <c r="E333" s="6"/>
      <c r="F333" s="6"/>
      <c r="G333" s="6"/>
      <c r="H333" s="6"/>
      <c r="I333" s="6">
        <v>-1271</v>
      </c>
      <c r="J333" s="6">
        <v>-62628.800000000003</v>
      </c>
      <c r="K333" s="6">
        <v>-339.60000000000127</v>
      </c>
      <c r="L333" s="6">
        <v>20325.699999999997</v>
      </c>
      <c r="P333" s="5"/>
      <c r="Q333" s="5" t="s">
        <v>65</v>
      </c>
      <c r="R333" s="5"/>
      <c r="S333" s="5"/>
      <c r="T333" s="5"/>
      <c r="U333" s="5"/>
      <c r="V333" s="5">
        <v>-3.1008319305179437E-2</v>
      </c>
      <c r="W333" s="5">
        <v>-0.38195605744026601</v>
      </c>
      <c r="X333" s="5">
        <v>-5.4447508497402881E-2</v>
      </c>
      <c r="Y333" s="5">
        <v>0.22825836721997059</v>
      </c>
      <c r="AK333" t="s">
        <v>596</v>
      </c>
      <c r="AL333" s="3" t="s">
        <v>92</v>
      </c>
      <c r="AM333" s="94">
        <v>17790.099999999977</v>
      </c>
      <c r="AN333" s="94">
        <v>24308.699999999953</v>
      </c>
      <c r="AO333" s="94">
        <v>2641.3999999999978</v>
      </c>
      <c r="AP333" s="94">
        <v>236228.50000000023</v>
      </c>
      <c r="AQ333" s="94">
        <v>280968.70000000019</v>
      </c>
    </row>
    <row r="334" spans="3:43" x14ac:dyDescent="0.2">
      <c r="D334" t="s">
        <v>62</v>
      </c>
      <c r="E334" s="6"/>
      <c r="F334" s="6"/>
      <c r="G334" s="6"/>
      <c r="H334" s="6"/>
      <c r="I334" s="6">
        <v>107187.29999999981</v>
      </c>
      <c r="J334" s="6">
        <v>-167392.89999999991</v>
      </c>
      <c r="K334" s="6">
        <v>-5532.4</v>
      </c>
      <c r="L334" s="6">
        <v>29316.200000000099</v>
      </c>
      <c r="P334" s="5"/>
      <c r="Q334" s="5" t="s">
        <v>62</v>
      </c>
      <c r="R334" s="5"/>
      <c r="S334" s="5"/>
      <c r="T334" s="5"/>
      <c r="U334" s="5"/>
      <c r="V334" s="5">
        <v>8.752139914960258E-2</v>
      </c>
      <c r="W334" s="5">
        <v>-0.17482772889565382</v>
      </c>
      <c r="X334" s="5">
        <v>-0.57043872763829451</v>
      </c>
      <c r="Y334" s="5">
        <v>0.14308933407002378</v>
      </c>
      <c r="AK334" t="s">
        <v>245</v>
      </c>
      <c r="AL334" t="s">
        <v>259</v>
      </c>
      <c r="AM334" s="94">
        <v>50714.299999999988</v>
      </c>
      <c r="AN334" s="94">
        <v>113479.30000000016</v>
      </c>
      <c r="AO334" s="94">
        <v>-5086.9999999999418</v>
      </c>
      <c r="AP334" s="94">
        <v>129036.10000000009</v>
      </c>
      <c r="AQ334" s="94">
        <v>288142.7000000003</v>
      </c>
    </row>
    <row r="335" spans="3:43" x14ac:dyDescent="0.2">
      <c r="D335" t="s">
        <v>66</v>
      </c>
      <c r="E335" s="6"/>
      <c r="F335" s="6"/>
      <c r="G335" s="6"/>
      <c r="H335" s="6"/>
      <c r="I335" s="6">
        <v>0</v>
      </c>
      <c r="J335" s="6">
        <v>0</v>
      </c>
      <c r="K335" s="6">
        <v>-1758.3999999999996</v>
      </c>
      <c r="L335" s="6">
        <v>-494.30000000000291</v>
      </c>
      <c r="P335" s="5"/>
      <c r="Q335" s="5" t="s">
        <v>66</v>
      </c>
      <c r="R335" s="5"/>
      <c r="S335" s="5"/>
      <c r="T335" s="5"/>
      <c r="U335" s="5"/>
      <c r="V335" s="5"/>
      <c r="W335" s="5"/>
      <c r="X335" s="5">
        <v>-0.37868803032260839</v>
      </c>
      <c r="Y335" s="5">
        <v>-2.3501947005320524E-2</v>
      </c>
      <c r="AK335" t="s">
        <v>601</v>
      </c>
      <c r="AL335" t="s">
        <v>159</v>
      </c>
      <c r="AM335" s="94">
        <v>269726.60000000009</v>
      </c>
      <c r="AN335" s="94">
        <v>18793.199999999983</v>
      </c>
      <c r="AO335" s="94">
        <v>-5989.5999999999985</v>
      </c>
      <c r="AP335" s="94">
        <v>7910.3000000000466</v>
      </c>
      <c r="AQ335" s="94">
        <v>290440.50000000012</v>
      </c>
    </row>
    <row r="336" spans="3:43" x14ac:dyDescent="0.2">
      <c r="D336" t="s">
        <v>71</v>
      </c>
      <c r="E336" s="6"/>
      <c r="F336" s="6"/>
      <c r="G336" s="6"/>
      <c r="H336" s="6"/>
      <c r="I336" s="6">
        <v>1360708.5</v>
      </c>
      <c r="J336" s="6">
        <v>263353.9999999993</v>
      </c>
      <c r="K336" s="6">
        <v>-6227.0999999999985</v>
      </c>
      <c r="L336" s="6">
        <v>44901.300000000105</v>
      </c>
      <c r="P336" s="5"/>
      <c r="Q336" s="5" t="s">
        <v>71</v>
      </c>
      <c r="R336" s="5"/>
      <c r="S336" s="5"/>
      <c r="T336" s="5"/>
      <c r="U336" s="5"/>
      <c r="V336" s="5">
        <v>0.34133558383798773</v>
      </c>
      <c r="W336" s="5">
        <v>0.17706803720019532</v>
      </c>
      <c r="X336" s="5">
        <v>-0.14359107983277564</v>
      </c>
      <c r="Y336" s="5">
        <v>8.6397701156502901E-2</v>
      </c>
      <c r="AK336" t="s">
        <v>371</v>
      </c>
      <c r="AL336" t="s">
        <v>412</v>
      </c>
      <c r="AM336" s="94">
        <v>261174.19</v>
      </c>
      <c r="AN336" s="94">
        <v>68785.600000000035</v>
      </c>
      <c r="AO336" s="94">
        <v>-9130.8000000000029</v>
      </c>
      <c r="AP336" s="94">
        <v>-30299.899999999965</v>
      </c>
      <c r="AQ336" s="94">
        <v>290529.09000000008</v>
      </c>
    </row>
    <row r="337" spans="4:43" x14ac:dyDescent="0.2">
      <c r="D337" t="s">
        <v>68</v>
      </c>
      <c r="E337" s="6"/>
      <c r="F337" s="6"/>
      <c r="G337" s="6"/>
      <c r="H337" s="6"/>
      <c r="I337" s="6">
        <v>863952.80000000028</v>
      </c>
      <c r="J337" s="6">
        <v>26595.000000000233</v>
      </c>
      <c r="K337" s="6">
        <v>-2093.6999999999998</v>
      </c>
      <c r="L337" s="6">
        <v>-10011.39999999998</v>
      </c>
      <c r="P337" s="5"/>
      <c r="Q337" s="5" t="s">
        <v>68</v>
      </c>
      <c r="R337" s="5"/>
      <c r="S337" s="5"/>
      <c r="T337" s="5"/>
      <c r="U337" s="5"/>
      <c r="V337" s="5">
        <v>0.25039186003466446</v>
      </c>
      <c r="W337" s="5">
        <v>2.3530769123915031E-2</v>
      </c>
      <c r="X337" s="5">
        <v>-0.2266056237418014</v>
      </c>
      <c r="Y337" s="5">
        <v>-0.10202419907936271</v>
      </c>
      <c r="AK337" t="s">
        <v>108</v>
      </c>
      <c r="AL337" t="s">
        <v>128</v>
      </c>
      <c r="AM337" s="94">
        <v>276390.09999999998</v>
      </c>
      <c r="AN337" s="94">
        <v>-15113.300000000017</v>
      </c>
      <c r="AO337" s="94">
        <v>-5158.4999999999709</v>
      </c>
      <c r="AP337" s="94">
        <v>35778.699999999895</v>
      </c>
      <c r="AQ337" s="94">
        <v>291896.99999999988</v>
      </c>
    </row>
    <row r="338" spans="4:43" x14ac:dyDescent="0.2">
      <c r="D338" t="s">
        <v>63</v>
      </c>
      <c r="E338" s="6"/>
      <c r="F338" s="6"/>
      <c r="G338" s="6"/>
      <c r="H338" s="6"/>
      <c r="I338" s="6">
        <v>172028.09999999998</v>
      </c>
      <c r="J338" s="6">
        <v>-96158.1</v>
      </c>
      <c r="K338" s="6">
        <v>-2815.7</v>
      </c>
      <c r="L338" s="6">
        <v>3113.6999999999989</v>
      </c>
      <c r="P338" s="5"/>
      <c r="Q338" s="5" t="s">
        <v>63</v>
      </c>
      <c r="R338" s="5"/>
      <c r="S338" s="5"/>
      <c r="T338" s="5"/>
      <c r="U338" s="5"/>
      <c r="V338" s="5">
        <v>0.34092953523238378</v>
      </c>
      <c r="W338" s="5">
        <v>-0.99739237315824691</v>
      </c>
      <c r="X338" s="5">
        <v>-0.36570382107696697</v>
      </c>
      <c r="Y338" s="5">
        <v>0.35596533747942183</v>
      </c>
      <c r="AK338" t="s">
        <v>272</v>
      </c>
      <c r="AL338" t="s">
        <v>337</v>
      </c>
      <c r="AM338" s="94">
        <v>0</v>
      </c>
      <c r="AN338" s="94">
        <v>379140.60000000003</v>
      </c>
      <c r="AO338" s="94">
        <v>-39616.599999999948</v>
      </c>
      <c r="AP338" s="94">
        <v>-38800.300000000047</v>
      </c>
      <c r="AQ338" s="94">
        <v>300723.70000000007</v>
      </c>
    </row>
    <row r="339" spans="4:43" x14ac:dyDescent="0.2">
      <c r="D339" t="s">
        <v>76</v>
      </c>
      <c r="E339" s="6"/>
      <c r="F339" s="6"/>
      <c r="G339" s="6"/>
      <c r="H339" s="6"/>
      <c r="I339" s="6">
        <v>1659515.1000000015</v>
      </c>
      <c r="J339" s="6">
        <v>-470108.29999999935</v>
      </c>
      <c r="K339" s="6">
        <v>589.39999999999782</v>
      </c>
      <c r="L339" s="6">
        <v>39802.899999999849</v>
      </c>
      <c r="P339" s="5"/>
      <c r="Q339" s="5" t="s">
        <v>76</v>
      </c>
      <c r="R339" s="5"/>
      <c r="S339" s="5"/>
      <c r="T339" s="5"/>
      <c r="U339" s="5"/>
      <c r="V339" s="5">
        <v>0.34060071567984412</v>
      </c>
      <c r="W339" s="5">
        <v>-0.1538429291752513</v>
      </c>
      <c r="X339" s="5">
        <v>6.8637041177566346E-2</v>
      </c>
      <c r="Y339" s="5">
        <v>0.14782005445175139</v>
      </c>
      <c r="AK339" t="s">
        <v>108</v>
      </c>
      <c r="AL339" t="s">
        <v>126</v>
      </c>
      <c r="AM339" s="94">
        <v>295371.92000000016</v>
      </c>
      <c r="AN339" s="94">
        <v>4482.5</v>
      </c>
      <c r="AO339" s="94">
        <v>7234.3000000000175</v>
      </c>
      <c r="AP339" s="94">
        <v>23324.29999999993</v>
      </c>
      <c r="AQ339" s="94">
        <v>330413.02000000014</v>
      </c>
    </row>
    <row r="340" spans="4:43" x14ac:dyDescent="0.2">
      <c r="D340" t="s">
        <v>77</v>
      </c>
      <c r="E340" s="6"/>
      <c r="F340" s="6"/>
      <c r="G340" s="6"/>
      <c r="H340" s="6"/>
      <c r="I340" s="6">
        <v>-124094.69999999995</v>
      </c>
      <c r="J340" s="6">
        <v>69854</v>
      </c>
      <c r="K340" s="6">
        <v>-1618.1999999999998</v>
      </c>
      <c r="L340" s="6">
        <v>426.99999999999272</v>
      </c>
      <c r="P340" s="5"/>
      <c r="Q340" s="5" t="s">
        <v>77</v>
      </c>
      <c r="R340" s="5"/>
      <c r="S340" s="5"/>
      <c r="T340" s="5"/>
      <c r="U340" s="5"/>
      <c r="V340" s="5">
        <v>-0.1116566715731117</v>
      </c>
      <c r="W340" s="5">
        <v>1.645292049113336</v>
      </c>
      <c r="X340" s="5">
        <v>-0.27111431299948058</v>
      </c>
      <c r="Y340" s="5">
        <v>1.221773316699646E-2</v>
      </c>
      <c r="AK340" t="s">
        <v>108</v>
      </c>
      <c r="AL340" t="s">
        <v>146</v>
      </c>
      <c r="AM340" s="94">
        <v>23019.199999999997</v>
      </c>
      <c r="AN340" s="94">
        <v>406169.5</v>
      </c>
      <c r="AO340" s="94">
        <v>-6837.9000000000087</v>
      </c>
      <c r="AP340" s="94">
        <v>-31752.500000000116</v>
      </c>
      <c r="AQ340" s="94">
        <v>390598.29999999987</v>
      </c>
    </row>
    <row r="341" spans="4:43" x14ac:dyDescent="0.2">
      <c r="D341" t="s">
        <v>64</v>
      </c>
      <c r="E341" s="6"/>
      <c r="F341" s="6"/>
      <c r="G341" s="6"/>
      <c r="H341" s="6"/>
      <c r="I341" s="6">
        <v>-233681.30000000005</v>
      </c>
      <c r="J341" s="6">
        <v>207123.60000000009</v>
      </c>
      <c r="K341" s="6">
        <v>-2729.8999999999978</v>
      </c>
      <c r="L341" s="6">
        <v>-62357.199999999924</v>
      </c>
      <c r="P341" s="5"/>
      <c r="Q341" s="5" t="s">
        <v>64</v>
      </c>
      <c r="R341" s="5"/>
      <c r="S341" s="5"/>
      <c r="T341" s="5"/>
      <c r="U341" s="5"/>
      <c r="V341" s="5">
        <v>-0.15285084070111107</v>
      </c>
      <c r="W341" s="5">
        <v>0.23681458364656346</v>
      </c>
      <c r="X341" s="5">
        <v>-0.14989814240296062</v>
      </c>
      <c r="Y341" s="5">
        <v>-0.22420880688304459</v>
      </c>
      <c r="AK341" t="s">
        <v>213</v>
      </c>
      <c r="AL341" s="3" t="s">
        <v>232</v>
      </c>
      <c r="AM341" s="94">
        <v>143145.90000000002</v>
      </c>
      <c r="AN341" s="94">
        <v>146129.5</v>
      </c>
      <c r="AO341" s="94">
        <v>5484.9999999999854</v>
      </c>
      <c r="AP341" s="94">
        <v>173809.59999999992</v>
      </c>
      <c r="AQ341" s="94">
        <v>468569.99999999994</v>
      </c>
    </row>
    <row r="342" spans="4:43" x14ac:dyDescent="0.2">
      <c r="D342" t="s">
        <v>75</v>
      </c>
      <c r="E342" s="6"/>
      <c r="F342" s="6"/>
      <c r="G342" s="6"/>
      <c r="H342" s="6"/>
      <c r="I342" s="6">
        <v>-271337.7</v>
      </c>
      <c r="J342" s="6">
        <v>-49746.600000000093</v>
      </c>
      <c r="K342" s="6">
        <v>-910.09999999999991</v>
      </c>
      <c r="L342" s="6">
        <v>15842.60000000002</v>
      </c>
      <c r="P342" s="5"/>
      <c r="Q342" s="5" t="s">
        <v>75</v>
      </c>
      <c r="R342" s="5"/>
      <c r="S342" s="5"/>
      <c r="T342" s="5"/>
      <c r="U342" s="5"/>
      <c r="V342" s="5">
        <v>-1</v>
      </c>
      <c r="W342" s="5">
        <v>-4.3904066368069275E-2</v>
      </c>
      <c r="X342" s="5">
        <v>-0.46521494658283491</v>
      </c>
      <c r="Y342" s="5">
        <v>0.18556420885197503</v>
      </c>
      <c r="AK342" t="s">
        <v>108</v>
      </c>
      <c r="AL342" t="s">
        <v>120</v>
      </c>
      <c r="AM342" s="94">
        <v>167988.19999999984</v>
      </c>
      <c r="AN342" s="94">
        <v>301228.20000000007</v>
      </c>
      <c r="AO342" s="94">
        <v>-1795.8000000000011</v>
      </c>
      <c r="AP342" s="94">
        <v>4920.5999999999622</v>
      </c>
      <c r="AQ342" s="94">
        <v>472341.1999999999</v>
      </c>
    </row>
    <row r="343" spans="4:43" x14ac:dyDescent="0.2">
      <c r="D343" t="s">
        <v>508</v>
      </c>
      <c r="E343" s="6"/>
      <c r="F343" s="6"/>
      <c r="G343" s="6"/>
      <c r="H343" s="6"/>
      <c r="I343" s="6">
        <v>68987.099999999977</v>
      </c>
      <c r="J343" s="6">
        <v>-167195.70000000007</v>
      </c>
      <c r="K343" s="6">
        <v>-2479.5999999999995</v>
      </c>
      <c r="L343" s="6">
        <v>458.29999999998836</v>
      </c>
      <c r="P343" s="5"/>
      <c r="Q343" s="5" t="s">
        <v>508</v>
      </c>
      <c r="R343" s="5"/>
      <c r="S343" s="5"/>
      <c r="T343" s="5"/>
      <c r="U343" s="5"/>
      <c r="V343" s="5">
        <v>7.9347284504235144E-2</v>
      </c>
      <c r="W343" s="5">
        <v>-0.27696690905759758</v>
      </c>
      <c r="X343" s="5">
        <v>-0.65908245175695057</v>
      </c>
      <c r="Y343" s="5">
        <v>6.8719814188098307E-3</v>
      </c>
      <c r="AK343" t="s">
        <v>108</v>
      </c>
      <c r="AL343" t="s">
        <v>145</v>
      </c>
      <c r="AM343" s="94">
        <v>-37641.700000000012</v>
      </c>
      <c r="AN343" s="94">
        <v>-88438.999999999767</v>
      </c>
      <c r="AO343" s="94">
        <v>-16599.499999999971</v>
      </c>
      <c r="AP343" s="94">
        <v>641170.30000000121</v>
      </c>
      <c r="AQ343" s="94">
        <v>498490.10000000149</v>
      </c>
    </row>
    <row r="344" spans="4:43" x14ac:dyDescent="0.2">
      <c r="P344" s="5" t="s">
        <v>1</v>
      </c>
      <c r="Q344" s="5"/>
      <c r="R344" s="5"/>
      <c r="S344" s="5"/>
      <c r="T344" s="5"/>
      <c r="U344" s="5"/>
      <c r="V344" s="5">
        <v>0.31057718690417846</v>
      </c>
      <c r="W344" s="5">
        <v>-4.7790483521032587E-2</v>
      </c>
      <c r="X344" s="5">
        <v>-0.14417868124211347</v>
      </c>
      <c r="Y344" s="5">
        <v>7.1883356173240584E-2</v>
      </c>
      <c r="AK344" t="s">
        <v>108</v>
      </c>
      <c r="AL344" t="s">
        <v>149</v>
      </c>
      <c r="AM344" s="94">
        <v>0</v>
      </c>
      <c r="AN344" s="94">
        <v>-138914</v>
      </c>
      <c r="AO344" s="94">
        <v>-33252.699999999983</v>
      </c>
      <c r="AP344" s="94">
        <v>679366.99999999977</v>
      </c>
      <c r="AQ344" s="94">
        <v>507200.29999999981</v>
      </c>
    </row>
    <row r="345" spans="4:43" x14ac:dyDescent="0.2">
      <c r="AK345" t="s">
        <v>371</v>
      </c>
      <c r="AL345" t="s">
        <v>397</v>
      </c>
      <c r="AM345" s="94">
        <v>523922.16000000003</v>
      </c>
      <c r="AN345" s="94">
        <v>7328.6999999999825</v>
      </c>
      <c r="AO345" s="94">
        <v>-7536.9</v>
      </c>
      <c r="AP345" s="94">
        <v>4571.7999999999738</v>
      </c>
      <c r="AQ345" s="94">
        <v>528285.75999999989</v>
      </c>
    </row>
    <row r="346" spans="4:43" x14ac:dyDescent="0.2">
      <c r="AK346" t="s">
        <v>108</v>
      </c>
      <c r="AL346" t="s">
        <v>111</v>
      </c>
      <c r="AM346" s="94">
        <v>-156054.90000000014</v>
      </c>
      <c r="AN346" s="94">
        <v>721206.89999999991</v>
      </c>
      <c r="AO346" s="94">
        <v>5570.5999999999913</v>
      </c>
      <c r="AP346" s="94">
        <v>31314.399999999936</v>
      </c>
      <c r="AQ346" s="94">
        <v>602036.99999999965</v>
      </c>
    </row>
    <row r="347" spans="4:43" x14ac:dyDescent="0.2">
      <c r="AK347" t="s">
        <v>108</v>
      </c>
      <c r="AL347" t="s">
        <v>112</v>
      </c>
      <c r="AM347" s="94">
        <v>55062.399999999907</v>
      </c>
      <c r="AN347" s="94">
        <v>561230.19999999972</v>
      </c>
      <c r="AO347" s="94">
        <v>-5341.5999999999985</v>
      </c>
      <c r="AP347" s="94">
        <v>76547.300000000279</v>
      </c>
      <c r="AQ347" s="94">
        <v>687498.29999999993</v>
      </c>
    </row>
    <row r="348" spans="4:43" x14ac:dyDescent="0.2">
      <c r="AK348" t="s">
        <v>245</v>
      </c>
      <c r="AL348" t="s">
        <v>255</v>
      </c>
      <c r="AM348" s="94">
        <v>769493.7</v>
      </c>
      <c r="AN348" s="94">
        <v>-173075.40000000014</v>
      </c>
      <c r="AO348" s="94">
        <v>-47876.20000000007</v>
      </c>
      <c r="AP348" s="94">
        <v>139190.50000000012</v>
      </c>
      <c r="AQ348" s="94">
        <v>687732.59999999986</v>
      </c>
    </row>
    <row r="349" spans="4:43" x14ac:dyDescent="0.2">
      <c r="AK349" t="s">
        <v>245</v>
      </c>
      <c r="AL349" t="s">
        <v>244</v>
      </c>
      <c r="AM349" s="94">
        <v>527479.9</v>
      </c>
      <c r="AN349" s="94">
        <v>65115.09999999986</v>
      </c>
      <c r="AO349" s="94">
        <v>2778.8999999999069</v>
      </c>
      <c r="AP349" s="94">
        <v>92642.000000000116</v>
      </c>
      <c r="AQ349" s="94">
        <v>688015.89999999991</v>
      </c>
    </row>
    <row r="350" spans="4:43" x14ac:dyDescent="0.2">
      <c r="AK350" t="s">
        <v>371</v>
      </c>
      <c r="AL350" t="s">
        <v>408</v>
      </c>
      <c r="AM350" s="94">
        <v>163640.60000000009</v>
      </c>
      <c r="AN350" s="94">
        <v>528150.09999999963</v>
      </c>
      <c r="AO350" s="94">
        <v>-19122.399999999994</v>
      </c>
      <c r="AP350" s="94">
        <v>41900.299999999814</v>
      </c>
      <c r="AQ350" s="94">
        <v>714568.59999999951</v>
      </c>
    </row>
    <row r="351" spans="4:43" x14ac:dyDescent="0.2">
      <c r="AK351" t="s">
        <v>371</v>
      </c>
      <c r="AL351" t="s">
        <v>409</v>
      </c>
      <c r="AM351" s="94">
        <v>256160.42999999993</v>
      </c>
      <c r="AN351" s="94">
        <v>463341.29999999981</v>
      </c>
      <c r="AO351" s="94">
        <v>-13603</v>
      </c>
      <c r="AP351" s="94">
        <v>37684.600000000093</v>
      </c>
      <c r="AQ351" s="94">
        <v>743583.32999999984</v>
      </c>
    </row>
    <row r="352" spans="4:43" x14ac:dyDescent="0.2">
      <c r="AK352" t="s">
        <v>599</v>
      </c>
      <c r="AL352" t="s">
        <v>68</v>
      </c>
      <c r="AM352" s="94">
        <v>863952.80000000028</v>
      </c>
      <c r="AN352" s="94">
        <v>26595.000000000233</v>
      </c>
      <c r="AO352" s="94">
        <v>-2093.6999999999998</v>
      </c>
      <c r="AP352" s="94">
        <v>-10011.39999999998</v>
      </c>
      <c r="AQ352" s="94">
        <v>878442.70000000054</v>
      </c>
    </row>
    <row r="353" spans="37:43" x14ac:dyDescent="0.2">
      <c r="AK353" t="s">
        <v>371</v>
      </c>
      <c r="AL353" t="s">
        <v>394</v>
      </c>
      <c r="AM353" s="94">
        <v>986793.26</v>
      </c>
      <c r="AN353" s="94">
        <v>0</v>
      </c>
      <c r="AO353" s="94">
        <v>-15060.599999999999</v>
      </c>
      <c r="AP353" s="94">
        <v>16623.39999999998</v>
      </c>
      <c r="AQ353" s="94">
        <v>988356.06</v>
      </c>
    </row>
    <row r="354" spans="37:43" x14ac:dyDescent="0.2">
      <c r="AK354" t="s">
        <v>245</v>
      </c>
      <c r="AL354" t="s">
        <v>251</v>
      </c>
      <c r="AM354" s="94">
        <v>707581.8</v>
      </c>
      <c r="AN354" s="94">
        <v>189265.80000000028</v>
      </c>
      <c r="AO354" s="94">
        <v>-42089.199999999837</v>
      </c>
      <c r="AP354" s="94">
        <v>173697.59999999986</v>
      </c>
      <c r="AQ354" s="94">
        <v>1028456.0000000003</v>
      </c>
    </row>
    <row r="355" spans="37:43" x14ac:dyDescent="0.2">
      <c r="AK355" t="s">
        <v>245</v>
      </c>
      <c r="AL355" t="s">
        <v>254</v>
      </c>
      <c r="AM355" s="94">
        <v>717448.60000000009</v>
      </c>
      <c r="AN355" s="94">
        <v>-42508.500000001863</v>
      </c>
      <c r="AO355" s="94">
        <v>-37315.299999999988</v>
      </c>
      <c r="AP355" s="94">
        <v>478706.19999999972</v>
      </c>
      <c r="AQ355" s="94">
        <v>1116330.9999999979</v>
      </c>
    </row>
    <row r="356" spans="37:43" x14ac:dyDescent="0.2">
      <c r="AK356" t="s">
        <v>599</v>
      </c>
      <c r="AL356" t="s">
        <v>76</v>
      </c>
      <c r="AM356" s="94">
        <v>1659515.1000000015</v>
      </c>
      <c r="AN356" s="94">
        <v>-470108.29999999935</v>
      </c>
      <c r="AO356" s="94">
        <v>589.39999999999782</v>
      </c>
      <c r="AP356" s="94">
        <v>39802.899999999849</v>
      </c>
      <c r="AQ356" s="94">
        <v>1229799.100000002</v>
      </c>
    </row>
    <row r="357" spans="37:43" x14ac:dyDescent="0.2">
      <c r="AK357" t="s">
        <v>371</v>
      </c>
      <c r="AL357" t="s">
        <v>396</v>
      </c>
      <c r="AM357" s="94">
        <v>1401213.5600000005</v>
      </c>
      <c r="AN357" s="94">
        <v>-601.89999999999986</v>
      </c>
      <c r="AO357" s="94">
        <v>-2494.6000000000058</v>
      </c>
      <c r="AP357" s="94">
        <v>-56429.599999999919</v>
      </c>
      <c r="AQ357" s="94">
        <v>1341687.4600000007</v>
      </c>
    </row>
    <row r="358" spans="37:43" x14ac:dyDescent="0.2">
      <c r="AK358" t="s">
        <v>245</v>
      </c>
      <c r="AL358" t="s">
        <v>246</v>
      </c>
      <c r="AM358" s="94">
        <v>1523303.7999999998</v>
      </c>
      <c r="AN358" s="94">
        <v>-53403.299999999581</v>
      </c>
      <c r="AO358" s="94">
        <v>-80097.999999999884</v>
      </c>
      <c r="AP358" s="94">
        <v>55322.999999999534</v>
      </c>
      <c r="AQ358" s="94">
        <v>1445125.5</v>
      </c>
    </row>
    <row r="359" spans="37:43" x14ac:dyDescent="0.2">
      <c r="AK359" t="s">
        <v>371</v>
      </c>
      <c r="AL359" t="s">
        <v>379</v>
      </c>
      <c r="AM359" s="94">
        <v>1529123.3399999999</v>
      </c>
      <c r="AN359" s="94">
        <v>-41954.799999999988</v>
      </c>
      <c r="AO359" s="94">
        <v>-13586.69999999999</v>
      </c>
      <c r="AP359" s="94">
        <v>-7621.4999999997672</v>
      </c>
      <c r="AQ359" s="94">
        <v>1465960.34</v>
      </c>
    </row>
    <row r="360" spans="37:43" x14ac:dyDescent="0.2">
      <c r="AK360" t="s">
        <v>272</v>
      </c>
      <c r="AL360" t="s">
        <v>273</v>
      </c>
      <c r="AM360" s="94">
        <v>0</v>
      </c>
      <c r="AN360" s="94">
        <v>1040342.7000000002</v>
      </c>
      <c r="AO360" s="94">
        <v>162498.39999999997</v>
      </c>
      <c r="AP360" s="94">
        <v>371214.50000000006</v>
      </c>
      <c r="AQ360" s="94">
        <v>1574055.6</v>
      </c>
    </row>
    <row r="361" spans="37:43" x14ac:dyDescent="0.2">
      <c r="AK361" t="s">
        <v>599</v>
      </c>
      <c r="AL361" t="s">
        <v>71</v>
      </c>
      <c r="AM361" s="94">
        <v>1360708.5</v>
      </c>
      <c r="AN361" s="94">
        <v>263353.9999999993</v>
      </c>
      <c r="AO361" s="94">
        <v>-6227.0999999999985</v>
      </c>
      <c r="AP361" s="94">
        <v>44901.300000000105</v>
      </c>
      <c r="AQ361" s="94">
        <v>1662736.6999999993</v>
      </c>
    </row>
    <row r="362" spans="37:43" x14ac:dyDescent="0.2">
      <c r="AK362" t="s">
        <v>371</v>
      </c>
      <c r="AL362" t="s">
        <v>395</v>
      </c>
      <c r="AM362" s="94">
        <v>1866375.9399999995</v>
      </c>
      <c r="AN362" s="94">
        <v>-51282</v>
      </c>
      <c r="AO362" s="94">
        <v>-9849.2000000000116</v>
      </c>
      <c r="AP362" s="94">
        <v>78116.499999999884</v>
      </c>
      <c r="AQ362" s="94">
        <v>1883361.2399999993</v>
      </c>
    </row>
    <row r="363" spans="37:43" x14ac:dyDescent="0.2">
      <c r="AK363" t="s">
        <v>245</v>
      </c>
      <c r="AL363" t="s">
        <v>256</v>
      </c>
      <c r="AM363" s="94">
        <v>2194764.2000000002</v>
      </c>
      <c r="AN363" s="94">
        <v>-369927.09999999986</v>
      </c>
      <c r="AO363" s="94">
        <v>-4843.8999999999869</v>
      </c>
      <c r="AP363" s="94">
        <v>283496.90000000072</v>
      </c>
      <c r="AQ363" s="94">
        <v>2103490.100000001</v>
      </c>
    </row>
    <row r="364" spans="37:43" x14ac:dyDescent="0.2">
      <c r="AK364" t="s">
        <v>371</v>
      </c>
      <c r="AL364" t="s">
        <v>402</v>
      </c>
      <c r="AM364" s="94">
        <v>2102503.33</v>
      </c>
      <c r="AN364" s="94">
        <v>-221787.60000000009</v>
      </c>
      <c r="AO364" s="94">
        <v>-18619.599999999991</v>
      </c>
      <c r="AP364" s="94">
        <v>371007.79999999958</v>
      </c>
      <c r="AQ364" s="94">
        <v>2233103.9299999997</v>
      </c>
    </row>
    <row r="365" spans="37:43" x14ac:dyDescent="0.2">
      <c r="AK365" t="s">
        <v>371</v>
      </c>
      <c r="AL365" t="s">
        <v>407</v>
      </c>
      <c r="AM365" s="94">
        <v>1568891.4500000002</v>
      </c>
      <c r="AN365" s="94">
        <v>892265.39999999944</v>
      </c>
      <c r="AO365" s="94">
        <v>-10511.300000000003</v>
      </c>
      <c r="AP365" s="94">
        <v>-40374.399999999674</v>
      </c>
      <c r="AQ365" s="94">
        <v>2410271.1500000004</v>
      </c>
    </row>
    <row r="366" spans="37:43" x14ac:dyDescent="0.2">
      <c r="AK366" t="s">
        <v>245</v>
      </c>
      <c r="AL366" t="s">
        <v>247</v>
      </c>
      <c r="AM366" s="94">
        <v>3542926.1000000006</v>
      </c>
      <c r="AN366" s="94">
        <v>-425732.30000000051</v>
      </c>
      <c r="AO366" s="94">
        <v>-75605</v>
      </c>
      <c r="AP366" s="94">
        <v>132985.09999999998</v>
      </c>
      <c r="AQ366" s="94">
        <v>3174573.9</v>
      </c>
    </row>
    <row r="367" spans="37:43" x14ac:dyDescent="0.2">
      <c r="AK367" t="s">
        <v>245</v>
      </c>
      <c r="AL367" t="s">
        <v>253</v>
      </c>
      <c r="AM367" s="94">
        <v>3823935.3999999994</v>
      </c>
      <c r="AN367" s="94">
        <v>-602972.59999999963</v>
      </c>
      <c r="AO367" s="94">
        <v>830</v>
      </c>
      <c r="AP367" s="94">
        <v>87828.399999999907</v>
      </c>
      <c r="AQ367" s="94">
        <v>3309621.1999999997</v>
      </c>
    </row>
    <row r="368" spans="37:43" x14ac:dyDescent="0.2">
      <c r="AK368" t="s">
        <v>245</v>
      </c>
      <c r="AL368" t="s">
        <v>252</v>
      </c>
      <c r="AM368" s="94">
        <v>5395806.7000000011</v>
      </c>
      <c r="AN368" s="94">
        <v>-1139733.0999999959</v>
      </c>
      <c r="AO368" s="94">
        <v>-12252.999999999884</v>
      </c>
      <c r="AP368" s="94">
        <v>398463.80000000168</v>
      </c>
      <c r="AQ368" s="94">
        <v>4642284.4000000069</v>
      </c>
    </row>
  </sheetData>
  <pageMargins left="0.7" right="0.7" top="0.75" bottom="0.75" header="0.3" footer="0.3"/>
  <pageSetup paperSize="9" orientation="portrait" horizontalDpi="0" verticalDpi="0" r:id="rId6"/>
  <drawing r:id="rId7"/>
  <tableParts count="1">
    <tablePart r:id="rId8"/>
  </tableParts>
  <extLst>
    <ext xmlns:x14="http://schemas.microsoft.com/office/spreadsheetml/2009/9/main" uri="{A8765BA9-456A-4dab-B4F3-ACF838C121DE}">
      <x14:slicerList>
        <x14:slicer r:id="rId9"/>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E963-06C6-4B36-9E31-73ADD420B76B}">
  <sheetPr>
    <tabColor rgb="FFFF0000"/>
  </sheetPr>
  <dimension ref="A3:U856"/>
  <sheetViews>
    <sheetView topLeftCell="A277" workbookViewId="0">
      <selection activeCell="I530" sqref="I530"/>
    </sheetView>
  </sheetViews>
  <sheetFormatPr baseColWidth="10" defaultRowHeight="12.75" x14ac:dyDescent="0.2"/>
  <cols>
    <col min="3" max="3" width="11.5703125" customWidth="1"/>
    <col min="4" max="4" width="14.85546875" customWidth="1"/>
    <col min="19" max="19" width="10.42578125" bestFit="1" customWidth="1"/>
    <col min="20" max="20" width="5.42578125" bestFit="1" customWidth="1"/>
  </cols>
  <sheetData>
    <row r="3" spans="3:7" x14ac:dyDescent="0.2">
      <c r="C3" t="s">
        <v>26</v>
      </c>
      <c r="D3" t="s">
        <v>27</v>
      </c>
      <c r="E3" t="s">
        <v>28</v>
      </c>
      <c r="F3" t="s">
        <v>29</v>
      </c>
      <c r="G3" t="s">
        <v>510</v>
      </c>
    </row>
    <row r="4" spans="3:7" x14ac:dyDescent="0.2">
      <c r="C4" t="s">
        <v>4</v>
      </c>
      <c r="D4" t="s">
        <v>30</v>
      </c>
      <c r="E4" t="s">
        <v>31</v>
      </c>
      <c r="F4" t="s">
        <v>31</v>
      </c>
      <c r="G4" t="str">
        <f>IF(T_kjøttkoder[[#This Row],[kjøttslag_kg]]=S29," ","XX")</f>
        <v>XX</v>
      </c>
    </row>
    <row r="5" spans="3:7" x14ac:dyDescent="0.2">
      <c r="C5" t="s">
        <v>5</v>
      </c>
      <c r="D5" t="s">
        <v>32</v>
      </c>
      <c r="E5" t="s">
        <v>31</v>
      </c>
      <c r="F5" t="s">
        <v>31</v>
      </c>
      <c r="G5" t="str">
        <f>IF(T_kjøttkoder[[#This Row],[kjøttslag_kg]]=S30," ","XX")</f>
        <v>XX</v>
      </c>
    </row>
    <row r="6" spans="3:7" x14ac:dyDescent="0.2">
      <c r="C6" t="s">
        <v>6</v>
      </c>
      <c r="D6" t="s">
        <v>33</v>
      </c>
      <c r="E6" t="s">
        <v>33</v>
      </c>
      <c r="F6" t="s">
        <v>34</v>
      </c>
      <c r="G6" t="str">
        <f>IF(T_kjøttkoder[[#This Row],[kjøttslag_kg]]=S31," ","XX")</f>
        <v>XX</v>
      </c>
    </row>
    <row r="7" spans="3:7" x14ac:dyDescent="0.2">
      <c r="C7" t="s">
        <v>7</v>
      </c>
      <c r="D7" t="s">
        <v>35</v>
      </c>
      <c r="E7" t="s">
        <v>35</v>
      </c>
      <c r="F7" t="s">
        <v>35</v>
      </c>
      <c r="G7" t="str">
        <f>IF(T_kjøttkoder[[#This Row],[kjøttslag_kg]]=S32," ","XX")</f>
        <v>XX</v>
      </c>
    </row>
    <row r="8" spans="3:7" x14ac:dyDescent="0.2">
      <c r="C8" t="s">
        <v>8</v>
      </c>
      <c r="D8" t="s">
        <v>36</v>
      </c>
      <c r="E8" t="s">
        <v>31</v>
      </c>
      <c r="F8" t="s">
        <v>31</v>
      </c>
      <c r="G8" t="str">
        <f>IF(T_kjøttkoder[[#This Row],[kjøttslag_kg]]=S33," ","XX")</f>
        <v>XX</v>
      </c>
    </row>
    <row r="9" spans="3:7" x14ac:dyDescent="0.2">
      <c r="C9" t="s">
        <v>9</v>
      </c>
      <c r="D9" t="s">
        <v>37</v>
      </c>
      <c r="E9" t="s">
        <v>31</v>
      </c>
      <c r="F9" t="s">
        <v>31</v>
      </c>
      <c r="G9" t="str">
        <f>IF(T_kjøttkoder[[#This Row],[kjøttslag_kg]]=S34," ","XX")</f>
        <v>XX</v>
      </c>
    </row>
    <row r="10" spans="3:7" x14ac:dyDescent="0.2">
      <c r="C10" t="s">
        <v>10</v>
      </c>
      <c r="D10" t="s">
        <v>38</v>
      </c>
      <c r="E10" t="s">
        <v>31</v>
      </c>
      <c r="F10" t="s">
        <v>31</v>
      </c>
      <c r="G10" t="str">
        <f>IF(T_kjøttkoder[[#This Row],[kjøttslag_kg]]=S35," ","XX")</f>
        <v>XX</v>
      </c>
    </row>
    <row r="11" spans="3:7" x14ac:dyDescent="0.2">
      <c r="C11" t="s">
        <v>11</v>
      </c>
      <c r="D11" t="s">
        <v>39</v>
      </c>
      <c r="E11" t="s">
        <v>40</v>
      </c>
      <c r="F11" t="s">
        <v>40</v>
      </c>
      <c r="G11" t="str">
        <f>IF(T_kjøttkoder[[#This Row],[kjøttslag_kg]]=S36," ","XX")</f>
        <v>XX</v>
      </c>
    </row>
    <row r="12" spans="3:7" x14ac:dyDescent="0.2">
      <c r="C12" t="s">
        <v>12</v>
      </c>
      <c r="D12" t="s">
        <v>41</v>
      </c>
      <c r="E12" t="s">
        <v>33</v>
      </c>
      <c r="F12" t="s">
        <v>34</v>
      </c>
      <c r="G12" t="str">
        <f>IF(T_kjøttkoder[[#This Row],[kjøttslag_kg]]=S37," ","XX")</f>
        <v>XX</v>
      </c>
    </row>
    <row r="13" spans="3:7" x14ac:dyDescent="0.2">
      <c r="C13" t="s">
        <v>13</v>
      </c>
      <c r="D13" t="s">
        <v>42</v>
      </c>
      <c r="E13" t="s">
        <v>40</v>
      </c>
      <c r="F13" t="s">
        <v>40</v>
      </c>
      <c r="G13" t="str">
        <f>IF(T_kjøttkoder[[#This Row],[kjøttslag_kg]]=S38," ","XX")</f>
        <v>XX</v>
      </c>
    </row>
    <row r="14" spans="3:7" x14ac:dyDescent="0.2">
      <c r="C14" t="s">
        <v>14</v>
      </c>
      <c r="D14" t="s">
        <v>43</v>
      </c>
      <c r="E14" t="s">
        <v>40</v>
      </c>
      <c r="F14" t="s">
        <v>40</v>
      </c>
      <c r="G14" t="str">
        <f>IF(T_kjøttkoder[[#This Row],[kjøttslag_kg]]=S39," ","XX")</f>
        <v>XX</v>
      </c>
    </row>
    <row r="15" spans="3:7" x14ac:dyDescent="0.2">
      <c r="C15" t="s">
        <v>15</v>
      </c>
      <c r="D15" t="s">
        <v>44</v>
      </c>
      <c r="E15" t="s">
        <v>31</v>
      </c>
      <c r="F15" t="s">
        <v>31</v>
      </c>
      <c r="G15" t="str">
        <f>IF(T_kjøttkoder[[#This Row],[kjøttslag_kg]]=S40," ","XX")</f>
        <v>XX</v>
      </c>
    </row>
    <row r="16" spans="3:7" x14ac:dyDescent="0.2">
      <c r="C16" t="s">
        <v>16</v>
      </c>
      <c r="D16" t="s">
        <v>45</v>
      </c>
      <c r="E16" t="s">
        <v>46</v>
      </c>
      <c r="F16" t="s">
        <v>34</v>
      </c>
      <c r="G16" t="str">
        <f>IF(T_kjøttkoder[[#This Row],[kjøttslag_kg]]=S41," ","XX")</f>
        <v>XX</v>
      </c>
    </row>
    <row r="17" spans="1:21" x14ac:dyDescent="0.2">
      <c r="C17" t="s">
        <v>17</v>
      </c>
      <c r="D17" t="s">
        <v>47</v>
      </c>
      <c r="E17" t="s">
        <v>46</v>
      </c>
      <c r="F17" t="s">
        <v>34</v>
      </c>
      <c r="G17" t="str">
        <f>IF(T_kjøttkoder[[#This Row],[kjøttslag_kg]]=S42," ","XX")</f>
        <v>XX</v>
      </c>
    </row>
    <row r="18" spans="1:21" x14ac:dyDescent="0.2">
      <c r="C18" t="s">
        <v>18</v>
      </c>
      <c r="D18" t="s">
        <v>48</v>
      </c>
      <c r="E18" t="s">
        <v>40</v>
      </c>
      <c r="F18" t="s">
        <v>40</v>
      </c>
      <c r="G18" t="str">
        <f>IF(T_kjøttkoder[[#This Row],[kjøttslag_kg]]=S43," ","XX")</f>
        <v>XX</v>
      </c>
    </row>
    <row r="19" spans="1:21" x14ac:dyDescent="0.2">
      <c r="C19" t="s">
        <v>19</v>
      </c>
      <c r="D19" t="s">
        <v>49</v>
      </c>
      <c r="E19" t="s">
        <v>35</v>
      </c>
      <c r="F19" t="s">
        <v>35</v>
      </c>
      <c r="G19" t="str">
        <f>IF(T_kjøttkoder[[#This Row],[kjøttslag_kg]]=S44," ","XX")</f>
        <v>XX</v>
      </c>
    </row>
    <row r="20" spans="1:21" x14ac:dyDescent="0.2">
      <c r="C20" t="s">
        <v>20</v>
      </c>
      <c r="D20" t="s">
        <v>50</v>
      </c>
      <c r="E20" t="s">
        <v>35</v>
      </c>
      <c r="F20" t="s">
        <v>35</v>
      </c>
      <c r="G20" t="str">
        <f>IF(T_kjøttkoder[[#This Row],[kjøttslag_kg]]=S45," ","XX")</f>
        <v>XX</v>
      </c>
    </row>
    <row r="21" spans="1:21" x14ac:dyDescent="0.2">
      <c r="C21" t="s">
        <v>21</v>
      </c>
      <c r="D21" t="s">
        <v>51</v>
      </c>
      <c r="E21" t="s">
        <v>46</v>
      </c>
      <c r="F21" t="s">
        <v>34</v>
      </c>
      <c r="G21" t="str">
        <f>IF(T_kjøttkoder[[#This Row],[kjøttslag_kg]]=S48," ","XX")</f>
        <v>XX</v>
      </c>
    </row>
    <row r="22" spans="1:21" x14ac:dyDescent="0.2">
      <c r="C22" t="s">
        <v>22</v>
      </c>
      <c r="D22" t="s">
        <v>52</v>
      </c>
      <c r="E22" t="s">
        <v>40</v>
      </c>
      <c r="F22" t="s">
        <v>40</v>
      </c>
      <c r="G22" t="str">
        <f>IF(T_kjøttkoder[[#This Row],[kjøttslag_kg]]=S49," ","XX")</f>
        <v>XX</v>
      </c>
    </row>
    <row r="23" spans="1:21" x14ac:dyDescent="0.2">
      <c r="C23" t="s">
        <v>23</v>
      </c>
      <c r="D23" t="s">
        <v>53</v>
      </c>
      <c r="E23" t="s">
        <v>40</v>
      </c>
      <c r="F23" t="s">
        <v>40</v>
      </c>
      <c r="G23" t="str">
        <f>IF(T_kjøttkoder[[#This Row],[kjøttslag_kg]]=S50," ","XX")</f>
        <v>XX</v>
      </c>
    </row>
    <row r="24" spans="1:21" x14ac:dyDescent="0.2">
      <c r="C24" t="s">
        <v>24</v>
      </c>
      <c r="D24" t="s">
        <v>54</v>
      </c>
      <c r="E24" t="s">
        <v>46</v>
      </c>
      <c r="F24" t="s">
        <v>34</v>
      </c>
      <c r="G24" t="str">
        <f>IF(T_kjøttkoder[[#This Row],[kjøttslag_kg]]=S51," ","XX")</f>
        <v>XX</v>
      </c>
    </row>
    <row r="25" spans="1:21" x14ac:dyDescent="0.2">
      <c r="C25" t="s">
        <v>25</v>
      </c>
      <c r="D25" t="s">
        <v>55</v>
      </c>
      <c r="E25" t="s">
        <v>46</v>
      </c>
      <c r="F25" t="s">
        <v>34</v>
      </c>
      <c r="G25" t="str">
        <f>IF(T_kjøttkoder[[#This Row],[kjøttslag_kg]]=S52," ","XX")</f>
        <v>XX</v>
      </c>
    </row>
    <row r="28" spans="1:21" x14ac:dyDescent="0.2">
      <c r="C28" t="s">
        <v>662</v>
      </c>
      <c r="S28" s="112"/>
      <c r="T28" s="113"/>
      <c r="U28" s="114"/>
    </row>
    <row r="29" spans="1:21" x14ac:dyDescent="0.2">
      <c r="S29" s="115"/>
      <c r="T29" s="116"/>
      <c r="U29" s="117"/>
    </row>
    <row r="30" spans="1:21" x14ac:dyDescent="0.2">
      <c r="C30" t="s">
        <v>56</v>
      </c>
      <c r="D30" t="s">
        <v>57</v>
      </c>
      <c r="E30" t="s">
        <v>58</v>
      </c>
      <c r="F30" t="s">
        <v>59</v>
      </c>
      <c r="G30" t="s">
        <v>60</v>
      </c>
      <c r="H30" t="s">
        <v>61</v>
      </c>
      <c r="S30" s="115"/>
      <c r="T30" s="116"/>
      <c r="U30" s="117"/>
    </row>
    <row r="31" spans="1:21" x14ac:dyDescent="0.2">
      <c r="A31">
        <v>1</v>
      </c>
      <c r="C31">
        <v>101</v>
      </c>
      <c r="D31" t="s">
        <v>62</v>
      </c>
      <c r="E31">
        <v>3101</v>
      </c>
      <c r="F31" t="s">
        <v>62</v>
      </c>
      <c r="G31">
        <v>31</v>
      </c>
      <c r="H31" t="s">
        <v>599</v>
      </c>
      <c r="S31" s="115"/>
      <c r="T31" s="116"/>
      <c r="U31" s="117"/>
    </row>
    <row r="32" spans="1:21" x14ac:dyDescent="0.2">
      <c r="A32">
        <v>2</v>
      </c>
      <c r="C32">
        <v>104</v>
      </c>
      <c r="D32" t="s">
        <v>63</v>
      </c>
      <c r="E32">
        <v>3103</v>
      </c>
      <c r="F32" t="s">
        <v>63</v>
      </c>
      <c r="G32">
        <v>31</v>
      </c>
      <c r="H32" t="s">
        <v>599</v>
      </c>
      <c r="S32" s="115"/>
      <c r="T32" s="116"/>
      <c r="U32" s="117"/>
    </row>
    <row r="33" spans="1:21" x14ac:dyDescent="0.2">
      <c r="A33">
        <v>3</v>
      </c>
      <c r="C33">
        <v>105</v>
      </c>
      <c r="D33" t="s">
        <v>64</v>
      </c>
      <c r="E33">
        <v>3105</v>
      </c>
      <c r="F33" t="s">
        <v>64</v>
      </c>
      <c r="G33">
        <v>31</v>
      </c>
      <c r="H33" t="s">
        <v>599</v>
      </c>
      <c r="S33" s="115"/>
      <c r="T33" s="116"/>
      <c r="U33" s="117"/>
    </row>
    <row r="34" spans="1:21" x14ac:dyDescent="0.2">
      <c r="A34">
        <v>4</v>
      </c>
      <c r="C34">
        <v>106</v>
      </c>
      <c r="D34" t="s">
        <v>65</v>
      </c>
      <c r="E34">
        <v>3107</v>
      </c>
      <c r="F34" t="s">
        <v>65</v>
      </c>
      <c r="G34">
        <v>31</v>
      </c>
      <c r="H34" t="s">
        <v>599</v>
      </c>
      <c r="S34" s="115"/>
      <c r="T34" s="116"/>
      <c r="U34" s="117"/>
    </row>
    <row r="35" spans="1:21" x14ac:dyDescent="0.2">
      <c r="A35">
        <v>5</v>
      </c>
      <c r="C35">
        <v>111</v>
      </c>
      <c r="D35" t="s">
        <v>66</v>
      </c>
      <c r="E35">
        <v>3110</v>
      </c>
      <c r="F35" t="s">
        <v>66</v>
      </c>
      <c r="G35">
        <v>31</v>
      </c>
      <c r="H35" t="s">
        <v>599</v>
      </c>
      <c r="S35" s="115"/>
      <c r="T35" s="116"/>
      <c r="U35" s="117"/>
    </row>
    <row r="36" spans="1:21" x14ac:dyDescent="0.2">
      <c r="A36">
        <v>6</v>
      </c>
      <c r="C36">
        <v>118</v>
      </c>
      <c r="D36" t="s">
        <v>67</v>
      </c>
      <c r="E36">
        <v>3124</v>
      </c>
      <c r="F36" t="s">
        <v>67</v>
      </c>
      <c r="G36">
        <v>31</v>
      </c>
      <c r="H36" t="s">
        <v>599</v>
      </c>
      <c r="S36" s="115"/>
      <c r="T36" s="116"/>
      <c r="U36" s="117"/>
    </row>
    <row r="37" spans="1:21" x14ac:dyDescent="0.2">
      <c r="A37">
        <v>7</v>
      </c>
      <c r="C37">
        <v>119</v>
      </c>
      <c r="D37" t="s">
        <v>68</v>
      </c>
      <c r="E37">
        <v>3122</v>
      </c>
      <c r="F37" t="s">
        <v>68</v>
      </c>
      <c r="G37">
        <v>31</v>
      </c>
      <c r="H37" t="s">
        <v>599</v>
      </c>
      <c r="S37" s="115"/>
      <c r="T37" s="116"/>
      <c r="U37" s="117"/>
    </row>
    <row r="38" spans="1:21" x14ac:dyDescent="0.2">
      <c r="A38">
        <v>8</v>
      </c>
      <c r="C38">
        <v>121</v>
      </c>
      <c r="D38" t="s">
        <v>69</v>
      </c>
      <c r="E38">
        <v>3226</v>
      </c>
      <c r="F38" t="s">
        <v>90</v>
      </c>
      <c r="G38">
        <v>32</v>
      </c>
      <c r="H38" t="s">
        <v>596</v>
      </c>
      <c r="S38" s="115"/>
      <c r="T38" s="116"/>
      <c r="U38" s="117"/>
    </row>
    <row r="39" spans="1:21" x14ac:dyDescent="0.2">
      <c r="A39">
        <v>9</v>
      </c>
      <c r="C39">
        <v>122</v>
      </c>
      <c r="D39" t="s">
        <v>70</v>
      </c>
      <c r="E39">
        <v>3118</v>
      </c>
      <c r="F39" t="s">
        <v>71</v>
      </c>
      <c r="G39">
        <v>31</v>
      </c>
      <c r="H39" t="s">
        <v>599</v>
      </c>
      <c r="S39" s="115"/>
      <c r="T39" s="116"/>
      <c r="U39" s="117"/>
    </row>
    <row r="40" spans="1:21" x14ac:dyDescent="0.2">
      <c r="A40">
        <v>10</v>
      </c>
      <c r="C40">
        <v>123</v>
      </c>
      <c r="D40" t="s">
        <v>72</v>
      </c>
      <c r="E40">
        <v>3118</v>
      </c>
      <c r="F40" t="s">
        <v>71</v>
      </c>
      <c r="G40">
        <v>31</v>
      </c>
      <c r="H40" t="s">
        <v>599</v>
      </c>
      <c r="S40" s="115"/>
      <c r="T40" s="116"/>
      <c r="U40" s="117"/>
    </row>
    <row r="41" spans="1:21" x14ac:dyDescent="0.2">
      <c r="A41">
        <v>11</v>
      </c>
      <c r="C41">
        <v>124</v>
      </c>
      <c r="D41" t="s">
        <v>73</v>
      </c>
      <c r="E41">
        <v>3118</v>
      </c>
      <c r="F41" t="s">
        <v>71</v>
      </c>
      <c r="G41">
        <v>31</v>
      </c>
      <c r="H41" t="s">
        <v>599</v>
      </c>
      <c r="J41" t="s">
        <v>537</v>
      </c>
      <c r="S41" s="115"/>
      <c r="T41" s="116"/>
      <c r="U41" s="117"/>
    </row>
    <row r="42" spans="1:21" x14ac:dyDescent="0.2">
      <c r="A42">
        <v>12</v>
      </c>
      <c r="C42">
        <v>125</v>
      </c>
      <c r="D42" t="s">
        <v>74</v>
      </c>
      <c r="E42">
        <v>3118</v>
      </c>
      <c r="F42" t="s">
        <v>71</v>
      </c>
      <c r="G42">
        <v>31</v>
      </c>
      <c r="H42" t="s">
        <v>599</v>
      </c>
      <c r="S42" s="115"/>
      <c r="T42" s="116"/>
      <c r="U42" s="117"/>
    </row>
    <row r="43" spans="1:21" x14ac:dyDescent="0.2">
      <c r="A43">
        <v>13</v>
      </c>
      <c r="C43">
        <v>127</v>
      </c>
      <c r="D43" t="s">
        <v>75</v>
      </c>
      <c r="E43">
        <v>3116</v>
      </c>
      <c r="F43" t="s">
        <v>75</v>
      </c>
      <c r="G43">
        <v>31</v>
      </c>
      <c r="H43" t="s">
        <v>599</v>
      </c>
      <c r="S43" s="115"/>
      <c r="T43" s="116"/>
      <c r="U43" s="117"/>
    </row>
    <row r="44" spans="1:21" x14ac:dyDescent="0.2">
      <c r="A44">
        <v>14</v>
      </c>
      <c r="C44">
        <v>128</v>
      </c>
      <c r="D44" t="s">
        <v>76</v>
      </c>
      <c r="E44">
        <v>3120</v>
      </c>
      <c r="F44" t="s">
        <v>76</v>
      </c>
      <c r="G44">
        <v>31</v>
      </c>
      <c r="H44" t="s">
        <v>599</v>
      </c>
      <c r="S44" s="115"/>
      <c r="T44" s="116"/>
      <c r="U44" s="117"/>
    </row>
    <row r="45" spans="1:21" x14ac:dyDescent="0.2">
      <c r="A45">
        <v>15</v>
      </c>
      <c r="C45">
        <v>135</v>
      </c>
      <c r="D45" t="s">
        <v>77</v>
      </c>
      <c r="E45">
        <v>3112</v>
      </c>
      <c r="F45" t="s">
        <v>77</v>
      </c>
      <c r="G45">
        <v>31</v>
      </c>
      <c r="H45" t="s">
        <v>599</v>
      </c>
      <c r="S45" s="118"/>
      <c r="T45" s="119"/>
      <c r="U45" s="120"/>
    </row>
    <row r="46" spans="1:21" x14ac:dyDescent="0.2">
      <c r="A46">
        <v>16</v>
      </c>
      <c r="C46">
        <v>136</v>
      </c>
      <c r="D46" t="s">
        <v>78</v>
      </c>
      <c r="E46">
        <v>3103</v>
      </c>
      <c r="F46" t="s">
        <v>63</v>
      </c>
      <c r="G46">
        <v>31</v>
      </c>
      <c r="H46" t="s">
        <v>599</v>
      </c>
    </row>
    <row r="47" spans="1:21" x14ac:dyDescent="0.2">
      <c r="A47">
        <v>17</v>
      </c>
      <c r="C47">
        <v>137</v>
      </c>
      <c r="D47" t="s">
        <v>79</v>
      </c>
      <c r="E47">
        <v>3114</v>
      </c>
      <c r="F47" t="s">
        <v>508</v>
      </c>
      <c r="G47">
        <v>31</v>
      </c>
      <c r="H47" t="s">
        <v>599</v>
      </c>
    </row>
    <row r="48" spans="1:21" x14ac:dyDescent="0.2">
      <c r="A48">
        <v>18</v>
      </c>
      <c r="C48">
        <v>138</v>
      </c>
      <c r="D48" t="s">
        <v>80</v>
      </c>
      <c r="E48">
        <v>3118</v>
      </c>
      <c r="F48" t="s">
        <v>71</v>
      </c>
      <c r="G48">
        <v>31</v>
      </c>
      <c r="H48" t="s">
        <v>599</v>
      </c>
    </row>
    <row r="49" spans="1:8" x14ac:dyDescent="0.2">
      <c r="A49">
        <v>19</v>
      </c>
      <c r="C49">
        <v>211</v>
      </c>
      <c r="D49" t="s">
        <v>81</v>
      </c>
      <c r="E49">
        <v>3216</v>
      </c>
      <c r="F49" t="s">
        <v>81</v>
      </c>
      <c r="G49">
        <v>32</v>
      </c>
      <c r="H49" t="s">
        <v>596</v>
      </c>
    </row>
    <row r="50" spans="1:8" x14ac:dyDescent="0.2">
      <c r="A50">
        <v>20</v>
      </c>
      <c r="C50">
        <v>213</v>
      </c>
      <c r="D50" t="s">
        <v>82</v>
      </c>
      <c r="E50">
        <v>3207</v>
      </c>
      <c r="F50" t="s">
        <v>83</v>
      </c>
      <c r="G50">
        <v>32</v>
      </c>
      <c r="H50" t="s">
        <v>596</v>
      </c>
    </row>
    <row r="51" spans="1:8" x14ac:dyDescent="0.2">
      <c r="A51">
        <v>21</v>
      </c>
      <c r="C51">
        <v>214</v>
      </c>
      <c r="D51" t="s">
        <v>84</v>
      </c>
      <c r="E51">
        <v>3218</v>
      </c>
      <c r="F51" t="s">
        <v>84</v>
      </c>
      <c r="G51">
        <v>32</v>
      </c>
      <c r="H51" t="s">
        <v>596</v>
      </c>
    </row>
    <row r="52" spans="1:8" x14ac:dyDescent="0.2">
      <c r="A52">
        <v>22</v>
      </c>
      <c r="C52">
        <v>215</v>
      </c>
      <c r="D52" t="s">
        <v>85</v>
      </c>
      <c r="E52">
        <v>3214</v>
      </c>
      <c r="F52" t="s">
        <v>85</v>
      </c>
      <c r="G52">
        <v>32</v>
      </c>
      <c r="H52" t="s">
        <v>596</v>
      </c>
    </row>
    <row r="53" spans="1:8" x14ac:dyDescent="0.2">
      <c r="A53">
        <v>23</v>
      </c>
      <c r="C53">
        <v>216</v>
      </c>
      <c r="D53" t="s">
        <v>86</v>
      </c>
      <c r="E53">
        <v>3212</v>
      </c>
      <c r="F53" t="s">
        <v>86</v>
      </c>
      <c r="G53">
        <v>32</v>
      </c>
      <c r="H53" t="s">
        <v>596</v>
      </c>
    </row>
    <row r="54" spans="1:8" x14ac:dyDescent="0.2">
      <c r="A54">
        <v>24</v>
      </c>
      <c r="C54">
        <v>217</v>
      </c>
      <c r="D54" t="s">
        <v>87</v>
      </c>
      <c r="E54">
        <v>3207</v>
      </c>
      <c r="F54" t="s">
        <v>83</v>
      </c>
      <c r="G54">
        <v>32</v>
      </c>
      <c r="H54" t="s">
        <v>596</v>
      </c>
    </row>
    <row r="55" spans="1:8" x14ac:dyDescent="0.2">
      <c r="A55">
        <v>25</v>
      </c>
      <c r="C55">
        <v>219</v>
      </c>
      <c r="D55" t="s">
        <v>88</v>
      </c>
      <c r="E55">
        <v>3201</v>
      </c>
      <c r="F55" t="s">
        <v>88</v>
      </c>
      <c r="G55">
        <v>32</v>
      </c>
      <c r="H55" t="s">
        <v>596</v>
      </c>
    </row>
    <row r="56" spans="1:8" x14ac:dyDescent="0.2">
      <c r="A56">
        <v>26</v>
      </c>
      <c r="C56">
        <v>220</v>
      </c>
      <c r="D56" t="s">
        <v>89</v>
      </c>
      <c r="E56">
        <v>3203</v>
      </c>
      <c r="F56" t="s">
        <v>89</v>
      </c>
      <c r="G56">
        <v>32</v>
      </c>
      <c r="H56" t="s">
        <v>596</v>
      </c>
    </row>
    <row r="57" spans="1:8" x14ac:dyDescent="0.2">
      <c r="A57">
        <v>27</v>
      </c>
      <c r="C57">
        <v>221</v>
      </c>
      <c r="D57" t="s">
        <v>90</v>
      </c>
      <c r="E57">
        <v>3226</v>
      </c>
      <c r="F57" t="s">
        <v>90</v>
      </c>
      <c r="G57">
        <v>32</v>
      </c>
      <c r="H57" t="s">
        <v>596</v>
      </c>
    </row>
    <row r="58" spans="1:8" x14ac:dyDescent="0.2">
      <c r="A58">
        <v>28</v>
      </c>
      <c r="C58">
        <v>226</v>
      </c>
      <c r="D58" t="s">
        <v>91</v>
      </c>
      <c r="E58">
        <v>3205</v>
      </c>
      <c r="F58" t="s">
        <v>92</v>
      </c>
      <c r="G58">
        <v>32</v>
      </c>
      <c r="H58" t="s">
        <v>596</v>
      </c>
    </row>
    <row r="59" spans="1:8" x14ac:dyDescent="0.2">
      <c r="A59">
        <v>29</v>
      </c>
      <c r="C59">
        <v>227</v>
      </c>
      <c r="D59" t="s">
        <v>93</v>
      </c>
      <c r="E59">
        <v>3205</v>
      </c>
      <c r="F59" t="s">
        <v>92</v>
      </c>
      <c r="G59">
        <v>32</v>
      </c>
      <c r="H59" t="s">
        <v>596</v>
      </c>
    </row>
    <row r="60" spans="1:8" x14ac:dyDescent="0.2">
      <c r="A60">
        <v>30</v>
      </c>
      <c r="C60">
        <v>228</v>
      </c>
      <c r="D60" t="s">
        <v>94</v>
      </c>
      <c r="E60">
        <v>3224</v>
      </c>
      <c r="F60" t="s">
        <v>94</v>
      </c>
      <c r="G60">
        <v>32</v>
      </c>
      <c r="H60" t="s">
        <v>596</v>
      </c>
    </row>
    <row r="61" spans="1:8" x14ac:dyDescent="0.2">
      <c r="A61">
        <v>31</v>
      </c>
      <c r="C61">
        <v>229</v>
      </c>
      <c r="D61" t="s">
        <v>95</v>
      </c>
      <c r="E61">
        <v>3220</v>
      </c>
      <c r="F61" t="s">
        <v>95</v>
      </c>
      <c r="G61">
        <v>32</v>
      </c>
      <c r="H61" t="s">
        <v>596</v>
      </c>
    </row>
    <row r="62" spans="1:8" x14ac:dyDescent="0.2">
      <c r="A62">
        <v>32</v>
      </c>
      <c r="C62">
        <v>230</v>
      </c>
      <c r="D62" t="s">
        <v>96</v>
      </c>
      <c r="E62">
        <v>3222</v>
      </c>
      <c r="F62" t="s">
        <v>96</v>
      </c>
      <c r="G62">
        <v>32</v>
      </c>
      <c r="H62" t="s">
        <v>596</v>
      </c>
    </row>
    <row r="63" spans="1:8" x14ac:dyDescent="0.2">
      <c r="A63">
        <v>33</v>
      </c>
      <c r="C63">
        <v>231</v>
      </c>
      <c r="D63" t="s">
        <v>97</v>
      </c>
      <c r="E63">
        <v>3205</v>
      </c>
      <c r="F63" t="s">
        <v>92</v>
      </c>
      <c r="G63">
        <v>32</v>
      </c>
      <c r="H63" t="s">
        <v>596</v>
      </c>
    </row>
    <row r="64" spans="1:8" x14ac:dyDescent="0.2">
      <c r="A64">
        <v>34</v>
      </c>
      <c r="C64">
        <v>233</v>
      </c>
      <c r="D64" t="s">
        <v>98</v>
      </c>
      <c r="E64">
        <v>3232</v>
      </c>
      <c r="F64" t="s">
        <v>98</v>
      </c>
      <c r="G64">
        <v>32</v>
      </c>
      <c r="H64" t="s">
        <v>596</v>
      </c>
    </row>
    <row r="65" spans="1:8" x14ac:dyDescent="0.2">
      <c r="A65">
        <v>35</v>
      </c>
      <c r="C65">
        <v>234</v>
      </c>
      <c r="D65" t="s">
        <v>99</v>
      </c>
      <c r="E65">
        <v>3230</v>
      </c>
      <c r="F65" t="s">
        <v>99</v>
      </c>
      <c r="G65">
        <v>32</v>
      </c>
      <c r="H65" t="s">
        <v>596</v>
      </c>
    </row>
    <row r="66" spans="1:8" x14ac:dyDescent="0.2">
      <c r="A66">
        <v>36</v>
      </c>
      <c r="C66">
        <v>235</v>
      </c>
      <c r="D66" t="s">
        <v>100</v>
      </c>
      <c r="E66">
        <v>3209</v>
      </c>
      <c r="F66" t="s">
        <v>100</v>
      </c>
      <c r="G66">
        <v>32</v>
      </c>
      <c r="H66" t="s">
        <v>596</v>
      </c>
    </row>
    <row r="67" spans="1:8" x14ac:dyDescent="0.2">
      <c r="A67">
        <v>37</v>
      </c>
      <c r="C67">
        <v>236</v>
      </c>
      <c r="D67" t="s">
        <v>101</v>
      </c>
      <c r="E67">
        <v>3228</v>
      </c>
      <c r="F67" t="s">
        <v>102</v>
      </c>
      <c r="G67">
        <v>32</v>
      </c>
      <c r="H67" t="s">
        <v>596</v>
      </c>
    </row>
    <row r="68" spans="1:8" x14ac:dyDescent="0.2">
      <c r="A68">
        <v>38</v>
      </c>
      <c r="C68">
        <v>237</v>
      </c>
      <c r="D68" t="s">
        <v>103</v>
      </c>
      <c r="E68">
        <v>3240</v>
      </c>
      <c r="F68" t="s">
        <v>103</v>
      </c>
      <c r="G68">
        <v>32</v>
      </c>
      <c r="H68" t="s">
        <v>596</v>
      </c>
    </row>
    <row r="69" spans="1:8" x14ac:dyDescent="0.2">
      <c r="A69">
        <v>39</v>
      </c>
      <c r="C69">
        <v>238</v>
      </c>
      <c r="D69" t="s">
        <v>104</v>
      </c>
      <c r="E69">
        <v>3238</v>
      </c>
      <c r="F69" t="s">
        <v>104</v>
      </c>
      <c r="G69">
        <v>32</v>
      </c>
      <c r="H69" t="s">
        <v>596</v>
      </c>
    </row>
    <row r="70" spans="1:8" x14ac:dyDescent="0.2">
      <c r="A70">
        <v>40</v>
      </c>
      <c r="C70">
        <v>239</v>
      </c>
      <c r="D70" t="s">
        <v>105</v>
      </c>
      <c r="E70">
        <v>3242</v>
      </c>
      <c r="F70" t="s">
        <v>105</v>
      </c>
      <c r="G70">
        <v>32</v>
      </c>
      <c r="H70" t="s">
        <v>596</v>
      </c>
    </row>
    <row r="71" spans="1:8" x14ac:dyDescent="0.2">
      <c r="A71">
        <v>41</v>
      </c>
      <c r="C71">
        <v>301</v>
      </c>
      <c r="D71" t="s">
        <v>106</v>
      </c>
      <c r="E71">
        <v>301</v>
      </c>
      <c r="F71" t="s">
        <v>106</v>
      </c>
      <c r="G71">
        <v>32</v>
      </c>
      <c r="H71" t="s">
        <v>596</v>
      </c>
    </row>
    <row r="72" spans="1:8" x14ac:dyDescent="0.2">
      <c r="A72">
        <v>42</v>
      </c>
      <c r="C72">
        <v>402</v>
      </c>
      <c r="D72" t="s">
        <v>107</v>
      </c>
      <c r="E72">
        <v>3401</v>
      </c>
      <c r="F72" t="s">
        <v>107</v>
      </c>
      <c r="G72">
        <v>34</v>
      </c>
      <c r="H72" t="s">
        <v>108</v>
      </c>
    </row>
    <row r="73" spans="1:8" x14ac:dyDescent="0.2">
      <c r="A73">
        <v>43</v>
      </c>
      <c r="C73">
        <v>403</v>
      </c>
      <c r="D73" t="s">
        <v>109</v>
      </c>
      <c r="E73">
        <v>3403</v>
      </c>
      <c r="F73" t="s">
        <v>109</v>
      </c>
      <c r="G73">
        <v>34</v>
      </c>
      <c r="H73" t="s">
        <v>108</v>
      </c>
    </row>
    <row r="74" spans="1:8" x14ac:dyDescent="0.2">
      <c r="A74">
        <v>44</v>
      </c>
      <c r="C74">
        <v>412</v>
      </c>
      <c r="D74" t="s">
        <v>110</v>
      </c>
      <c r="E74">
        <v>3411</v>
      </c>
      <c r="F74" t="s">
        <v>110</v>
      </c>
      <c r="G74">
        <v>34</v>
      </c>
      <c r="H74" t="s">
        <v>108</v>
      </c>
    </row>
    <row r="75" spans="1:8" x14ac:dyDescent="0.2">
      <c r="A75">
        <v>45</v>
      </c>
      <c r="C75">
        <v>415</v>
      </c>
      <c r="D75" t="s">
        <v>111</v>
      </c>
      <c r="E75">
        <v>3412</v>
      </c>
      <c r="F75" t="s">
        <v>111</v>
      </c>
      <c r="G75">
        <v>34</v>
      </c>
      <c r="H75" t="s">
        <v>108</v>
      </c>
    </row>
    <row r="76" spans="1:8" x14ac:dyDescent="0.2">
      <c r="A76">
        <v>46</v>
      </c>
      <c r="C76">
        <v>417</v>
      </c>
      <c r="D76" t="s">
        <v>112</v>
      </c>
      <c r="E76">
        <v>3413</v>
      </c>
      <c r="F76" t="s">
        <v>112</v>
      </c>
      <c r="G76">
        <v>34</v>
      </c>
      <c r="H76" t="s">
        <v>108</v>
      </c>
    </row>
    <row r="77" spans="1:8" x14ac:dyDescent="0.2">
      <c r="A77">
        <v>47</v>
      </c>
      <c r="C77">
        <v>418</v>
      </c>
      <c r="D77" t="s">
        <v>113</v>
      </c>
      <c r="E77">
        <v>3414</v>
      </c>
      <c r="F77" t="s">
        <v>113</v>
      </c>
      <c r="G77">
        <v>34</v>
      </c>
      <c r="H77" t="s">
        <v>108</v>
      </c>
    </row>
    <row r="78" spans="1:8" x14ac:dyDescent="0.2">
      <c r="A78">
        <v>48</v>
      </c>
      <c r="C78">
        <v>419</v>
      </c>
      <c r="D78" t="s">
        <v>114</v>
      </c>
      <c r="E78">
        <v>3415</v>
      </c>
      <c r="F78" t="s">
        <v>114</v>
      </c>
      <c r="G78">
        <v>34</v>
      </c>
      <c r="H78" t="s">
        <v>108</v>
      </c>
    </row>
    <row r="79" spans="1:8" x14ac:dyDescent="0.2">
      <c r="A79">
        <v>49</v>
      </c>
      <c r="C79">
        <v>420</v>
      </c>
      <c r="D79" t="s">
        <v>115</v>
      </c>
      <c r="E79">
        <v>3416</v>
      </c>
      <c r="F79" t="s">
        <v>115</v>
      </c>
      <c r="G79">
        <v>34</v>
      </c>
      <c r="H79" t="s">
        <v>108</v>
      </c>
    </row>
    <row r="80" spans="1:8" x14ac:dyDescent="0.2">
      <c r="A80">
        <v>50</v>
      </c>
      <c r="C80">
        <v>423</v>
      </c>
      <c r="D80" t="s">
        <v>116</v>
      </c>
      <c r="E80">
        <v>3417</v>
      </c>
      <c r="F80" t="s">
        <v>116</v>
      </c>
      <c r="G80">
        <v>34</v>
      </c>
      <c r="H80" t="s">
        <v>108</v>
      </c>
    </row>
    <row r="81" spans="1:8" x14ac:dyDescent="0.2">
      <c r="A81">
        <v>51</v>
      </c>
      <c r="C81">
        <v>425</v>
      </c>
      <c r="D81" t="s">
        <v>117</v>
      </c>
      <c r="E81">
        <v>3418</v>
      </c>
      <c r="F81" t="s">
        <v>117</v>
      </c>
      <c r="G81">
        <v>34</v>
      </c>
      <c r="H81" t="s">
        <v>108</v>
      </c>
    </row>
    <row r="82" spans="1:8" x14ac:dyDescent="0.2">
      <c r="A82">
        <v>52</v>
      </c>
      <c r="C82">
        <v>426</v>
      </c>
      <c r="D82" t="s">
        <v>118</v>
      </c>
      <c r="E82">
        <v>3419</v>
      </c>
      <c r="F82" t="s">
        <v>119</v>
      </c>
      <c r="G82">
        <v>34</v>
      </c>
      <c r="H82" t="s">
        <v>108</v>
      </c>
    </row>
    <row r="83" spans="1:8" x14ac:dyDescent="0.2">
      <c r="A83">
        <v>53</v>
      </c>
      <c r="C83">
        <v>427</v>
      </c>
      <c r="D83" t="s">
        <v>120</v>
      </c>
      <c r="E83">
        <v>3420</v>
      </c>
      <c r="F83" t="s">
        <v>120</v>
      </c>
      <c r="G83">
        <v>34</v>
      </c>
      <c r="H83" t="s">
        <v>108</v>
      </c>
    </row>
    <row r="84" spans="1:8" x14ac:dyDescent="0.2">
      <c r="A84">
        <v>54</v>
      </c>
      <c r="C84">
        <v>428</v>
      </c>
      <c r="D84" t="s">
        <v>121</v>
      </c>
      <c r="E84">
        <v>3421</v>
      </c>
      <c r="F84" t="s">
        <v>121</v>
      </c>
      <c r="G84">
        <v>34</v>
      </c>
      <c r="H84" t="s">
        <v>108</v>
      </c>
    </row>
    <row r="85" spans="1:8" x14ac:dyDescent="0.2">
      <c r="A85">
        <v>55</v>
      </c>
      <c r="C85">
        <v>429</v>
      </c>
      <c r="D85" t="s">
        <v>122</v>
      </c>
      <c r="E85">
        <v>3422</v>
      </c>
      <c r="F85" t="s">
        <v>122</v>
      </c>
      <c r="G85">
        <v>34</v>
      </c>
      <c r="H85" t="s">
        <v>108</v>
      </c>
    </row>
    <row r="86" spans="1:8" x14ac:dyDescent="0.2">
      <c r="A86">
        <v>56</v>
      </c>
      <c r="C86">
        <v>430</v>
      </c>
      <c r="D86" t="s">
        <v>123</v>
      </c>
      <c r="E86">
        <v>3423</v>
      </c>
      <c r="F86" t="s">
        <v>123</v>
      </c>
      <c r="G86">
        <v>34</v>
      </c>
      <c r="H86" t="s">
        <v>108</v>
      </c>
    </row>
    <row r="87" spans="1:8" x14ac:dyDescent="0.2">
      <c r="A87">
        <v>57</v>
      </c>
      <c r="C87">
        <v>432</v>
      </c>
      <c r="D87" t="s">
        <v>124</v>
      </c>
      <c r="E87">
        <v>3424</v>
      </c>
      <c r="F87" t="s">
        <v>124</v>
      </c>
      <c r="G87">
        <v>34</v>
      </c>
      <c r="H87" t="s">
        <v>108</v>
      </c>
    </row>
    <row r="88" spans="1:8" x14ac:dyDescent="0.2">
      <c r="A88">
        <v>58</v>
      </c>
      <c r="C88">
        <v>434</v>
      </c>
      <c r="D88" t="s">
        <v>125</v>
      </c>
      <c r="E88">
        <v>3425</v>
      </c>
      <c r="F88" t="s">
        <v>125</v>
      </c>
      <c r="G88">
        <v>34</v>
      </c>
      <c r="H88" t="s">
        <v>108</v>
      </c>
    </row>
    <row r="89" spans="1:8" x14ac:dyDescent="0.2">
      <c r="A89">
        <v>59</v>
      </c>
      <c r="C89">
        <v>436</v>
      </c>
      <c r="D89" t="s">
        <v>126</v>
      </c>
      <c r="E89">
        <v>3426</v>
      </c>
      <c r="F89" t="s">
        <v>126</v>
      </c>
      <c r="G89">
        <v>34</v>
      </c>
      <c r="H89" t="s">
        <v>108</v>
      </c>
    </row>
    <row r="90" spans="1:8" x14ac:dyDescent="0.2">
      <c r="A90">
        <v>60</v>
      </c>
      <c r="C90">
        <v>437</v>
      </c>
      <c r="D90" t="s">
        <v>127</v>
      </c>
      <c r="E90">
        <v>3427</v>
      </c>
      <c r="F90" t="s">
        <v>127</v>
      </c>
      <c r="G90">
        <v>34</v>
      </c>
      <c r="H90" t="s">
        <v>108</v>
      </c>
    </row>
    <row r="91" spans="1:8" x14ac:dyDescent="0.2">
      <c r="A91">
        <v>61</v>
      </c>
      <c r="C91">
        <v>438</v>
      </c>
      <c r="D91" t="s">
        <v>128</v>
      </c>
      <c r="E91">
        <v>3428</v>
      </c>
      <c r="F91" t="s">
        <v>128</v>
      </c>
      <c r="G91">
        <v>34</v>
      </c>
      <c r="H91" t="s">
        <v>108</v>
      </c>
    </row>
    <row r="92" spans="1:8" x14ac:dyDescent="0.2">
      <c r="A92">
        <v>62</v>
      </c>
      <c r="C92">
        <v>439</v>
      </c>
      <c r="D92" t="s">
        <v>129</v>
      </c>
      <c r="E92">
        <v>3429</v>
      </c>
      <c r="F92" t="s">
        <v>129</v>
      </c>
      <c r="G92">
        <v>34</v>
      </c>
      <c r="H92" t="s">
        <v>108</v>
      </c>
    </row>
    <row r="93" spans="1:8" x14ac:dyDescent="0.2">
      <c r="A93">
        <v>63</v>
      </c>
      <c r="C93">
        <v>441</v>
      </c>
      <c r="D93" t="s">
        <v>130</v>
      </c>
      <c r="E93">
        <v>3430</v>
      </c>
      <c r="F93" t="s">
        <v>131</v>
      </c>
      <c r="G93">
        <v>34</v>
      </c>
      <c r="H93" t="s">
        <v>108</v>
      </c>
    </row>
    <row r="94" spans="1:8" x14ac:dyDescent="0.2">
      <c r="A94">
        <v>64</v>
      </c>
      <c r="C94">
        <v>501</v>
      </c>
      <c r="D94" t="s">
        <v>132</v>
      </c>
      <c r="E94">
        <v>3405</v>
      </c>
      <c r="F94" t="s">
        <v>132</v>
      </c>
      <c r="G94">
        <v>34</v>
      </c>
      <c r="H94" t="s">
        <v>108</v>
      </c>
    </row>
    <row r="95" spans="1:8" x14ac:dyDescent="0.2">
      <c r="A95">
        <v>65</v>
      </c>
      <c r="C95">
        <v>502</v>
      </c>
      <c r="D95" t="s">
        <v>133</v>
      </c>
      <c r="E95">
        <v>3407</v>
      </c>
      <c r="F95" t="s">
        <v>133</v>
      </c>
      <c r="G95">
        <v>34</v>
      </c>
      <c r="H95" t="s">
        <v>108</v>
      </c>
    </row>
    <row r="96" spans="1:8" x14ac:dyDescent="0.2">
      <c r="A96">
        <v>66</v>
      </c>
      <c r="C96">
        <v>511</v>
      </c>
      <c r="D96" t="s">
        <v>134</v>
      </c>
      <c r="E96">
        <v>3431</v>
      </c>
      <c r="F96" t="s">
        <v>134</v>
      </c>
      <c r="G96">
        <v>34</v>
      </c>
      <c r="H96" t="s">
        <v>108</v>
      </c>
    </row>
    <row r="97" spans="1:8" x14ac:dyDescent="0.2">
      <c r="A97">
        <v>67</v>
      </c>
      <c r="C97">
        <v>512</v>
      </c>
      <c r="D97" t="s">
        <v>135</v>
      </c>
      <c r="E97">
        <v>3432</v>
      </c>
      <c r="F97" t="s">
        <v>135</v>
      </c>
      <c r="G97">
        <v>34</v>
      </c>
      <c r="H97" t="s">
        <v>108</v>
      </c>
    </row>
    <row r="98" spans="1:8" x14ac:dyDescent="0.2">
      <c r="A98">
        <v>68</v>
      </c>
      <c r="C98">
        <v>513</v>
      </c>
      <c r="D98" t="s">
        <v>136</v>
      </c>
      <c r="E98">
        <v>3433</v>
      </c>
      <c r="F98" t="s">
        <v>136</v>
      </c>
      <c r="G98">
        <v>34</v>
      </c>
      <c r="H98" t="s">
        <v>108</v>
      </c>
    </row>
    <row r="99" spans="1:8" x14ac:dyDescent="0.2">
      <c r="A99">
        <v>69</v>
      </c>
      <c r="C99">
        <v>514</v>
      </c>
      <c r="D99" t="s">
        <v>137</v>
      </c>
      <c r="E99">
        <v>3434</v>
      </c>
      <c r="F99" t="s">
        <v>137</v>
      </c>
      <c r="G99">
        <v>34</v>
      </c>
      <c r="H99" t="s">
        <v>108</v>
      </c>
    </row>
    <row r="100" spans="1:8" x14ac:dyDescent="0.2">
      <c r="A100">
        <v>70</v>
      </c>
      <c r="C100">
        <v>515</v>
      </c>
      <c r="D100" t="s">
        <v>138</v>
      </c>
      <c r="E100">
        <v>3435</v>
      </c>
      <c r="F100" t="s">
        <v>138</v>
      </c>
      <c r="G100">
        <v>34</v>
      </c>
      <c r="H100" t="s">
        <v>108</v>
      </c>
    </row>
    <row r="101" spans="1:8" x14ac:dyDescent="0.2">
      <c r="A101">
        <v>71</v>
      </c>
      <c r="C101">
        <v>516</v>
      </c>
      <c r="D101" t="s">
        <v>139</v>
      </c>
      <c r="E101">
        <v>3436</v>
      </c>
      <c r="F101" t="s">
        <v>139</v>
      </c>
      <c r="G101">
        <v>34</v>
      </c>
      <c r="H101" t="s">
        <v>108</v>
      </c>
    </row>
    <row r="102" spans="1:8" x14ac:dyDescent="0.2">
      <c r="A102">
        <v>72</v>
      </c>
      <c r="C102">
        <v>517</v>
      </c>
      <c r="D102" t="s">
        <v>140</v>
      </c>
      <c r="E102">
        <v>3437</v>
      </c>
      <c r="F102" t="s">
        <v>140</v>
      </c>
      <c r="G102">
        <v>34</v>
      </c>
      <c r="H102" t="s">
        <v>108</v>
      </c>
    </row>
    <row r="103" spans="1:8" x14ac:dyDescent="0.2">
      <c r="A103">
        <v>73</v>
      </c>
      <c r="C103">
        <v>519</v>
      </c>
      <c r="D103" t="s">
        <v>141</v>
      </c>
      <c r="E103">
        <v>3438</v>
      </c>
      <c r="F103" t="s">
        <v>141</v>
      </c>
      <c r="G103">
        <v>34</v>
      </c>
      <c r="H103" t="s">
        <v>108</v>
      </c>
    </row>
    <row r="104" spans="1:8" x14ac:dyDescent="0.2">
      <c r="A104">
        <v>74</v>
      </c>
      <c r="C104">
        <v>520</v>
      </c>
      <c r="D104" t="s">
        <v>142</v>
      </c>
      <c r="E104">
        <v>3439</v>
      </c>
      <c r="F104" t="s">
        <v>142</v>
      </c>
      <c r="G104">
        <v>34</v>
      </c>
      <c r="H104" t="s">
        <v>108</v>
      </c>
    </row>
    <row r="105" spans="1:8" x14ac:dyDescent="0.2">
      <c r="A105">
        <v>75</v>
      </c>
      <c r="C105">
        <v>521</v>
      </c>
      <c r="D105" t="s">
        <v>143</v>
      </c>
      <c r="E105">
        <v>3440</v>
      </c>
      <c r="F105" t="s">
        <v>143</v>
      </c>
      <c r="G105">
        <v>34</v>
      </c>
      <c r="H105" t="s">
        <v>108</v>
      </c>
    </row>
    <row r="106" spans="1:8" x14ac:dyDescent="0.2">
      <c r="A106">
        <v>76</v>
      </c>
      <c r="C106">
        <v>522</v>
      </c>
      <c r="D106" t="s">
        <v>144</v>
      </c>
      <c r="E106">
        <v>3441</v>
      </c>
      <c r="F106" t="s">
        <v>144</v>
      </c>
      <c r="G106">
        <v>34</v>
      </c>
      <c r="H106" t="s">
        <v>108</v>
      </c>
    </row>
    <row r="107" spans="1:8" x14ac:dyDescent="0.2">
      <c r="A107">
        <v>77</v>
      </c>
      <c r="C107">
        <v>528</v>
      </c>
      <c r="D107" t="s">
        <v>145</v>
      </c>
      <c r="E107">
        <v>3442</v>
      </c>
      <c r="F107" t="s">
        <v>145</v>
      </c>
      <c r="G107">
        <v>34</v>
      </c>
      <c r="H107" t="s">
        <v>108</v>
      </c>
    </row>
    <row r="108" spans="1:8" x14ac:dyDescent="0.2">
      <c r="A108">
        <v>78</v>
      </c>
      <c r="C108">
        <v>529</v>
      </c>
      <c r="D108" t="s">
        <v>146</v>
      </c>
      <c r="E108">
        <v>3443</v>
      </c>
      <c r="F108" t="s">
        <v>146</v>
      </c>
      <c r="G108">
        <v>34</v>
      </c>
      <c r="H108" t="s">
        <v>108</v>
      </c>
    </row>
    <row r="109" spans="1:8" x14ac:dyDescent="0.2">
      <c r="A109">
        <v>79</v>
      </c>
      <c r="C109">
        <v>532</v>
      </c>
      <c r="D109" t="s">
        <v>147</v>
      </c>
      <c r="E109">
        <v>3236</v>
      </c>
      <c r="F109" t="s">
        <v>147</v>
      </c>
      <c r="G109">
        <v>32</v>
      </c>
      <c r="H109" t="s">
        <v>596</v>
      </c>
    </row>
    <row r="110" spans="1:8" x14ac:dyDescent="0.2">
      <c r="A110">
        <v>80</v>
      </c>
      <c r="C110">
        <v>533</v>
      </c>
      <c r="D110" t="s">
        <v>148</v>
      </c>
      <c r="E110">
        <v>3234</v>
      </c>
      <c r="F110" t="s">
        <v>148</v>
      </c>
      <c r="G110">
        <v>32</v>
      </c>
      <c r="H110" t="s">
        <v>596</v>
      </c>
    </row>
    <row r="111" spans="1:8" x14ac:dyDescent="0.2">
      <c r="A111">
        <v>81</v>
      </c>
      <c r="C111">
        <v>534</v>
      </c>
      <c r="D111" t="s">
        <v>149</v>
      </c>
      <c r="E111">
        <v>3446</v>
      </c>
      <c r="F111" t="s">
        <v>149</v>
      </c>
      <c r="G111">
        <v>34</v>
      </c>
      <c r="H111" t="s">
        <v>108</v>
      </c>
    </row>
    <row r="112" spans="1:8" x14ac:dyDescent="0.2">
      <c r="A112">
        <v>82</v>
      </c>
      <c r="C112">
        <v>536</v>
      </c>
      <c r="D112" t="s">
        <v>150</v>
      </c>
      <c r="E112">
        <v>3447</v>
      </c>
      <c r="F112" t="s">
        <v>150</v>
      </c>
      <c r="G112">
        <v>34</v>
      </c>
      <c r="H112" t="s">
        <v>108</v>
      </c>
    </row>
    <row r="113" spans="1:8" x14ac:dyDescent="0.2">
      <c r="A113">
        <v>83</v>
      </c>
      <c r="C113">
        <v>538</v>
      </c>
      <c r="D113" t="s">
        <v>151</v>
      </c>
      <c r="E113">
        <v>3448</v>
      </c>
      <c r="F113" t="s">
        <v>151</v>
      </c>
      <c r="G113">
        <v>34</v>
      </c>
      <c r="H113" t="s">
        <v>108</v>
      </c>
    </row>
    <row r="114" spans="1:8" x14ac:dyDescent="0.2">
      <c r="A114">
        <v>84</v>
      </c>
      <c r="C114">
        <v>540</v>
      </c>
      <c r="D114" t="s">
        <v>152</v>
      </c>
      <c r="E114">
        <v>3449</v>
      </c>
      <c r="F114" t="s">
        <v>152</v>
      </c>
      <c r="G114">
        <v>34</v>
      </c>
      <c r="H114" t="s">
        <v>108</v>
      </c>
    </row>
    <row r="115" spans="1:8" x14ac:dyDescent="0.2">
      <c r="A115">
        <v>85</v>
      </c>
      <c r="C115">
        <v>541</v>
      </c>
      <c r="D115" t="s">
        <v>153</v>
      </c>
      <c r="E115">
        <v>3450</v>
      </c>
      <c r="F115" t="s">
        <v>153</v>
      </c>
      <c r="G115">
        <v>34</v>
      </c>
      <c r="H115" t="s">
        <v>108</v>
      </c>
    </row>
    <row r="116" spans="1:8" x14ac:dyDescent="0.2">
      <c r="A116">
        <v>86</v>
      </c>
      <c r="C116">
        <v>542</v>
      </c>
      <c r="D116" t="s">
        <v>154</v>
      </c>
      <c r="E116">
        <v>3451</v>
      </c>
      <c r="F116" t="s">
        <v>154</v>
      </c>
      <c r="G116">
        <v>34</v>
      </c>
      <c r="H116" t="s">
        <v>108</v>
      </c>
    </row>
    <row r="117" spans="1:8" x14ac:dyDescent="0.2">
      <c r="A117">
        <v>87</v>
      </c>
      <c r="C117">
        <v>543</v>
      </c>
      <c r="D117" t="s">
        <v>155</v>
      </c>
      <c r="E117">
        <v>3452</v>
      </c>
      <c r="F117" t="s">
        <v>155</v>
      </c>
      <c r="G117">
        <v>34</v>
      </c>
      <c r="H117" t="s">
        <v>108</v>
      </c>
    </row>
    <row r="118" spans="1:8" x14ac:dyDescent="0.2">
      <c r="A118">
        <v>88</v>
      </c>
      <c r="C118">
        <v>544</v>
      </c>
      <c r="D118" t="s">
        <v>156</v>
      </c>
      <c r="E118">
        <v>3453</v>
      </c>
      <c r="F118" t="s">
        <v>156</v>
      </c>
      <c r="G118">
        <v>34</v>
      </c>
      <c r="H118" t="s">
        <v>108</v>
      </c>
    </row>
    <row r="119" spans="1:8" x14ac:dyDescent="0.2">
      <c r="A119">
        <v>89</v>
      </c>
      <c r="C119">
        <v>545</v>
      </c>
      <c r="D119" t="s">
        <v>157</v>
      </c>
      <c r="E119">
        <v>3454</v>
      </c>
      <c r="F119" t="s">
        <v>157</v>
      </c>
      <c r="G119">
        <v>34</v>
      </c>
      <c r="H119" t="s">
        <v>108</v>
      </c>
    </row>
    <row r="120" spans="1:8" x14ac:dyDescent="0.2">
      <c r="A120">
        <v>90</v>
      </c>
      <c r="C120">
        <v>602</v>
      </c>
      <c r="D120" t="s">
        <v>158</v>
      </c>
      <c r="E120">
        <v>3301</v>
      </c>
      <c r="F120" t="s">
        <v>158</v>
      </c>
      <c r="G120">
        <v>33</v>
      </c>
      <c r="H120" t="s">
        <v>601</v>
      </c>
    </row>
    <row r="121" spans="1:8" x14ac:dyDescent="0.2">
      <c r="A121">
        <v>91</v>
      </c>
      <c r="C121">
        <v>604</v>
      </c>
      <c r="D121" t="s">
        <v>159</v>
      </c>
      <c r="E121">
        <v>3303</v>
      </c>
      <c r="F121" t="s">
        <v>159</v>
      </c>
      <c r="G121">
        <v>33</v>
      </c>
      <c r="H121" t="s">
        <v>601</v>
      </c>
    </row>
    <row r="122" spans="1:8" x14ac:dyDescent="0.2">
      <c r="A122">
        <v>92</v>
      </c>
      <c r="C122">
        <v>605</v>
      </c>
      <c r="D122" t="s">
        <v>160</v>
      </c>
      <c r="E122">
        <v>3305</v>
      </c>
      <c r="F122" t="s">
        <v>160</v>
      </c>
      <c r="G122">
        <v>33</v>
      </c>
      <c r="H122" t="s">
        <v>601</v>
      </c>
    </row>
    <row r="123" spans="1:8" x14ac:dyDescent="0.2">
      <c r="A123">
        <v>93</v>
      </c>
      <c r="C123">
        <v>612</v>
      </c>
      <c r="D123" t="s">
        <v>161</v>
      </c>
      <c r="E123">
        <v>3310</v>
      </c>
      <c r="F123" t="s">
        <v>161</v>
      </c>
      <c r="G123">
        <v>33</v>
      </c>
      <c r="H123" t="s">
        <v>601</v>
      </c>
    </row>
    <row r="124" spans="1:8" x14ac:dyDescent="0.2">
      <c r="A124">
        <v>94</v>
      </c>
      <c r="C124">
        <v>615</v>
      </c>
      <c r="D124" t="s">
        <v>162</v>
      </c>
      <c r="E124">
        <v>3320</v>
      </c>
      <c r="F124" t="s">
        <v>162</v>
      </c>
      <c r="G124">
        <v>33</v>
      </c>
      <c r="H124" t="s">
        <v>601</v>
      </c>
    </row>
    <row r="125" spans="1:8" x14ac:dyDescent="0.2">
      <c r="A125">
        <v>95</v>
      </c>
      <c r="C125">
        <v>616</v>
      </c>
      <c r="D125" t="s">
        <v>163</v>
      </c>
      <c r="E125">
        <v>3322</v>
      </c>
      <c r="F125" t="s">
        <v>164</v>
      </c>
      <c r="G125">
        <v>33</v>
      </c>
      <c r="H125" t="s">
        <v>601</v>
      </c>
    </row>
    <row r="126" spans="1:8" x14ac:dyDescent="0.2">
      <c r="A126">
        <v>96</v>
      </c>
      <c r="C126">
        <v>617</v>
      </c>
      <c r="D126" t="s">
        <v>165</v>
      </c>
      <c r="E126">
        <v>3324</v>
      </c>
      <c r="F126" t="s">
        <v>165</v>
      </c>
      <c r="G126">
        <v>33</v>
      </c>
      <c r="H126" t="s">
        <v>601</v>
      </c>
    </row>
    <row r="127" spans="1:8" x14ac:dyDescent="0.2">
      <c r="A127">
        <v>97</v>
      </c>
      <c r="C127">
        <v>618</v>
      </c>
      <c r="D127" t="s">
        <v>166</v>
      </c>
      <c r="E127">
        <v>3326</v>
      </c>
      <c r="F127" t="s">
        <v>166</v>
      </c>
      <c r="G127">
        <v>33</v>
      </c>
      <c r="H127" t="s">
        <v>601</v>
      </c>
    </row>
    <row r="128" spans="1:8" x14ac:dyDescent="0.2">
      <c r="A128">
        <v>98</v>
      </c>
      <c r="C128">
        <v>619</v>
      </c>
      <c r="D128" t="s">
        <v>167</v>
      </c>
      <c r="E128">
        <v>3328</v>
      </c>
      <c r="F128" t="s">
        <v>167</v>
      </c>
      <c r="G128">
        <v>33</v>
      </c>
      <c r="H128" t="s">
        <v>601</v>
      </c>
    </row>
    <row r="129" spans="1:8" x14ac:dyDescent="0.2">
      <c r="A129">
        <v>99</v>
      </c>
      <c r="C129">
        <v>620</v>
      </c>
      <c r="D129" t="s">
        <v>168</v>
      </c>
      <c r="E129">
        <v>3330</v>
      </c>
      <c r="F129" t="s">
        <v>168</v>
      </c>
      <c r="G129">
        <v>33</v>
      </c>
      <c r="H129" t="s">
        <v>601</v>
      </c>
    </row>
    <row r="130" spans="1:8" x14ac:dyDescent="0.2">
      <c r="A130">
        <v>100</v>
      </c>
      <c r="C130">
        <v>621</v>
      </c>
      <c r="D130" t="s">
        <v>169</v>
      </c>
      <c r="E130">
        <v>3332</v>
      </c>
      <c r="F130" t="s">
        <v>169</v>
      </c>
      <c r="G130">
        <v>33</v>
      </c>
      <c r="H130" t="s">
        <v>601</v>
      </c>
    </row>
    <row r="131" spans="1:8" x14ac:dyDescent="0.2">
      <c r="A131">
        <v>101</v>
      </c>
      <c r="C131">
        <v>622</v>
      </c>
      <c r="D131" t="s">
        <v>170</v>
      </c>
      <c r="E131">
        <v>3318</v>
      </c>
      <c r="F131" t="s">
        <v>170</v>
      </c>
      <c r="G131">
        <v>33</v>
      </c>
      <c r="H131" t="s">
        <v>601</v>
      </c>
    </row>
    <row r="132" spans="1:8" x14ac:dyDescent="0.2">
      <c r="A132">
        <v>102</v>
      </c>
      <c r="C132">
        <v>623</v>
      </c>
      <c r="D132" t="s">
        <v>171</v>
      </c>
      <c r="E132">
        <v>3316</v>
      </c>
      <c r="F132" t="s">
        <v>171</v>
      </c>
      <c r="G132">
        <v>33</v>
      </c>
      <c r="H132" t="s">
        <v>601</v>
      </c>
    </row>
    <row r="133" spans="1:8" x14ac:dyDescent="0.2">
      <c r="A133">
        <v>103</v>
      </c>
      <c r="C133">
        <v>624</v>
      </c>
      <c r="D133" t="s">
        <v>172</v>
      </c>
      <c r="E133">
        <v>3314</v>
      </c>
      <c r="F133" t="s">
        <v>172</v>
      </c>
      <c r="G133">
        <v>33</v>
      </c>
      <c r="H133" t="s">
        <v>601</v>
      </c>
    </row>
    <row r="134" spans="1:8" x14ac:dyDescent="0.2">
      <c r="A134">
        <v>104</v>
      </c>
      <c r="C134">
        <v>625</v>
      </c>
      <c r="D134" t="s">
        <v>173</v>
      </c>
      <c r="E134">
        <v>3301</v>
      </c>
      <c r="F134" t="s">
        <v>158</v>
      </c>
      <c r="G134">
        <v>33</v>
      </c>
      <c r="H134" t="s">
        <v>601</v>
      </c>
    </row>
    <row r="135" spans="1:8" x14ac:dyDescent="0.2">
      <c r="A135">
        <v>105</v>
      </c>
      <c r="C135">
        <v>626</v>
      </c>
      <c r="D135" t="s">
        <v>174</v>
      </c>
      <c r="E135">
        <v>3312</v>
      </c>
      <c r="F135" t="s">
        <v>174</v>
      </c>
      <c r="G135">
        <v>33</v>
      </c>
      <c r="H135" t="s">
        <v>601</v>
      </c>
    </row>
    <row r="136" spans="1:8" x14ac:dyDescent="0.2">
      <c r="A136">
        <v>106</v>
      </c>
      <c r="C136">
        <v>627</v>
      </c>
      <c r="D136" t="s">
        <v>175</v>
      </c>
      <c r="E136">
        <v>3203</v>
      </c>
      <c r="F136" t="s">
        <v>89</v>
      </c>
      <c r="G136">
        <v>32</v>
      </c>
      <c r="H136" t="s">
        <v>596</v>
      </c>
    </row>
    <row r="137" spans="1:8" x14ac:dyDescent="0.2">
      <c r="A137">
        <v>107</v>
      </c>
      <c r="C137">
        <v>628</v>
      </c>
      <c r="D137" t="s">
        <v>176</v>
      </c>
      <c r="E137">
        <v>3203</v>
      </c>
      <c r="F137" t="s">
        <v>89</v>
      </c>
      <c r="G137">
        <v>32</v>
      </c>
      <c r="H137" t="s">
        <v>596</v>
      </c>
    </row>
    <row r="138" spans="1:8" x14ac:dyDescent="0.2">
      <c r="A138">
        <v>108</v>
      </c>
      <c r="C138">
        <v>631</v>
      </c>
      <c r="D138" t="s">
        <v>177</v>
      </c>
      <c r="E138">
        <v>3334</v>
      </c>
      <c r="F138" t="s">
        <v>177</v>
      </c>
      <c r="G138">
        <v>33</v>
      </c>
      <c r="H138" t="s">
        <v>601</v>
      </c>
    </row>
    <row r="139" spans="1:8" x14ac:dyDescent="0.2">
      <c r="A139">
        <v>109</v>
      </c>
      <c r="C139">
        <v>632</v>
      </c>
      <c r="D139" t="s">
        <v>178</v>
      </c>
      <c r="E139">
        <v>3336</v>
      </c>
      <c r="F139" t="s">
        <v>178</v>
      </c>
      <c r="G139">
        <v>33</v>
      </c>
      <c r="H139" t="s">
        <v>601</v>
      </c>
    </row>
    <row r="140" spans="1:8" x14ac:dyDescent="0.2">
      <c r="A140">
        <v>110</v>
      </c>
      <c r="C140">
        <v>633</v>
      </c>
      <c r="D140" t="s">
        <v>179</v>
      </c>
      <c r="E140">
        <v>3338</v>
      </c>
      <c r="F140" t="s">
        <v>180</v>
      </c>
      <c r="G140">
        <v>33</v>
      </c>
      <c r="H140" t="s">
        <v>601</v>
      </c>
    </row>
    <row r="141" spans="1:8" x14ac:dyDescent="0.2">
      <c r="A141">
        <v>111</v>
      </c>
      <c r="C141">
        <v>701</v>
      </c>
      <c r="D141" t="s">
        <v>181</v>
      </c>
      <c r="E141">
        <v>3901</v>
      </c>
      <c r="F141" t="s">
        <v>181</v>
      </c>
      <c r="G141">
        <v>39</v>
      </c>
      <c r="H141" t="s">
        <v>603</v>
      </c>
    </row>
    <row r="142" spans="1:8" x14ac:dyDescent="0.2">
      <c r="A142">
        <v>112</v>
      </c>
      <c r="C142">
        <v>702</v>
      </c>
      <c r="D142" t="s">
        <v>182</v>
      </c>
      <c r="E142">
        <v>3903</v>
      </c>
      <c r="F142" t="s">
        <v>182</v>
      </c>
      <c r="G142">
        <v>39</v>
      </c>
      <c r="H142" t="s">
        <v>603</v>
      </c>
    </row>
    <row r="143" spans="1:8" x14ac:dyDescent="0.2">
      <c r="A143">
        <v>113</v>
      </c>
      <c r="C143">
        <v>704</v>
      </c>
      <c r="D143" t="s">
        <v>183</v>
      </c>
      <c r="E143">
        <v>3905</v>
      </c>
      <c r="F143" t="s">
        <v>183</v>
      </c>
      <c r="G143">
        <v>39</v>
      </c>
      <c r="H143" t="s">
        <v>603</v>
      </c>
    </row>
    <row r="144" spans="1:8" x14ac:dyDescent="0.2">
      <c r="A144">
        <v>114</v>
      </c>
      <c r="C144">
        <v>706</v>
      </c>
      <c r="D144" t="s">
        <v>184</v>
      </c>
      <c r="E144">
        <v>3907</v>
      </c>
      <c r="F144" t="s">
        <v>184</v>
      </c>
      <c r="G144">
        <v>39</v>
      </c>
      <c r="H144" t="s">
        <v>603</v>
      </c>
    </row>
    <row r="145" spans="1:8" x14ac:dyDescent="0.2">
      <c r="A145">
        <v>115</v>
      </c>
      <c r="C145">
        <v>709</v>
      </c>
      <c r="D145" t="s">
        <v>185</v>
      </c>
      <c r="E145">
        <v>3909</v>
      </c>
      <c r="F145" t="s">
        <v>185</v>
      </c>
      <c r="G145">
        <v>39</v>
      </c>
      <c r="H145" t="s">
        <v>603</v>
      </c>
    </row>
    <row r="146" spans="1:8" x14ac:dyDescent="0.2">
      <c r="A146">
        <v>116</v>
      </c>
      <c r="C146">
        <v>710</v>
      </c>
      <c r="D146" t="s">
        <v>184</v>
      </c>
      <c r="E146">
        <v>3907</v>
      </c>
      <c r="F146" t="s">
        <v>184</v>
      </c>
      <c r="G146">
        <v>39</v>
      </c>
      <c r="H146" t="s">
        <v>603</v>
      </c>
    </row>
    <row r="147" spans="1:8" x14ac:dyDescent="0.2">
      <c r="A147">
        <v>117</v>
      </c>
      <c r="C147">
        <v>711</v>
      </c>
      <c r="D147" t="s">
        <v>186</v>
      </c>
      <c r="E147">
        <v>3301</v>
      </c>
      <c r="F147" t="s">
        <v>158</v>
      </c>
      <c r="G147">
        <v>33</v>
      </c>
      <c r="H147" t="s">
        <v>601</v>
      </c>
    </row>
    <row r="148" spans="1:8" x14ac:dyDescent="0.2">
      <c r="A148">
        <v>118</v>
      </c>
      <c r="C148">
        <v>712</v>
      </c>
      <c r="D148" t="s">
        <v>185</v>
      </c>
      <c r="E148">
        <v>3909</v>
      </c>
      <c r="F148" t="s">
        <v>185</v>
      </c>
      <c r="G148">
        <v>39</v>
      </c>
      <c r="H148" t="s">
        <v>603</v>
      </c>
    </row>
    <row r="149" spans="1:8" x14ac:dyDescent="0.2">
      <c r="A149">
        <v>119</v>
      </c>
      <c r="C149">
        <v>713</v>
      </c>
      <c r="D149" t="s">
        <v>187</v>
      </c>
      <c r="E149">
        <v>3903</v>
      </c>
      <c r="F149" t="s">
        <v>182</v>
      </c>
      <c r="G149">
        <v>39</v>
      </c>
      <c r="H149" t="s">
        <v>603</v>
      </c>
    </row>
    <row r="150" spans="1:8" x14ac:dyDescent="0.2">
      <c r="A150">
        <v>120</v>
      </c>
      <c r="C150">
        <v>714</v>
      </c>
      <c r="D150" t="s">
        <v>188</v>
      </c>
      <c r="E150">
        <v>3903</v>
      </c>
      <c r="F150" t="s">
        <v>182</v>
      </c>
      <c r="G150">
        <v>39</v>
      </c>
      <c r="H150" t="s">
        <v>603</v>
      </c>
    </row>
    <row r="151" spans="1:8" x14ac:dyDescent="0.2">
      <c r="A151">
        <v>121</v>
      </c>
      <c r="C151">
        <v>715</v>
      </c>
      <c r="D151" t="s">
        <v>182</v>
      </c>
      <c r="E151">
        <v>3903</v>
      </c>
      <c r="F151" t="s">
        <v>182</v>
      </c>
      <c r="G151">
        <v>39</v>
      </c>
      <c r="H151" t="s">
        <v>603</v>
      </c>
    </row>
    <row r="152" spans="1:8" x14ac:dyDescent="0.2">
      <c r="A152">
        <v>122</v>
      </c>
      <c r="C152">
        <v>716</v>
      </c>
      <c r="D152" t="s">
        <v>189</v>
      </c>
      <c r="E152">
        <v>3905</v>
      </c>
      <c r="F152" t="s">
        <v>183</v>
      </c>
      <c r="G152">
        <v>39</v>
      </c>
      <c r="H152" t="s">
        <v>603</v>
      </c>
    </row>
    <row r="153" spans="1:8" x14ac:dyDescent="0.2">
      <c r="A153">
        <v>123</v>
      </c>
      <c r="C153">
        <v>719</v>
      </c>
      <c r="D153" t="s">
        <v>184</v>
      </c>
      <c r="E153">
        <v>3907</v>
      </c>
      <c r="F153" t="s">
        <v>184</v>
      </c>
      <c r="G153">
        <v>39</v>
      </c>
      <c r="H153" t="s">
        <v>603</v>
      </c>
    </row>
    <row r="154" spans="1:8" x14ac:dyDescent="0.2">
      <c r="A154">
        <v>124</v>
      </c>
      <c r="C154">
        <v>720</v>
      </c>
      <c r="D154" t="s">
        <v>184</v>
      </c>
      <c r="E154">
        <v>3907</v>
      </c>
      <c r="F154" t="s">
        <v>184</v>
      </c>
      <c r="G154">
        <v>39</v>
      </c>
      <c r="H154" t="s">
        <v>603</v>
      </c>
    </row>
    <row r="155" spans="1:8" x14ac:dyDescent="0.2">
      <c r="A155">
        <v>125</v>
      </c>
      <c r="C155">
        <v>722</v>
      </c>
      <c r="D155" t="s">
        <v>190</v>
      </c>
      <c r="E155">
        <v>3911</v>
      </c>
      <c r="F155" t="s">
        <v>191</v>
      </c>
      <c r="G155">
        <v>39</v>
      </c>
      <c r="H155" t="s">
        <v>603</v>
      </c>
    </row>
    <row r="156" spans="1:8" x14ac:dyDescent="0.2">
      <c r="A156">
        <v>126</v>
      </c>
      <c r="C156">
        <v>723</v>
      </c>
      <c r="D156" t="s">
        <v>192</v>
      </c>
      <c r="E156">
        <v>3911</v>
      </c>
      <c r="F156" t="s">
        <v>191</v>
      </c>
      <c r="G156">
        <v>39</v>
      </c>
      <c r="H156" t="s">
        <v>603</v>
      </c>
    </row>
    <row r="157" spans="1:8" x14ac:dyDescent="0.2">
      <c r="A157">
        <v>127</v>
      </c>
      <c r="C157">
        <v>728</v>
      </c>
      <c r="D157" t="s">
        <v>185</v>
      </c>
      <c r="E157">
        <v>3909</v>
      </c>
      <c r="F157" t="s">
        <v>185</v>
      </c>
      <c r="G157">
        <v>39</v>
      </c>
      <c r="H157" t="s">
        <v>603</v>
      </c>
    </row>
    <row r="158" spans="1:8" x14ac:dyDescent="0.2">
      <c r="A158">
        <v>128</v>
      </c>
      <c r="C158">
        <v>729</v>
      </c>
      <c r="D158" t="s">
        <v>191</v>
      </c>
      <c r="E158">
        <v>3911</v>
      </c>
      <c r="F158" t="s">
        <v>191</v>
      </c>
      <c r="G158">
        <v>39</v>
      </c>
      <c r="H158" t="s">
        <v>603</v>
      </c>
    </row>
    <row r="159" spans="1:8" x14ac:dyDescent="0.2">
      <c r="A159">
        <v>129</v>
      </c>
      <c r="C159">
        <v>805</v>
      </c>
      <c r="D159" t="s">
        <v>193</v>
      </c>
      <c r="E159">
        <v>4001</v>
      </c>
      <c r="F159" t="s">
        <v>193</v>
      </c>
      <c r="G159">
        <v>40</v>
      </c>
      <c r="H159" t="s">
        <v>604</v>
      </c>
    </row>
    <row r="160" spans="1:8" x14ac:dyDescent="0.2">
      <c r="A160">
        <v>130</v>
      </c>
      <c r="C160">
        <v>806</v>
      </c>
      <c r="D160" t="s">
        <v>194</v>
      </c>
      <c r="E160">
        <v>4003</v>
      </c>
      <c r="F160" t="s">
        <v>194</v>
      </c>
      <c r="G160">
        <v>40</v>
      </c>
      <c r="H160" t="s">
        <v>604</v>
      </c>
    </row>
    <row r="161" spans="1:8" x14ac:dyDescent="0.2">
      <c r="A161">
        <v>131</v>
      </c>
      <c r="C161">
        <v>807</v>
      </c>
      <c r="D161" t="s">
        <v>195</v>
      </c>
      <c r="E161">
        <v>4005</v>
      </c>
      <c r="F161" t="s">
        <v>195</v>
      </c>
      <c r="G161">
        <v>40</v>
      </c>
      <c r="H161" t="s">
        <v>604</v>
      </c>
    </row>
    <row r="162" spans="1:8" x14ac:dyDescent="0.2">
      <c r="A162">
        <v>132</v>
      </c>
      <c r="C162">
        <v>811</v>
      </c>
      <c r="D162" t="s">
        <v>196</v>
      </c>
      <c r="E162">
        <v>4010</v>
      </c>
      <c r="F162" t="s">
        <v>196</v>
      </c>
      <c r="G162">
        <v>40</v>
      </c>
      <c r="H162" t="s">
        <v>604</v>
      </c>
    </row>
    <row r="163" spans="1:8" x14ac:dyDescent="0.2">
      <c r="A163">
        <v>133</v>
      </c>
      <c r="C163">
        <v>814</v>
      </c>
      <c r="D163" t="s">
        <v>197</v>
      </c>
      <c r="E163">
        <v>4012</v>
      </c>
      <c r="F163" t="s">
        <v>197</v>
      </c>
      <c r="G163">
        <v>40</v>
      </c>
      <c r="H163" t="s">
        <v>604</v>
      </c>
    </row>
    <row r="164" spans="1:8" x14ac:dyDescent="0.2">
      <c r="A164">
        <v>134</v>
      </c>
      <c r="C164">
        <v>815</v>
      </c>
      <c r="D164" t="s">
        <v>198</v>
      </c>
      <c r="E164">
        <v>4014</v>
      </c>
      <c r="F164" t="s">
        <v>198</v>
      </c>
      <c r="G164">
        <v>40</v>
      </c>
      <c r="H164" t="s">
        <v>604</v>
      </c>
    </row>
    <row r="165" spans="1:8" x14ac:dyDescent="0.2">
      <c r="A165">
        <v>135</v>
      </c>
      <c r="C165">
        <v>817</v>
      </c>
      <c r="D165" t="s">
        <v>199</v>
      </c>
      <c r="E165">
        <v>4016</v>
      </c>
      <c r="F165" t="s">
        <v>199</v>
      </c>
      <c r="G165">
        <v>40</v>
      </c>
      <c r="H165" t="s">
        <v>604</v>
      </c>
    </row>
    <row r="166" spans="1:8" x14ac:dyDescent="0.2">
      <c r="A166">
        <v>136</v>
      </c>
      <c r="C166">
        <v>819</v>
      </c>
      <c r="D166" t="s">
        <v>200</v>
      </c>
      <c r="E166">
        <v>4018</v>
      </c>
      <c r="F166" t="s">
        <v>200</v>
      </c>
      <c r="G166">
        <v>40</v>
      </c>
      <c r="H166" t="s">
        <v>604</v>
      </c>
    </row>
    <row r="167" spans="1:8" x14ac:dyDescent="0.2">
      <c r="A167">
        <v>137</v>
      </c>
      <c r="C167">
        <v>821</v>
      </c>
      <c r="D167" t="s">
        <v>201</v>
      </c>
      <c r="E167">
        <v>4020</v>
      </c>
      <c r="F167" t="s">
        <v>202</v>
      </c>
      <c r="G167">
        <v>40</v>
      </c>
      <c r="H167" t="s">
        <v>604</v>
      </c>
    </row>
    <row r="168" spans="1:8" x14ac:dyDescent="0.2">
      <c r="A168">
        <v>138</v>
      </c>
      <c r="C168">
        <v>822</v>
      </c>
      <c r="D168" t="s">
        <v>203</v>
      </c>
      <c r="E168">
        <v>4020</v>
      </c>
      <c r="F168" t="s">
        <v>202</v>
      </c>
      <c r="G168">
        <v>40</v>
      </c>
      <c r="H168" t="s">
        <v>604</v>
      </c>
    </row>
    <row r="169" spans="1:8" x14ac:dyDescent="0.2">
      <c r="A169">
        <v>139</v>
      </c>
      <c r="C169">
        <v>826</v>
      </c>
      <c r="D169" t="s">
        <v>204</v>
      </c>
      <c r="E169">
        <v>4026</v>
      </c>
      <c r="F169" t="s">
        <v>204</v>
      </c>
      <c r="G169">
        <v>40</v>
      </c>
      <c r="H169" t="s">
        <v>604</v>
      </c>
    </row>
    <row r="170" spans="1:8" x14ac:dyDescent="0.2">
      <c r="A170">
        <v>140</v>
      </c>
      <c r="C170">
        <v>827</v>
      </c>
      <c r="D170" t="s">
        <v>205</v>
      </c>
      <c r="E170">
        <v>4024</v>
      </c>
      <c r="F170" t="s">
        <v>205</v>
      </c>
      <c r="G170">
        <v>40</v>
      </c>
      <c r="H170" t="s">
        <v>604</v>
      </c>
    </row>
    <row r="171" spans="1:8" x14ac:dyDescent="0.2">
      <c r="A171">
        <v>141</v>
      </c>
      <c r="C171">
        <v>828</v>
      </c>
      <c r="D171" t="s">
        <v>206</v>
      </c>
      <c r="E171">
        <v>4022</v>
      </c>
      <c r="F171" t="s">
        <v>206</v>
      </c>
      <c r="G171">
        <v>40</v>
      </c>
      <c r="H171" t="s">
        <v>604</v>
      </c>
    </row>
    <row r="172" spans="1:8" x14ac:dyDescent="0.2">
      <c r="A172">
        <v>142</v>
      </c>
      <c r="C172">
        <v>829</v>
      </c>
      <c r="D172" t="s">
        <v>207</v>
      </c>
      <c r="E172">
        <v>4028</v>
      </c>
      <c r="F172" t="s">
        <v>207</v>
      </c>
      <c r="G172">
        <v>40</v>
      </c>
      <c r="H172" t="s">
        <v>604</v>
      </c>
    </row>
    <row r="173" spans="1:8" x14ac:dyDescent="0.2">
      <c r="A173">
        <v>143</v>
      </c>
      <c r="C173">
        <v>830</v>
      </c>
      <c r="D173" t="s">
        <v>208</v>
      </c>
      <c r="E173">
        <v>4030</v>
      </c>
      <c r="F173" t="s">
        <v>208</v>
      </c>
      <c r="G173">
        <v>40</v>
      </c>
      <c r="H173" t="s">
        <v>604</v>
      </c>
    </row>
    <row r="174" spans="1:8" x14ac:dyDescent="0.2">
      <c r="A174">
        <v>144</v>
      </c>
      <c r="C174">
        <v>831</v>
      </c>
      <c r="D174" t="s">
        <v>209</v>
      </c>
      <c r="E174">
        <v>4032</v>
      </c>
      <c r="F174" t="s">
        <v>209</v>
      </c>
      <c r="G174">
        <v>40</v>
      </c>
      <c r="H174" t="s">
        <v>604</v>
      </c>
    </row>
    <row r="175" spans="1:8" x14ac:dyDescent="0.2">
      <c r="A175">
        <v>145</v>
      </c>
      <c r="C175">
        <v>833</v>
      </c>
      <c r="D175" t="s">
        <v>210</v>
      </c>
      <c r="E175">
        <v>4034</v>
      </c>
      <c r="F175" t="s">
        <v>210</v>
      </c>
      <c r="G175">
        <v>40</v>
      </c>
      <c r="H175" t="s">
        <v>604</v>
      </c>
    </row>
    <row r="176" spans="1:8" x14ac:dyDescent="0.2">
      <c r="A176">
        <v>146</v>
      </c>
      <c r="C176">
        <v>834</v>
      </c>
      <c r="D176" t="s">
        <v>211</v>
      </c>
      <c r="E176">
        <v>4036</v>
      </c>
      <c r="F176" t="s">
        <v>211</v>
      </c>
      <c r="G176">
        <v>40</v>
      </c>
      <c r="H176" t="s">
        <v>604</v>
      </c>
    </row>
    <row r="177" spans="1:8" x14ac:dyDescent="0.2">
      <c r="A177">
        <v>147</v>
      </c>
      <c r="C177">
        <v>901</v>
      </c>
      <c r="D177" t="s">
        <v>212</v>
      </c>
      <c r="E177">
        <v>4201</v>
      </c>
      <c r="F177" t="s">
        <v>212</v>
      </c>
      <c r="G177">
        <v>42</v>
      </c>
      <c r="H177" t="s">
        <v>213</v>
      </c>
    </row>
    <row r="178" spans="1:8" x14ac:dyDescent="0.2">
      <c r="A178">
        <v>148</v>
      </c>
      <c r="C178">
        <v>904</v>
      </c>
      <c r="D178" t="s">
        <v>214</v>
      </c>
      <c r="E178">
        <v>4202</v>
      </c>
      <c r="F178" t="s">
        <v>214</v>
      </c>
      <c r="G178">
        <v>42</v>
      </c>
      <c r="H178" t="s">
        <v>213</v>
      </c>
    </row>
    <row r="179" spans="1:8" x14ac:dyDescent="0.2">
      <c r="A179">
        <v>149</v>
      </c>
      <c r="C179">
        <v>906</v>
      </c>
      <c r="D179" t="s">
        <v>215</v>
      </c>
      <c r="E179">
        <v>4203</v>
      </c>
      <c r="F179" t="s">
        <v>215</v>
      </c>
      <c r="G179">
        <v>42</v>
      </c>
      <c r="H179" t="s">
        <v>213</v>
      </c>
    </row>
    <row r="180" spans="1:8" x14ac:dyDescent="0.2">
      <c r="A180">
        <v>150</v>
      </c>
      <c r="C180">
        <v>911</v>
      </c>
      <c r="D180" t="s">
        <v>216</v>
      </c>
      <c r="E180">
        <v>4211</v>
      </c>
      <c r="F180" t="s">
        <v>216</v>
      </c>
      <c r="G180">
        <v>42</v>
      </c>
      <c r="H180" t="s">
        <v>213</v>
      </c>
    </row>
    <row r="181" spans="1:8" x14ac:dyDescent="0.2">
      <c r="A181">
        <v>151</v>
      </c>
      <c r="C181">
        <v>912</v>
      </c>
      <c r="D181" t="s">
        <v>217</v>
      </c>
      <c r="E181">
        <v>4212</v>
      </c>
      <c r="F181" t="s">
        <v>217</v>
      </c>
      <c r="G181">
        <v>42</v>
      </c>
      <c r="H181" t="s">
        <v>213</v>
      </c>
    </row>
    <row r="182" spans="1:8" x14ac:dyDescent="0.2">
      <c r="A182">
        <v>152</v>
      </c>
      <c r="C182">
        <v>914</v>
      </c>
      <c r="D182" t="s">
        <v>218</v>
      </c>
      <c r="E182">
        <v>4213</v>
      </c>
      <c r="F182" t="s">
        <v>218</v>
      </c>
      <c r="G182">
        <v>42</v>
      </c>
      <c r="H182" t="s">
        <v>213</v>
      </c>
    </row>
    <row r="183" spans="1:8" x14ac:dyDescent="0.2">
      <c r="A183">
        <v>153</v>
      </c>
      <c r="C183">
        <v>919</v>
      </c>
      <c r="D183" t="s">
        <v>219</v>
      </c>
      <c r="E183">
        <v>4214</v>
      </c>
      <c r="F183" t="s">
        <v>219</v>
      </c>
      <c r="G183">
        <v>42</v>
      </c>
      <c r="H183" t="s">
        <v>213</v>
      </c>
    </row>
    <row r="184" spans="1:8" x14ac:dyDescent="0.2">
      <c r="A184">
        <v>154</v>
      </c>
      <c r="C184">
        <v>926</v>
      </c>
      <c r="D184" t="s">
        <v>220</v>
      </c>
      <c r="E184">
        <v>4215</v>
      </c>
      <c r="F184" t="s">
        <v>220</v>
      </c>
      <c r="G184">
        <v>42</v>
      </c>
      <c r="H184" t="s">
        <v>213</v>
      </c>
    </row>
    <row r="185" spans="1:8" x14ac:dyDescent="0.2">
      <c r="A185">
        <v>155</v>
      </c>
      <c r="C185">
        <v>928</v>
      </c>
      <c r="D185" t="s">
        <v>221</v>
      </c>
      <c r="E185">
        <v>4216</v>
      </c>
      <c r="F185" t="s">
        <v>221</v>
      </c>
      <c r="G185">
        <v>42</v>
      </c>
      <c r="H185" t="s">
        <v>213</v>
      </c>
    </row>
    <row r="186" spans="1:8" x14ac:dyDescent="0.2">
      <c r="A186">
        <v>156</v>
      </c>
      <c r="C186">
        <v>929</v>
      </c>
      <c r="D186" t="s">
        <v>222</v>
      </c>
      <c r="E186">
        <v>4217</v>
      </c>
      <c r="F186" t="s">
        <v>222</v>
      </c>
      <c r="G186">
        <v>42</v>
      </c>
      <c r="H186" t="s">
        <v>213</v>
      </c>
    </row>
    <row r="187" spans="1:8" x14ac:dyDescent="0.2">
      <c r="A187">
        <v>157</v>
      </c>
      <c r="C187">
        <v>935</v>
      </c>
      <c r="D187" t="s">
        <v>223</v>
      </c>
      <c r="E187">
        <v>4218</v>
      </c>
      <c r="F187" t="s">
        <v>223</v>
      </c>
      <c r="G187">
        <v>42</v>
      </c>
      <c r="H187" t="s">
        <v>213</v>
      </c>
    </row>
    <row r="188" spans="1:8" x14ac:dyDescent="0.2">
      <c r="A188">
        <v>158</v>
      </c>
      <c r="C188">
        <v>937</v>
      </c>
      <c r="D188" t="s">
        <v>225</v>
      </c>
      <c r="E188">
        <v>4219</v>
      </c>
      <c r="F188" t="s">
        <v>225</v>
      </c>
      <c r="G188">
        <v>42</v>
      </c>
      <c r="H188" t="s">
        <v>213</v>
      </c>
    </row>
    <row r="189" spans="1:8" x14ac:dyDescent="0.2">
      <c r="A189">
        <v>159</v>
      </c>
      <c r="C189">
        <v>938</v>
      </c>
      <c r="D189" t="s">
        <v>226</v>
      </c>
      <c r="E189">
        <v>4220</v>
      </c>
      <c r="F189" t="s">
        <v>226</v>
      </c>
      <c r="G189">
        <v>42</v>
      </c>
      <c r="H189" t="s">
        <v>213</v>
      </c>
    </row>
    <row r="190" spans="1:8" x14ac:dyDescent="0.2">
      <c r="A190">
        <v>160</v>
      </c>
      <c r="C190">
        <v>940</v>
      </c>
      <c r="D190" t="s">
        <v>227</v>
      </c>
      <c r="E190">
        <v>4221</v>
      </c>
      <c r="F190" t="s">
        <v>227</v>
      </c>
      <c r="G190">
        <v>42</v>
      </c>
      <c r="H190" t="s">
        <v>213</v>
      </c>
    </row>
    <row r="191" spans="1:8" x14ac:dyDescent="0.2">
      <c r="A191">
        <v>161</v>
      </c>
      <c r="C191">
        <v>941</v>
      </c>
      <c r="D191" t="s">
        <v>228</v>
      </c>
      <c r="E191">
        <v>4222</v>
      </c>
      <c r="F191" t="s">
        <v>228</v>
      </c>
      <c r="G191">
        <v>42</v>
      </c>
      <c r="H191" t="s">
        <v>213</v>
      </c>
    </row>
    <row r="192" spans="1:8" x14ac:dyDescent="0.2">
      <c r="A192">
        <v>162</v>
      </c>
      <c r="C192">
        <v>1001</v>
      </c>
      <c r="D192" t="s">
        <v>229</v>
      </c>
      <c r="E192">
        <v>4204</v>
      </c>
      <c r="F192" t="s">
        <v>229</v>
      </c>
      <c r="G192">
        <v>42</v>
      </c>
      <c r="H192" t="s">
        <v>213</v>
      </c>
    </row>
    <row r="193" spans="1:8" x14ac:dyDescent="0.2">
      <c r="A193">
        <v>163</v>
      </c>
      <c r="C193">
        <v>1002</v>
      </c>
      <c r="D193" t="s">
        <v>230</v>
      </c>
      <c r="E193">
        <v>4205</v>
      </c>
      <c r="F193" t="s">
        <v>231</v>
      </c>
      <c r="G193">
        <v>42</v>
      </c>
      <c r="H193" t="s">
        <v>213</v>
      </c>
    </row>
    <row r="194" spans="1:8" x14ac:dyDescent="0.2">
      <c r="A194">
        <v>164</v>
      </c>
      <c r="C194">
        <v>1003</v>
      </c>
      <c r="D194" t="s">
        <v>232</v>
      </c>
      <c r="E194">
        <v>4206</v>
      </c>
      <c r="F194" t="s">
        <v>232</v>
      </c>
      <c r="G194">
        <v>42</v>
      </c>
      <c r="H194" t="s">
        <v>213</v>
      </c>
    </row>
    <row r="195" spans="1:8" x14ac:dyDescent="0.2">
      <c r="A195">
        <v>165</v>
      </c>
      <c r="C195">
        <v>1004</v>
      </c>
      <c r="D195" t="s">
        <v>233</v>
      </c>
      <c r="E195">
        <v>4207</v>
      </c>
      <c r="F195" t="s">
        <v>233</v>
      </c>
      <c r="G195">
        <v>42</v>
      </c>
      <c r="H195" t="s">
        <v>213</v>
      </c>
    </row>
    <row r="196" spans="1:8" x14ac:dyDescent="0.2">
      <c r="A196">
        <v>166</v>
      </c>
      <c r="C196">
        <v>1014</v>
      </c>
      <c r="D196" t="s">
        <v>234</v>
      </c>
      <c r="E196">
        <v>4223</v>
      </c>
      <c r="F196" t="s">
        <v>234</v>
      </c>
      <c r="G196">
        <v>42</v>
      </c>
      <c r="H196" t="s">
        <v>213</v>
      </c>
    </row>
    <row r="197" spans="1:8" x14ac:dyDescent="0.2">
      <c r="A197">
        <v>167</v>
      </c>
      <c r="C197">
        <v>1017</v>
      </c>
      <c r="D197" t="s">
        <v>235</v>
      </c>
      <c r="E197">
        <v>4204</v>
      </c>
      <c r="F197" t="s">
        <v>229</v>
      </c>
      <c r="G197">
        <v>42</v>
      </c>
      <c r="H197" t="s">
        <v>213</v>
      </c>
    </row>
    <row r="198" spans="1:8" x14ac:dyDescent="0.2">
      <c r="A198">
        <v>168</v>
      </c>
      <c r="C198">
        <v>1018</v>
      </c>
      <c r="D198" t="s">
        <v>236</v>
      </c>
      <c r="E198">
        <v>4204</v>
      </c>
      <c r="F198" t="s">
        <v>229</v>
      </c>
      <c r="G198">
        <v>42</v>
      </c>
      <c r="H198" t="s">
        <v>213</v>
      </c>
    </row>
    <row r="199" spans="1:8" x14ac:dyDescent="0.2">
      <c r="A199">
        <v>169</v>
      </c>
      <c r="C199">
        <v>1021</v>
      </c>
      <c r="D199" t="s">
        <v>237</v>
      </c>
      <c r="E199">
        <v>4205</v>
      </c>
      <c r="F199" t="s">
        <v>231</v>
      </c>
      <c r="G199">
        <v>42</v>
      </c>
      <c r="H199" t="s">
        <v>213</v>
      </c>
    </row>
    <row r="200" spans="1:8" x14ac:dyDescent="0.2">
      <c r="A200">
        <v>170</v>
      </c>
      <c r="C200">
        <v>1026</v>
      </c>
      <c r="D200" t="s">
        <v>238</v>
      </c>
      <c r="E200">
        <v>4224</v>
      </c>
      <c r="F200" t="s">
        <v>238</v>
      </c>
      <c r="G200">
        <v>42</v>
      </c>
      <c r="H200" t="s">
        <v>213</v>
      </c>
    </row>
    <row r="201" spans="1:8" x14ac:dyDescent="0.2">
      <c r="A201">
        <v>171</v>
      </c>
      <c r="C201">
        <v>1027</v>
      </c>
      <c r="D201" t="s">
        <v>239</v>
      </c>
      <c r="E201">
        <v>4225</v>
      </c>
      <c r="F201" t="s">
        <v>240</v>
      </c>
      <c r="G201">
        <v>42</v>
      </c>
      <c r="H201" t="s">
        <v>213</v>
      </c>
    </row>
    <row r="202" spans="1:8" x14ac:dyDescent="0.2">
      <c r="A202">
        <v>172</v>
      </c>
      <c r="C202">
        <v>1029</v>
      </c>
      <c r="D202" t="s">
        <v>231</v>
      </c>
      <c r="E202">
        <v>4205</v>
      </c>
      <c r="F202" t="s">
        <v>231</v>
      </c>
      <c r="G202">
        <v>42</v>
      </c>
      <c r="H202" t="s">
        <v>213</v>
      </c>
    </row>
    <row r="203" spans="1:8" x14ac:dyDescent="0.2">
      <c r="A203">
        <v>173</v>
      </c>
      <c r="C203">
        <v>1032</v>
      </c>
      <c r="D203" t="s">
        <v>240</v>
      </c>
      <c r="E203">
        <v>4225</v>
      </c>
      <c r="F203" t="s">
        <v>240</v>
      </c>
      <c r="G203">
        <v>42</v>
      </c>
      <c r="H203" t="s">
        <v>213</v>
      </c>
    </row>
    <row r="204" spans="1:8" x14ac:dyDescent="0.2">
      <c r="A204">
        <v>174</v>
      </c>
      <c r="C204">
        <v>1034</v>
      </c>
      <c r="D204" t="s">
        <v>241</v>
      </c>
      <c r="E204">
        <v>4226</v>
      </c>
      <c r="F204" t="s">
        <v>241</v>
      </c>
      <c r="G204">
        <v>42</v>
      </c>
      <c r="H204" t="s">
        <v>213</v>
      </c>
    </row>
    <row r="205" spans="1:8" x14ac:dyDescent="0.2">
      <c r="A205">
        <v>175</v>
      </c>
      <c r="C205">
        <v>1037</v>
      </c>
      <c r="D205" t="s">
        <v>242</v>
      </c>
      <c r="E205">
        <v>4227</v>
      </c>
      <c r="F205" t="s">
        <v>242</v>
      </c>
      <c r="G205">
        <v>42</v>
      </c>
      <c r="H205" t="s">
        <v>213</v>
      </c>
    </row>
    <row r="206" spans="1:8" x14ac:dyDescent="0.2">
      <c r="A206">
        <v>176</v>
      </c>
      <c r="C206">
        <v>1046</v>
      </c>
      <c r="D206" t="s">
        <v>243</v>
      </c>
      <c r="E206">
        <v>4228</v>
      </c>
      <c r="F206" t="s">
        <v>243</v>
      </c>
      <c r="G206">
        <v>42</v>
      </c>
      <c r="H206" t="s">
        <v>213</v>
      </c>
    </row>
    <row r="207" spans="1:8" x14ac:dyDescent="0.2">
      <c r="A207">
        <v>177</v>
      </c>
      <c r="C207">
        <v>1101</v>
      </c>
      <c r="D207" t="s">
        <v>244</v>
      </c>
      <c r="E207">
        <v>1101</v>
      </c>
      <c r="F207" t="s">
        <v>244</v>
      </c>
      <c r="G207">
        <v>11</v>
      </c>
      <c r="H207" t="s">
        <v>245</v>
      </c>
    </row>
    <row r="208" spans="1:8" x14ac:dyDescent="0.2">
      <c r="A208">
        <v>178</v>
      </c>
      <c r="C208">
        <v>1102</v>
      </c>
      <c r="D208" t="s">
        <v>246</v>
      </c>
      <c r="E208">
        <v>1108</v>
      </c>
      <c r="F208" t="s">
        <v>246</v>
      </c>
      <c r="G208">
        <v>11</v>
      </c>
      <c r="H208" t="s">
        <v>245</v>
      </c>
    </row>
    <row r="209" spans="1:8" x14ac:dyDescent="0.2">
      <c r="A209">
        <v>179</v>
      </c>
      <c r="C209">
        <v>1103</v>
      </c>
      <c r="D209" t="s">
        <v>247</v>
      </c>
      <c r="E209">
        <v>1103</v>
      </c>
      <c r="F209" t="s">
        <v>247</v>
      </c>
      <c r="G209">
        <v>11</v>
      </c>
      <c r="H209" t="s">
        <v>245</v>
      </c>
    </row>
    <row r="210" spans="1:8" x14ac:dyDescent="0.2">
      <c r="A210">
        <v>180</v>
      </c>
      <c r="C210">
        <v>1106</v>
      </c>
      <c r="D210" t="s">
        <v>248</v>
      </c>
      <c r="E210">
        <v>1106</v>
      </c>
      <c r="F210" t="s">
        <v>248</v>
      </c>
      <c r="G210">
        <v>11</v>
      </c>
      <c r="H210" t="s">
        <v>245</v>
      </c>
    </row>
    <row r="211" spans="1:8" x14ac:dyDescent="0.2">
      <c r="A211">
        <v>181</v>
      </c>
      <c r="C211">
        <v>1108</v>
      </c>
      <c r="D211" t="s">
        <v>246</v>
      </c>
      <c r="E211">
        <v>1108</v>
      </c>
      <c r="F211" t="s">
        <v>246</v>
      </c>
      <c r="G211">
        <v>11</v>
      </c>
      <c r="H211" t="s">
        <v>245</v>
      </c>
    </row>
    <row r="212" spans="1:8" x14ac:dyDescent="0.2">
      <c r="A212">
        <v>182</v>
      </c>
      <c r="C212">
        <v>1111</v>
      </c>
      <c r="D212" t="s">
        <v>249</v>
      </c>
      <c r="E212">
        <v>1111</v>
      </c>
      <c r="F212" t="s">
        <v>249</v>
      </c>
      <c r="G212">
        <v>11</v>
      </c>
      <c r="H212" t="s">
        <v>245</v>
      </c>
    </row>
    <row r="213" spans="1:8" x14ac:dyDescent="0.2">
      <c r="A213">
        <v>183</v>
      </c>
      <c r="C213">
        <v>1112</v>
      </c>
      <c r="D213" t="s">
        <v>250</v>
      </c>
      <c r="E213">
        <v>1112</v>
      </c>
      <c r="F213" t="s">
        <v>250</v>
      </c>
      <c r="G213">
        <v>11</v>
      </c>
      <c r="H213" t="s">
        <v>245</v>
      </c>
    </row>
    <row r="214" spans="1:8" x14ac:dyDescent="0.2">
      <c r="A214">
        <v>184</v>
      </c>
      <c r="C214">
        <v>1114</v>
      </c>
      <c r="D214" t="s">
        <v>251</v>
      </c>
      <c r="E214">
        <v>1114</v>
      </c>
      <c r="F214" t="s">
        <v>251</v>
      </c>
      <c r="G214">
        <v>11</v>
      </c>
      <c r="H214" t="s">
        <v>245</v>
      </c>
    </row>
    <row r="215" spans="1:8" x14ac:dyDescent="0.2">
      <c r="A215">
        <v>185</v>
      </c>
      <c r="C215">
        <v>1119</v>
      </c>
      <c r="D215" t="s">
        <v>252</v>
      </c>
      <c r="E215">
        <v>1119</v>
      </c>
      <c r="F215" t="s">
        <v>252</v>
      </c>
      <c r="G215">
        <v>11</v>
      </c>
      <c r="H215" t="s">
        <v>245</v>
      </c>
    </row>
    <row r="216" spans="1:8" x14ac:dyDescent="0.2">
      <c r="A216">
        <v>186</v>
      </c>
      <c r="C216">
        <v>1120</v>
      </c>
      <c r="D216" t="s">
        <v>253</v>
      </c>
      <c r="E216">
        <v>1120</v>
      </c>
      <c r="F216" t="s">
        <v>253</v>
      </c>
      <c r="G216">
        <v>11</v>
      </c>
      <c r="H216" t="s">
        <v>245</v>
      </c>
    </row>
    <row r="217" spans="1:8" x14ac:dyDescent="0.2">
      <c r="A217">
        <v>187</v>
      </c>
      <c r="C217">
        <v>1121</v>
      </c>
      <c r="D217" t="s">
        <v>254</v>
      </c>
      <c r="E217">
        <v>1121</v>
      </c>
      <c r="F217" t="s">
        <v>254</v>
      </c>
      <c r="G217">
        <v>11</v>
      </c>
      <c r="H217" t="s">
        <v>245</v>
      </c>
    </row>
    <row r="218" spans="1:8" x14ac:dyDescent="0.2">
      <c r="A218">
        <v>188</v>
      </c>
      <c r="C218">
        <v>1122</v>
      </c>
      <c r="D218" t="s">
        <v>255</v>
      </c>
      <c r="E218">
        <v>1122</v>
      </c>
      <c r="F218" t="s">
        <v>255</v>
      </c>
      <c r="G218">
        <v>11</v>
      </c>
      <c r="H218" t="s">
        <v>245</v>
      </c>
    </row>
    <row r="219" spans="1:8" x14ac:dyDescent="0.2">
      <c r="A219">
        <v>189</v>
      </c>
      <c r="C219">
        <v>1124</v>
      </c>
      <c r="D219" t="s">
        <v>256</v>
      </c>
      <c r="E219">
        <v>1124</v>
      </c>
      <c r="F219" t="s">
        <v>256</v>
      </c>
      <c r="G219">
        <v>11</v>
      </c>
      <c r="H219" t="s">
        <v>245</v>
      </c>
    </row>
    <row r="220" spans="1:8" x14ac:dyDescent="0.2">
      <c r="A220">
        <v>190</v>
      </c>
      <c r="C220">
        <v>1127</v>
      </c>
      <c r="D220" t="s">
        <v>257</v>
      </c>
      <c r="E220">
        <v>1127</v>
      </c>
      <c r="F220" t="s">
        <v>257</v>
      </c>
      <c r="G220">
        <v>11</v>
      </c>
      <c r="H220" t="s">
        <v>245</v>
      </c>
    </row>
    <row r="221" spans="1:8" x14ac:dyDescent="0.2">
      <c r="A221">
        <v>191</v>
      </c>
      <c r="C221">
        <v>1129</v>
      </c>
      <c r="D221" t="s">
        <v>258</v>
      </c>
      <c r="E221">
        <v>1108</v>
      </c>
      <c r="F221" t="s">
        <v>246</v>
      </c>
      <c r="G221">
        <v>11</v>
      </c>
      <c r="H221" t="s">
        <v>245</v>
      </c>
    </row>
    <row r="222" spans="1:8" x14ac:dyDescent="0.2">
      <c r="A222">
        <v>192</v>
      </c>
      <c r="C222">
        <v>1130</v>
      </c>
      <c r="D222" t="s">
        <v>259</v>
      </c>
      <c r="E222">
        <v>1130</v>
      </c>
      <c r="F222" t="s">
        <v>259</v>
      </c>
      <c r="G222">
        <v>11</v>
      </c>
      <c r="H222" t="s">
        <v>245</v>
      </c>
    </row>
    <row r="223" spans="1:8" x14ac:dyDescent="0.2">
      <c r="A223">
        <v>193</v>
      </c>
      <c r="C223">
        <v>1133</v>
      </c>
      <c r="D223" t="s">
        <v>260</v>
      </c>
      <c r="E223">
        <v>1133</v>
      </c>
      <c r="F223" t="s">
        <v>260</v>
      </c>
      <c r="G223">
        <v>11</v>
      </c>
      <c r="H223" t="s">
        <v>245</v>
      </c>
    </row>
    <row r="224" spans="1:8" x14ac:dyDescent="0.2">
      <c r="A224">
        <v>194</v>
      </c>
      <c r="C224">
        <v>1134</v>
      </c>
      <c r="D224" t="s">
        <v>261</v>
      </c>
      <c r="E224">
        <v>1134</v>
      </c>
      <c r="F224" t="s">
        <v>261</v>
      </c>
      <c r="G224">
        <v>11</v>
      </c>
      <c r="H224" t="s">
        <v>245</v>
      </c>
    </row>
    <row r="225" spans="1:8" x14ac:dyDescent="0.2">
      <c r="A225">
        <v>195</v>
      </c>
      <c r="C225">
        <v>1135</v>
      </c>
      <c r="D225" t="s">
        <v>262</v>
      </c>
      <c r="E225">
        <v>1135</v>
      </c>
      <c r="F225" t="s">
        <v>262</v>
      </c>
      <c r="G225">
        <v>11</v>
      </c>
      <c r="H225" t="s">
        <v>245</v>
      </c>
    </row>
    <row r="226" spans="1:8" x14ac:dyDescent="0.2">
      <c r="A226">
        <v>196</v>
      </c>
      <c r="C226">
        <v>1141</v>
      </c>
      <c r="D226" t="s">
        <v>263</v>
      </c>
      <c r="E226">
        <v>1103</v>
      </c>
      <c r="F226" t="s">
        <v>247</v>
      </c>
      <c r="G226">
        <v>11</v>
      </c>
      <c r="H226" t="s">
        <v>245</v>
      </c>
    </row>
    <row r="227" spans="1:8" x14ac:dyDescent="0.2">
      <c r="A227">
        <v>197</v>
      </c>
      <c r="C227">
        <v>1142</v>
      </c>
      <c r="D227" t="s">
        <v>264</v>
      </c>
      <c r="E227">
        <v>1103</v>
      </c>
      <c r="F227" t="s">
        <v>247</v>
      </c>
      <c r="G227">
        <v>11</v>
      </c>
      <c r="H227" t="s">
        <v>245</v>
      </c>
    </row>
    <row r="228" spans="1:8" x14ac:dyDescent="0.2">
      <c r="A228">
        <v>198</v>
      </c>
      <c r="C228">
        <v>1144</v>
      </c>
      <c r="D228" t="s">
        <v>265</v>
      </c>
      <c r="E228">
        <v>1144</v>
      </c>
      <c r="F228" t="s">
        <v>265</v>
      </c>
      <c r="G228">
        <v>11</v>
      </c>
      <c r="H228" t="s">
        <v>245</v>
      </c>
    </row>
    <row r="229" spans="1:8" x14ac:dyDescent="0.2">
      <c r="A229">
        <v>199</v>
      </c>
      <c r="C229">
        <v>1145</v>
      </c>
      <c r="D229" t="s">
        <v>266</v>
      </c>
      <c r="E229">
        <v>1145</v>
      </c>
      <c r="F229" t="s">
        <v>266</v>
      </c>
      <c r="G229">
        <v>11</v>
      </c>
      <c r="H229" t="s">
        <v>245</v>
      </c>
    </row>
    <row r="230" spans="1:8" x14ac:dyDescent="0.2">
      <c r="A230">
        <v>200</v>
      </c>
      <c r="C230">
        <v>1146</v>
      </c>
      <c r="D230" t="s">
        <v>267</v>
      </c>
      <c r="E230">
        <v>1146</v>
      </c>
      <c r="F230" t="s">
        <v>267</v>
      </c>
      <c r="G230">
        <v>11</v>
      </c>
      <c r="H230" t="s">
        <v>245</v>
      </c>
    </row>
    <row r="231" spans="1:8" x14ac:dyDescent="0.2">
      <c r="A231">
        <v>201</v>
      </c>
      <c r="C231">
        <v>1149</v>
      </c>
      <c r="D231" t="s">
        <v>268</v>
      </c>
      <c r="E231">
        <v>1149</v>
      </c>
      <c r="F231" t="s">
        <v>268</v>
      </c>
      <c r="G231">
        <v>11</v>
      </c>
      <c r="H231" t="s">
        <v>245</v>
      </c>
    </row>
    <row r="232" spans="1:8" x14ac:dyDescent="0.2">
      <c r="A232">
        <v>202</v>
      </c>
      <c r="C232">
        <v>1151</v>
      </c>
      <c r="D232" t="s">
        <v>269</v>
      </c>
      <c r="E232">
        <v>1151</v>
      </c>
      <c r="F232" t="s">
        <v>269</v>
      </c>
      <c r="G232">
        <v>11</v>
      </c>
      <c r="H232" t="s">
        <v>245</v>
      </c>
    </row>
    <row r="233" spans="1:8" x14ac:dyDescent="0.2">
      <c r="A233">
        <v>203</v>
      </c>
      <c r="C233">
        <v>1160</v>
      </c>
      <c r="D233" t="s">
        <v>270</v>
      </c>
      <c r="E233">
        <v>1160</v>
      </c>
      <c r="F233" t="s">
        <v>270</v>
      </c>
      <c r="G233">
        <v>11</v>
      </c>
      <c r="H233" t="s">
        <v>245</v>
      </c>
    </row>
    <row r="234" spans="1:8" x14ac:dyDescent="0.2">
      <c r="A234">
        <v>204</v>
      </c>
      <c r="C234">
        <v>1201</v>
      </c>
      <c r="D234" t="s">
        <v>271</v>
      </c>
      <c r="E234">
        <v>4601</v>
      </c>
      <c r="F234" t="s">
        <v>271</v>
      </c>
      <c r="G234">
        <v>11</v>
      </c>
      <c r="H234" t="s">
        <v>245</v>
      </c>
    </row>
    <row r="235" spans="1:8" x14ac:dyDescent="0.2">
      <c r="A235">
        <v>205</v>
      </c>
      <c r="C235">
        <v>1211</v>
      </c>
      <c r="D235" t="s">
        <v>273</v>
      </c>
      <c r="E235">
        <v>4611</v>
      </c>
      <c r="F235" t="s">
        <v>273</v>
      </c>
      <c r="G235">
        <v>11</v>
      </c>
      <c r="H235" t="s">
        <v>245</v>
      </c>
    </row>
    <row r="236" spans="1:8" x14ac:dyDescent="0.2">
      <c r="A236">
        <v>206</v>
      </c>
      <c r="C236">
        <v>1216</v>
      </c>
      <c r="D236" t="s">
        <v>274</v>
      </c>
      <c r="E236">
        <v>4612</v>
      </c>
      <c r="F236" t="s">
        <v>274</v>
      </c>
      <c r="G236">
        <v>46</v>
      </c>
      <c r="H236" t="s">
        <v>272</v>
      </c>
    </row>
    <row r="237" spans="1:8" x14ac:dyDescent="0.2">
      <c r="A237">
        <v>207</v>
      </c>
      <c r="C237">
        <v>1219</v>
      </c>
      <c r="D237" t="s">
        <v>275</v>
      </c>
      <c r="E237">
        <v>4613</v>
      </c>
      <c r="F237" t="s">
        <v>275</v>
      </c>
      <c r="G237">
        <v>46</v>
      </c>
      <c r="H237" t="s">
        <v>272</v>
      </c>
    </row>
    <row r="238" spans="1:8" x14ac:dyDescent="0.2">
      <c r="A238">
        <v>208</v>
      </c>
      <c r="C238">
        <v>1221</v>
      </c>
      <c r="D238" t="s">
        <v>276</v>
      </c>
      <c r="E238">
        <v>4614</v>
      </c>
      <c r="F238" t="s">
        <v>276</v>
      </c>
      <c r="G238">
        <v>46</v>
      </c>
      <c r="H238" t="s">
        <v>272</v>
      </c>
    </row>
    <row r="239" spans="1:8" x14ac:dyDescent="0.2">
      <c r="A239">
        <v>209</v>
      </c>
      <c r="C239">
        <v>1222</v>
      </c>
      <c r="D239" t="s">
        <v>277</v>
      </c>
      <c r="E239">
        <v>4615</v>
      </c>
      <c r="F239" t="s">
        <v>277</v>
      </c>
      <c r="G239">
        <v>46</v>
      </c>
      <c r="H239" t="s">
        <v>272</v>
      </c>
    </row>
    <row r="240" spans="1:8" x14ac:dyDescent="0.2">
      <c r="A240">
        <v>210</v>
      </c>
      <c r="C240">
        <v>1223</v>
      </c>
      <c r="D240" t="s">
        <v>278</v>
      </c>
      <c r="E240">
        <v>4616</v>
      </c>
      <c r="F240" t="s">
        <v>278</v>
      </c>
      <c r="G240">
        <v>46</v>
      </c>
      <c r="H240" t="s">
        <v>272</v>
      </c>
    </row>
    <row r="241" spans="1:8" x14ac:dyDescent="0.2">
      <c r="A241">
        <v>211</v>
      </c>
      <c r="C241">
        <v>1224</v>
      </c>
      <c r="D241" t="s">
        <v>279</v>
      </c>
      <c r="E241">
        <v>4617</v>
      </c>
      <c r="F241" t="s">
        <v>279</v>
      </c>
      <c r="G241">
        <v>46</v>
      </c>
      <c r="H241" t="s">
        <v>272</v>
      </c>
    </row>
    <row r="242" spans="1:8" x14ac:dyDescent="0.2">
      <c r="A242">
        <v>212</v>
      </c>
      <c r="C242">
        <v>1227</v>
      </c>
      <c r="D242" t="s">
        <v>280</v>
      </c>
      <c r="E242">
        <v>4618</v>
      </c>
      <c r="F242" t="s">
        <v>281</v>
      </c>
      <c r="G242">
        <v>46</v>
      </c>
      <c r="H242" t="s">
        <v>272</v>
      </c>
    </row>
    <row r="243" spans="1:8" x14ac:dyDescent="0.2">
      <c r="A243">
        <v>213</v>
      </c>
      <c r="C243">
        <v>1228</v>
      </c>
      <c r="D243" t="s">
        <v>282</v>
      </c>
      <c r="E243">
        <v>4618</v>
      </c>
      <c r="F243" t="s">
        <v>281</v>
      </c>
      <c r="G243">
        <v>46</v>
      </c>
      <c r="H243" t="s">
        <v>272</v>
      </c>
    </row>
    <row r="244" spans="1:8" x14ac:dyDescent="0.2">
      <c r="A244">
        <v>214</v>
      </c>
      <c r="C244">
        <v>1231</v>
      </c>
      <c r="D244" t="s">
        <v>281</v>
      </c>
      <c r="E244">
        <v>4618</v>
      </c>
      <c r="F244" t="s">
        <v>281</v>
      </c>
      <c r="G244">
        <v>46</v>
      </c>
      <c r="H244" t="s">
        <v>272</v>
      </c>
    </row>
    <row r="245" spans="1:8" x14ac:dyDescent="0.2">
      <c r="A245">
        <v>215</v>
      </c>
      <c r="C245">
        <v>1232</v>
      </c>
      <c r="D245" t="s">
        <v>283</v>
      </c>
      <c r="E245">
        <v>4619</v>
      </c>
      <c r="F245" t="s">
        <v>283</v>
      </c>
      <c r="G245">
        <v>46</v>
      </c>
      <c r="H245" t="s">
        <v>272</v>
      </c>
    </row>
    <row r="246" spans="1:8" x14ac:dyDescent="0.2">
      <c r="A246">
        <v>216</v>
      </c>
      <c r="C246">
        <v>1233</v>
      </c>
      <c r="D246" t="s">
        <v>284</v>
      </c>
      <c r="E246">
        <v>4620</v>
      </c>
      <c r="F246" t="s">
        <v>284</v>
      </c>
      <c r="G246">
        <v>46</v>
      </c>
      <c r="H246" t="s">
        <v>272</v>
      </c>
    </row>
    <row r="247" spans="1:8" x14ac:dyDescent="0.2">
      <c r="A247">
        <v>217</v>
      </c>
      <c r="C247">
        <v>1234</v>
      </c>
      <c r="D247" t="s">
        <v>285</v>
      </c>
      <c r="E247">
        <v>4621</v>
      </c>
      <c r="F247" t="s">
        <v>286</v>
      </c>
      <c r="G247">
        <v>46</v>
      </c>
      <c r="H247" t="s">
        <v>272</v>
      </c>
    </row>
    <row r="248" spans="1:8" x14ac:dyDescent="0.2">
      <c r="A248">
        <v>218</v>
      </c>
      <c r="C248">
        <v>1235</v>
      </c>
      <c r="D248" t="s">
        <v>286</v>
      </c>
      <c r="E248">
        <v>4621</v>
      </c>
      <c r="F248" t="s">
        <v>286</v>
      </c>
      <c r="G248">
        <v>46</v>
      </c>
      <c r="H248" t="s">
        <v>272</v>
      </c>
    </row>
    <row r="249" spans="1:8" x14ac:dyDescent="0.2">
      <c r="A249">
        <v>219</v>
      </c>
      <c r="C249">
        <v>1238</v>
      </c>
      <c r="D249" t="s">
        <v>287</v>
      </c>
      <c r="E249">
        <v>4622</v>
      </c>
      <c r="F249" t="s">
        <v>287</v>
      </c>
      <c r="G249">
        <v>46</v>
      </c>
      <c r="H249" t="s">
        <v>272</v>
      </c>
    </row>
    <row r="250" spans="1:8" x14ac:dyDescent="0.2">
      <c r="A250">
        <v>220</v>
      </c>
      <c r="C250">
        <v>1241</v>
      </c>
      <c r="D250" t="s">
        <v>288</v>
      </c>
      <c r="E250">
        <v>4624</v>
      </c>
      <c r="F250" t="s">
        <v>289</v>
      </c>
      <c r="G250">
        <v>46</v>
      </c>
      <c r="H250" t="s">
        <v>272</v>
      </c>
    </row>
    <row r="251" spans="1:8" x14ac:dyDescent="0.2">
      <c r="A251">
        <v>221</v>
      </c>
      <c r="C251">
        <v>1242</v>
      </c>
      <c r="D251" t="s">
        <v>290</v>
      </c>
      <c r="E251">
        <v>4623</v>
      </c>
      <c r="F251" t="s">
        <v>290</v>
      </c>
      <c r="G251">
        <v>46</v>
      </c>
      <c r="H251" t="s">
        <v>272</v>
      </c>
    </row>
    <row r="252" spans="1:8" x14ac:dyDescent="0.2">
      <c r="A252">
        <v>222</v>
      </c>
      <c r="C252">
        <v>1243</v>
      </c>
      <c r="D252" t="s">
        <v>291</v>
      </c>
      <c r="E252">
        <v>4624</v>
      </c>
      <c r="F252" t="s">
        <v>289</v>
      </c>
      <c r="G252">
        <v>46</v>
      </c>
      <c r="H252" t="s">
        <v>272</v>
      </c>
    </row>
    <row r="253" spans="1:8" x14ac:dyDescent="0.2">
      <c r="A253">
        <v>223</v>
      </c>
      <c r="C253">
        <v>1244</v>
      </c>
      <c r="D253" t="s">
        <v>292</v>
      </c>
      <c r="E253">
        <v>4625</v>
      </c>
      <c r="F253" t="s">
        <v>292</v>
      </c>
      <c r="G253">
        <v>46</v>
      </c>
      <c r="H253" t="s">
        <v>272</v>
      </c>
    </row>
    <row r="254" spans="1:8" x14ac:dyDescent="0.2">
      <c r="A254">
        <v>224</v>
      </c>
      <c r="C254">
        <v>1245</v>
      </c>
      <c r="D254" t="s">
        <v>293</v>
      </c>
      <c r="E254">
        <v>4626</v>
      </c>
      <c r="F254" t="s">
        <v>294</v>
      </c>
      <c r="G254">
        <v>46</v>
      </c>
      <c r="H254" t="s">
        <v>272</v>
      </c>
    </row>
    <row r="255" spans="1:8" x14ac:dyDescent="0.2">
      <c r="A255">
        <v>225</v>
      </c>
      <c r="C255">
        <v>1246</v>
      </c>
      <c r="D255" t="s">
        <v>295</v>
      </c>
      <c r="E255">
        <v>4626</v>
      </c>
      <c r="F255" t="s">
        <v>294</v>
      </c>
      <c r="G255">
        <v>46</v>
      </c>
      <c r="H255" t="s">
        <v>272</v>
      </c>
    </row>
    <row r="256" spans="1:8" x14ac:dyDescent="0.2">
      <c r="A256">
        <v>226</v>
      </c>
      <c r="C256">
        <v>1247</v>
      </c>
      <c r="D256" t="s">
        <v>296</v>
      </c>
      <c r="E256">
        <v>4626</v>
      </c>
      <c r="F256" t="s">
        <v>294</v>
      </c>
      <c r="G256">
        <v>46</v>
      </c>
      <c r="H256" t="s">
        <v>272</v>
      </c>
    </row>
    <row r="257" spans="1:8" x14ac:dyDescent="0.2">
      <c r="A257">
        <v>227</v>
      </c>
      <c r="C257">
        <v>1251</v>
      </c>
      <c r="D257" t="s">
        <v>297</v>
      </c>
      <c r="E257">
        <v>4628</v>
      </c>
      <c r="F257" t="s">
        <v>297</v>
      </c>
      <c r="G257">
        <v>46</v>
      </c>
      <c r="H257" t="s">
        <v>272</v>
      </c>
    </row>
    <row r="258" spans="1:8" x14ac:dyDescent="0.2">
      <c r="A258">
        <v>228</v>
      </c>
      <c r="C258">
        <v>1252</v>
      </c>
      <c r="D258" t="s">
        <v>298</v>
      </c>
      <c r="E258">
        <v>4629</v>
      </c>
      <c r="F258" t="s">
        <v>298</v>
      </c>
      <c r="G258">
        <v>46</v>
      </c>
      <c r="H258" t="s">
        <v>272</v>
      </c>
    </row>
    <row r="259" spans="1:8" x14ac:dyDescent="0.2">
      <c r="A259">
        <v>229</v>
      </c>
      <c r="C259">
        <v>1253</v>
      </c>
      <c r="D259" t="s">
        <v>299</v>
      </c>
      <c r="E259">
        <v>4630</v>
      </c>
      <c r="F259" t="s">
        <v>299</v>
      </c>
      <c r="G259">
        <v>46</v>
      </c>
      <c r="H259" t="s">
        <v>272</v>
      </c>
    </row>
    <row r="260" spans="1:8" x14ac:dyDescent="0.2">
      <c r="A260">
        <v>230</v>
      </c>
      <c r="C260">
        <v>1256</v>
      </c>
      <c r="D260" t="s">
        <v>300</v>
      </c>
      <c r="E260">
        <v>4631</v>
      </c>
      <c r="F260" t="s">
        <v>301</v>
      </c>
      <c r="G260">
        <v>46</v>
      </c>
      <c r="H260" t="s">
        <v>272</v>
      </c>
    </row>
    <row r="261" spans="1:8" x14ac:dyDescent="0.2">
      <c r="A261">
        <v>231</v>
      </c>
      <c r="C261">
        <v>1259</v>
      </c>
      <c r="D261" t="s">
        <v>294</v>
      </c>
      <c r="E261">
        <v>4626</v>
      </c>
      <c r="F261" t="s">
        <v>294</v>
      </c>
      <c r="G261">
        <v>46</v>
      </c>
      <c r="H261" t="s">
        <v>272</v>
      </c>
    </row>
    <row r="262" spans="1:8" x14ac:dyDescent="0.2">
      <c r="A262">
        <v>232</v>
      </c>
      <c r="C262">
        <v>1260</v>
      </c>
      <c r="D262" t="s">
        <v>302</v>
      </c>
      <c r="E262">
        <v>4631</v>
      </c>
      <c r="F262" t="s">
        <v>301</v>
      </c>
      <c r="G262">
        <v>46</v>
      </c>
      <c r="H262" t="s">
        <v>272</v>
      </c>
    </row>
    <row r="263" spans="1:8" x14ac:dyDescent="0.2">
      <c r="A263">
        <v>233</v>
      </c>
      <c r="C263">
        <v>1263</v>
      </c>
      <c r="D263" t="s">
        <v>303</v>
      </c>
      <c r="E263">
        <v>4631</v>
      </c>
      <c r="F263" t="s">
        <v>301</v>
      </c>
      <c r="G263">
        <v>46</v>
      </c>
      <c r="H263" t="s">
        <v>272</v>
      </c>
    </row>
    <row r="264" spans="1:8" x14ac:dyDescent="0.2">
      <c r="A264">
        <v>234</v>
      </c>
      <c r="C264">
        <v>1264</v>
      </c>
      <c r="D264" t="s">
        <v>304</v>
      </c>
      <c r="E264">
        <v>4632</v>
      </c>
      <c r="F264" t="s">
        <v>304</v>
      </c>
      <c r="G264">
        <v>46</v>
      </c>
      <c r="H264" t="s">
        <v>272</v>
      </c>
    </row>
    <row r="265" spans="1:8" x14ac:dyDescent="0.2">
      <c r="A265">
        <v>235</v>
      </c>
      <c r="C265">
        <v>1265</v>
      </c>
      <c r="D265" t="s">
        <v>305</v>
      </c>
      <c r="E265">
        <v>4633</v>
      </c>
      <c r="F265" t="s">
        <v>305</v>
      </c>
      <c r="G265">
        <v>46</v>
      </c>
      <c r="H265" t="s">
        <v>272</v>
      </c>
    </row>
    <row r="266" spans="1:8" x14ac:dyDescent="0.2">
      <c r="A266">
        <v>236</v>
      </c>
      <c r="C266">
        <v>1266</v>
      </c>
      <c r="D266" t="s">
        <v>306</v>
      </c>
      <c r="E266">
        <v>4634</v>
      </c>
      <c r="F266" t="s">
        <v>306</v>
      </c>
      <c r="G266">
        <v>46</v>
      </c>
      <c r="H266" t="s">
        <v>272</v>
      </c>
    </row>
    <row r="267" spans="1:8" x14ac:dyDescent="0.2">
      <c r="A267">
        <v>237</v>
      </c>
      <c r="C267">
        <v>1401</v>
      </c>
      <c r="D267" t="s">
        <v>307</v>
      </c>
      <c r="E267">
        <v>4602</v>
      </c>
      <c r="F267" t="s">
        <v>308</v>
      </c>
      <c r="G267">
        <v>46</v>
      </c>
      <c r="H267" t="s">
        <v>272</v>
      </c>
    </row>
    <row r="268" spans="1:8" x14ac:dyDescent="0.2">
      <c r="A268">
        <v>238</v>
      </c>
      <c r="C268">
        <v>1411</v>
      </c>
      <c r="D268" t="s">
        <v>309</v>
      </c>
      <c r="E268">
        <v>4635</v>
      </c>
      <c r="F268" t="s">
        <v>309</v>
      </c>
      <c r="G268">
        <v>46</v>
      </c>
      <c r="H268" t="s">
        <v>272</v>
      </c>
    </row>
    <row r="269" spans="1:8" x14ac:dyDescent="0.2">
      <c r="A269">
        <v>239</v>
      </c>
      <c r="C269">
        <v>1412</v>
      </c>
      <c r="D269" t="s">
        <v>310</v>
      </c>
      <c r="E269">
        <v>4636</v>
      </c>
      <c r="F269" t="s">
        <v>310</v>
      </c>
      <c r="G269">
        <v>46</v>
      </c>
      <c r="H269" t="s">
        <v>272</v>
      </c>
    </row>
    <row r="270" spans="1:8" x14ac:dyDescent="0.2">
      <c r="A270">
        <v>240</v>
      </c>
      <c r="C270">
        <v>1413</v>
      </c>
      <c r="D270" t="s">
        <v>311</v>
      </c>
      <c r="E270">
        <v>4637</v>
      </c>
      <c r="F270" t="s">
        <v>311</v>
      </c>
      <c r="G270">
        <v>46</v>
      </c>
      <c r="H270" t="s">
        <v>272</v>
      </c>
    </row>
    <row r="271" spans="1:8" x14ac:dyDescent="0.2">
      <c r="A271">
        <v>241</v>
      </c>
      <c r="C271">
        <v>1416</v>
      </c>
      <c r="D271" t="s">
        <v>312</v>
      </c>
      <c r="E271">
        <v>4638</v>
      </c>
      <c r="F271" t="s">
        <v>312</v>
      </c>
      <c r="G271">
        <v>46</v>
      </c>
      <c r="H271" t="s">
        <v>272</v>
      </c>
    </row>
    <row r="272" spans="1:8" x14ac:dyDescent="0.2">
      <c r="A272">
        <v>242</v>
      </c>
      <c r="C272">
        <v>1417</v>
      </c>
      <c r="D272" t="s">
        <v>313</v>
      </c>
      <c r="E272">
        <v>4639</v>
      </c>
      <c r="F272" t="s">
        <v>313</v>
      </c>
      <c r="G272">
        <v>46</v>
      </c>
      <c r="H272" t="s">
        <v>272</v>
      </c>
    </row>
    <row r="273" spans="1:8" x14ac:dyDescent="0.2">
      <c r="A273">
        <v>243</v>
      </c>
      <c r="C273">
        <v>1418</v>
      </c>
      <c r="D273" t="s">
        <v>314</v>
      </c>
      <c r="E273">
        <v>4640</v>
      </c>
      <c r="F273" t="s">
        <v>315</v>
      </c>
      <c r="G273">
        <v>46</v>
      </c>
      <c r="H273" t="s">
        <v>272</v>
      </c>
    </row>
    <row r="274" spans="1:8" x14ac:dyDescent="0.2">
      <c r="A274">
        <v>244</v>
      </c>
      <c r="C274">
        <v>1419</v>
      </c>
      <c r="D274" t="s">
        <v>316</v>
      </c>
      <c r="E274">
        <v>4640</v>
      </c>
      <c r="F274" t="s">
        <v>315</v>
      </c>
      <c r="G274">
        <v>46</v>
      </c>
      <c r="H274" t="s">
        <v>272</v>
      </c>
    </row>
    <row r="275" spans="1:8" x14ac:dyDescent="0.2">
      <c r="A275">
        <v>245</v>
      </c>
      <c r="C275">
        <v>1420</v>
      </c>
      <c r="D275" t="s">
        <v>315</v>
      </c>
      <c r="E275">
        <v>4640</v>
      </c>
      <c r="F275" t="s">
        <v>315</v>
      </c>
      <c r="G275">
        <v>46</v>
      </c>
      <c r="H275" t="s">
        <v>272</v>
      </c>
    </row>
    <row r="276" spans="1:8" x14ac:dyDescent="0.2">
      <c r="A276">
        <v>246</v>
      </c>
      <c r="C276">
        <v>1421</v>
      </c>
      <c r="D276" t="s">
        <v>317</v>
      </c>
      <c r="E276">
        <v>4641</v>
      </c>
      <c r="F276" t="s">
        <v>317</v>
      </c>
      <c r="G276">
        <v>46</v>
      </c>
      <c r="H276" t="s">
        <v>272</v>
      </c>
    </row>
    <row r="277" spans="1:8" x14ac:dyDescent="0.2">
      <c r="A277">
        <v>247</v>
      </c>
      <c r="C277">
        <v>1422</v>
      </c>
      <c r="D277" t="s">
        <v>318</v>
      </c>
      <c r="E277">
        <v>4642</v>
      </c>
      <c r="F277" t="s">
        <v>318</v>
      </c>
      <c r="G277">
        <v>46</v>
      </c>
      <c r="H277" t="s">
        <v>272</v>
      </c>
    </row>
    <row r="278" spans="1:8" x14ac:dyDescent="0.2">
      <c r="A278">
        <v>248</v>
      </c>
      <c r="C278">
        <v>1424</v>
      </c>
      <c r="D278" t="s">
        <v>319</v>
      </c>
      <c r="E278">
        <v>4643</v>
      </c>
      <c r="F278" t="s">
        <v>319</v>
      </c>
      <c r="G278">
        <v>46</v>
      </c>
      <c r="H278" t="s">
        <v>272</v>
      </c>
    </row>
    <row r="279" spans="1:8" x14ac:dyDescent="0.2">
      <c r="A279">
        <v>249</v>
      </c>
      <c r="C279">
        <v>1426</v>
      </c>
      <c r="D279" t="s">
        <v>320</v>
      </c>
      <c r="E279">
        <v>4644</v>
      </c>
      <c r="F279" t="s">
        <v>320</v>
      </c>
      <c r="G279">
        <v>46</v>
      </c>
      <c r="H279" t="s">
        <v>272</v>
      </c>
    </row>
    <row r="280" spans="1:8" x14ac:dyDescent="0.2">
      <c r="A280">
        <v>250</v>
      </c>
      <c r="C280">
        <v>1428</v>
      </c>
      <c r="D280" t="s">
        <v>321</v>
      </c>
      <c r="E280">
        <v>4645</v>
      </c>
      <c r="F280" t="s">
        <v>321</v>
      </c>
      <c r="G280">
        <v>46</v>
      </c>
      <c r="H280" t="s">
        <v>272</v>
      </c>
    </row>
    <row r="281" spans="1:8" x14ac:dyDescent="0.2">
      <c r="A281">
        <v>251</v>
      </c>
      <c r="C281">
        <v>1429</v>
      </c>
      <c r="D281" t="s">
        <v>322</v>
      </c>
      <c r="E281">
        <v>4646</v>
      </c>
      <c r="F281" t="s">
        <v>322</v>
      </c>
      <c r="G281">
        <v>46</v>
      </c>
      <c r="H281" t="s">
        <v>272</v>
      </c>
    </row>
    <row r="282" spans="1:8" x14ac:dyDescent="0.2">
      <c r="A282">
        <v>252</v>
      </c>
      <c r="C282">
        <v>1430</v>
      </c>
      <c r="D282" t="s">
        <v>323</v>
      </c>
      <c r="E282">
        <v>4647</v>
      </c>
      <c r="F282" t="s">
        <v>324</v>
      </c>
      <c r="G282">
        <v>46</v>
      </c>
      <c r="H282" t="s">
        <v>272</v>
      </c>
    </row>
    <row r="283" spans="1:8" x14ac:dyDescent="0.2">
      <c r="A283">
        <v>253</v>
      </c>
      <c r="C283">
        <v>1431</v>
      </c>
      <c r="D283" t="s">
        <v>325</v>
      </c>
      <c r="E283">
        <v>4647</v>
      </c>
      <c r="F283" t="s">
        <v>324</v>
      </c>
      <c r="G283">
        <v>46</v>
      </c>
      <c r="H283" t="s">
        <v>272</v>
      </c>
    </row>
    <row r="284" spans="1:8" x14ac:dyDescent="0.2">
      <c r="A284">
        <v>254</v>
      </c>
      <c r="C284">
        <v>1432</v>
      </c>
      <c r="D284" t="s">
        <v>326</v>
      </c>
      <c r="E284">
        <v>4647</v>
      </c>
      <c r="F284" t="s">
        <v>324</v>
      </c>
      <c r="G284">
        <v>46</v>
      </c>
      <c r="H284" t="s">
        <v>272</v>
      </c>
    </row>
    <row r="285" spans="1:8" x14ac:dyDescent="0.2">
      <c r="A285">
        <v>255</v>
      </c>
      <c r="C285">
        <v>1433</v>
      </c>
      <c r="D285" t="s">
        <v>327</v>
      </c>
      <c r="E285">
        <v>4647</v>
      </c>
      <c r="F285" t="s">
        <v>324</v>
      </c>
      <c r="G285">
        <v>46</v>
      </c>
      <c r="H285" t="s">
        <v>272</v>
      </c>
    </row>
    <row r="286" spans="1:8" x14ac:dyDescent="0.2">
      <c r="A286">
        <v>256</v>
      </c>
      <c r="C286">
        <v>1438</v>
      </c>
      <c r="D286" t="s">
        <v>328</v>
      </c>
      <c r="E286">
        <v>4648</v>
      </c>
      <c r="F286" t="s">
        <v>328</v>
      </c>
      <c r="G286">
        <v>46</v>
      </c>
      <c r="H286" t="s">
        <v>272</v>
      </c>
    </row>
    <row r="287" spans="1:8" x14ac:dyDescent="0.2">
      <c r="A287">
        <v>257</v>
      </c>
      <c r="C287">
        <v>1439</v>
      </c>
      <c r="D287" t="s">
        <v>329</v>
      </c>
      <c r="E287">
        <v>4602</v>
      </c>
      <c r="F287" t="s">
        <v>308</v>
      </c>
      <c r="G287">
        <v>46</v>
      </c>
      <c r="H287" t="s">
        <v>272</v>
      </c>
    </row>
    <row r="288" spans="1:8" x14ac:dyDescent="0.2">
      <c r="A288">
        <v>258</v>
      </c>
      <c r="C288">
        <v>1441</v>
      </c>
      <c r="D288" t="s">
        <v>330</v>
      </c>
      <c r="E288">
        <v>4649</v>
      </c>
      <c r="F288" t="s">
        <v>331</v>
      </c>
      <c r="G288">
        <v>46</v>
      </c>
      <c r="H288" t="s">
        <v>272</v>
      </c>
    </row>
    <row r="289" spans="1:8" x14ac:dyDescent="0.2">
      <c r="A289">
        <v>259</v>
      </c>
      <c r="C289">
        <v>1443</v>
      </c>
      <c r="D289" t="s">
        <v>332</v>
      </c>
      <c r="E289">
        <v>4649</v>
      </c>
      <c r="F289" t="s">
        <v>331</v>
      </c>
      <c r="G289">
        <v>46</v>
      </c>
      <c r="H289" t="s">
        <v>272</v>
      </c>
    </row>
    <row r="290" spans="1:8" x14ac:dyDescent="0.2">
      <c r="A290">
        <v>260</v>
      </c>
      <c r="C290">
        <v>1444</v>
      </c>
      <c r="D290" t="s">
        <v>333</v>
      </c>
      <c r="E290">
        <v>1577</v>
      </c>
      <c r="F290" t="s">
        <v>334</v>
      </c>
      <c r="G290">
        <v>15</v>
      </c>
      <c r="H290" t="s">
        <v>335</v>
      </c>
    </row>
    <row r="291" spans="1:8" x14ac:dyDescent="0.2">
      <c r="A291">
        <v>261</v>
      </c>
      <c r="C291">
        <v>1445</v>
      </c>
      <c r="D291" t="s">
        <v>336</v>
      </c>
      <c r="E291">
        <v>4650</v>
      </c>
      <c r="F291" t="s">
        <v>336</v>
      </c>
      <c r="G291">
        <v>46</v>
      </c>
      <c r="H291" t="s">
        <v>272</v>
      </c>
    </row>
    <row r="292" spans="1:8" x14ac:dyDescent="0.2">
      <c r="A292">
        <v>262</v>
      </c>
      <c r="C292">
        <v>1449</v>
      </c>
      <c r="D292" t="s">
        <v>337</v>
      </c>
      <c r="E292">
        <v>4651</v>
      </c>
      <c r="F292" t="s">
        <v>337</v>
      </c>
      <c r="G292">
        <v>46</v>
      </c>
      <c r="H292" t="s">
        <v>272</v>
      </c>
    </row>
    <row r="293" spans="1:8" x14ac:dyDescent="0.2">
      <c r="A293">
        <v>263</v>
      </c>
      <c r="C293">
        <v>1502</v>
      </c>
      <c r="D293" t="s">
        <v>338</v>
      </c>
      <c r="E293">
        <v>1506</v>
      </c>
      <c r="F293" t="s">
        <v>338</v>
      </c>
      <c r="G293">
        <v>15</v>
      </c>
      <c r="H293" t="s">
        <v>335</v>
      </c>
    </row>
    <row r="294" spans="1:8" x14ac:dyDescent="0.2">
      <c r="A294">
        <v>264</v>
      </c>
      <c r="C294">
        <v>1504</v>
      </c>
      <c r="D294" t="s">
        <v>339</v>
      </c>
      <c r="E294">
        <v>1508</v>
      </c>
      <c r="F294" t="s">
        <v>339</v>
      </c>
      <c r="G294">
        <v>15</v>
      </c>
      <c r="H294" t="s">
        <v>335</v>
      </c>
    </row>
    <row r="295" spans="1:8" x14ac:dyDescent="0.2">
      <c r="A295">
        <v>265</v>
      </c>
      <c r="C295">
        <v>1505</v>
      </c>
      <c r="D295" t="s">
        <v>340</v>
      </c>
      <c r="E295">
        <v>1505</v>
      </c>
      <c r="F295" t="s">
        <v>340</v>
      </c>
      <c r="G295">
        <v>15</v>
      </c>
      <c r="H295" t="s">
        <v>335</v>
      </c>
    </row>
    <row r="296" spans="1:8" x14ac:dyDescent="0.2">
      <c r="A296">
        <v>266</v>
      </c>
      <c r="C296">
        <v>1506</v>
      </c>
      <c r="D296" t="s">
        <v>338</v>
      </c>
      <c r="E296">
        <v>1506</v>
      </c>
      <c r="F296" t="s">
        <v>338</v>
      </c>
      <c r="G296">
        <v>15</v>
      </c>
      <c r="H296" t="s">
        <v>335</v>
      </c>
    </row>
    <row r="297" spans="1:8" x14ac:dyDescent="0.2">
      <c r="A297">
        <v>267</v>
      </c>
      <c r="C297">
        <v>1507</v>
      </c>
      <c r="D297" t="s">
        <v>339</v>
      </c>
      <c r="E297">
        <v>1508</v>
      </c>
      <c r="F297" t="s">
        <v>339</v>
      </c>
      <c r="G297">
        <v>15</v>
      </c>
      <c r="H297" t="s">
        <v>335</v>
      </c>
    </row>
    <row r="298" spans="1:8" x14ac:dyDescent="0.2">
      <c r="A298">
        <v>268</v>
      </c>
      <c r="C298">
        <v>1508</v>
      </c>
      <c r="D298" t="s">
        <v>339</v>
      </c>
      <c r="E298">
        <v>1508</v>
      </c>
      <c r="F298" t="s">
        <v>339</v>
      </c>
      <c r="G298">
        <v>16</v>
      </c>
      <c r="H298" t="s">
        <v>335</v>
      </c>
    </row>
    <row r="299" spans="1:8" x14ac:dyDescent="0.2">
      <c r="A299">
        <v>269</v>
      </c>
      <c r="C299">
        <v>1511</v>
      </c>
      <c r="D299" t="s">
        <v>341</v>
      </c>
      <c r="E299">
        <v>1511</v>
      </c>
      <c r="F299" t="s">
        <v>341</v>
      </c>
      <c r="G299">
        <v>15</v>
      </c>
      <c r="H299" t="s">
        <v>335</v>
      </c>
    </row>
    <row r="300" spans="1:8" x14ac:dyDescent="0.2">
      <c r="A300">
        <v>270</v>
      </c>
      <c r="C300">
        <v>1514</v>
      </c>
      <c r="D300" t="s">
        <v>187</v>
      </c>
      <c r="E300">
        <v>1514</v>
      </c>
      <c r="F300" t="s">
        <v>187</v>
      </c>
      <c r="G300">
        <v>15</v>
      </c>
      <c r="H300" t="s">
        <v>335</v>
      </c>
    </row>
    <row r="301" spans="1:8" x14ac:dyDescent="0.2">
      <c r="A301">
        <v>271</v>
      </c>
      <c r="C301">
        <v>1515</v>
      </c>
      <c r="D301" t="s">
        <v>342</v>
      </c>
      <c r="E301">
        <v>1515</v>
      </c>
      <c r="F301" t="s">
        <v>597</v>
      </c>
      <c r="G301">
        <v>15</v>
      </c>
      <c r="H301" t="s">
        <v>335</v>
      </c>
    </row>
    <row r="302" spans="1:8" x14ac:dyDescent="0.2">
      <c r="A302">
        <v>272</v>
      </c>
      <c r="C302">
        <v>1516</v>
      </c>
      <c r="D302" t="s">
        <v>343</v>
      </c>
      <c r="E302">
        <v>1516</v>
      </c>
      <c r="F302" t="s">
        <v>343</v>
      </c>
      <c r="G302">
        <v>15</v>
      </c>
      <c r="H302" t="s">
        <v>335</v>
      </c>
    </row>
    <row r="303" spans="1:8" x14ac:dyDescent="0.2">
      <c r="A303">
        <v>273</v>
      </c>
      <c r="C303">
        <v>1517</v>
      </c>
      <c r="D303" t="s">
        <v>344</v>
      </c>
      <c r="E303">
        <v>1517</v>
      </c>
      <c r="F303" t="s">
        <v>344</v>
      </c>
      <c r="G303">
        <v>15</v>
      </c>
      <c r="H303" t="s">
        <v>335</v>
      </c>
    </row>
    <row r="304" spans="1:8" x14ac:dyDescent="0.2">
      <c r="A304">
        <v>274</v>
      </c>
      <c r="C304">
        <v>1519</v>
      </c>
      <c r="D304" t="s">
        <v>334</v>
      </c>
      <c r="E304">
        <v>1577</v>
      </c>
      <c r="F304" t="s">
        <v>334</v>
      </c>
      <c r="G304">
        <v>15</v>
      </c>
      <c r="H304" t="s">
        <v>335</v>
      </c>
    </row>
    <row r="305" spans="1:8" x14ac:dyDescent="0.2">
      <c r="A305">
        <v>275</v>
      </c>
      <c r="C305">
        <v>1520</v>
      </c>
      <c r="D305" t="s">
        <v>345</v>
      </c>
      <c r="E305">
        <v>1520</v>
      </c>
      <c r="F305" t="s">
        <v>345</v>
      </c>
      <c r="G305">
        <v>15</v>
      </c>
      <c r="H305" t="s">
        <v>335</v>
      </c>
    </row>
    <row r="306" spans="1:8" x14ac:dyDescent="0.2">
      <c r="A306">
        <v>276</v>
      </c>
      <c r="C306">
        <v>1523</v>
      </c>
      <c r="D306" t="s">
        <v>346</v>
      </c>
      <c r="E306">
        <v>1508</v>
      </c>
      <c r="F306" t="s">
        <v>339</v>
      </c>
      <c r="G306">
        <v>15</v>
      </c>
      <c r="H306" t="s">
        <v>335</v>
      </c>
    </row>
    <row r="307" spans="1:8" x14ac:dyDescent="0.2">
      <c r="A307">
        <v>277</v>
      </c>
      <c r="C307">
        <v>1524</v>
      </c>
      <c r="D307" t="s">
        <v>347</v>
      </c>
      <c r="E307">
        <v>1578</v>
      </c>
      <c r="F307" t="s">
        <v>348</v>
      </c>
      <c r="G307">
        <v>15</v>
      </c>
      <c r="H307" t="s">
        <v>335</v>
      </c>
    </row>
    <row r="308" spans="1:8" x14ac:dyDescent="0.2">
      <c r="A308">
        <v>278</v>
      </c>
      <c r="C308">
        <v>1525</v>
      </c>
      <c r="D308" t="s">
        <v>349</v>
      </c>
      <c r="E308">
        <v>1525</v>
      </c>
      <c r="F308" t="s">
        <v>349</v>
      </c>
      <c r="G308">
        <v>15</v>
      </c>
      <c r="H308" t="s">
        <v>335</v>
      </c>
    </row>
    <row r="309" spans="1:8" x14ac:dyDescent="0.2">
      <c r="A309">
        <v>279</v>
      </c>
      <c r="C309">
        <v>1526</v>
      </c>
      <c r="D309" t="s">
        <v>350</v>
      </c>
      <c r="E309">
        <v>1578</v>
      </c>
      <c r="F309" t="s">
        <v>348</v>
      </c>
      <c r="G309">
        <v>15</v>
      </c>
      <c r="H309" t="s">
        <v>335</v>
      </c>
    </row>
    <row r="310" spans="1:8" x14ac:dyDescent="0.2">
      <c r="A310">
        <v>280</v>
      </c>
      <c r="C310">
        <v>1528</v>
      </c>
      <c r="D310" t="s">
        <v>351</v>
      </c>
      <c r="E310">
        <v>1528</v>
      </c>
      <c r="F310" t="s">
        <v>351</v>
      </c>
      <c r="G310">
        <v>15</v>
      </c>
      <c r="H310" t="s">
        <v>335</v>
      </c>
    </row>
    <row r="311" spans="1:8" x14ac:dyDescent="0.2">
      <c r="A311">
        <v>281</v>
      </c>
      <c r="C311">
        <v>1529</v>
      </c>
      <c r="D311" t="s">
        <v>352</v>
      </c>
      <c r="E311">
        <v>1508</v>
      </c>
      <c r="F311" t="s">
        <v>339</v>
      </c>
      <c r="G311">
        <v>15</v>
      </c>
      <c r="H311" t="s">
        <v>335</v>
      </c>
    </row>
    <row r="312" spans="1:8" x14ac:dyDescent="0.2">
      <c r="A312">
        <v>282</v>
      </c>
      <c r="C312">
        <v>1531</v>
      </c>
      <c r="D312" t="s">
        <v>353</v>
      </c>
      <c r="E312">
        <v>1531</v>
      </c>
      <c r="F312" t="s">
        <v>353</v>
      </c>
      <c r="G312">
        <v>15</v>
      </c>
      <c r="H312" t="s">
        <v>335</v>
      </c>
    </row>
    <row r="313" spans="1:8" x14ac:dyDescent="0.2">
      <c r="A313">
        <v>283</v>
      </c>
      <c r="C313">
        <v>1532</v>
      </c>
      <c r="D313" t="s">
        <v>354</v>
      </c>
      <c r="E313">
        <v>1532</v>
      </c>
      <c r="F313" t="s">
        <v>354</v>
      </c>
      <c r="G313">
        <v>15</v>
      </c>
      <c r="H313" t="s">
        <v>335</v>
      </c>
    </row>
    <row r="314" spans="1:8" x14ac:dyDescent="0.2">
      <c r="A314">
        <v>284</v>
      </c>
      <c r="C314">
        <v>1534</v>
      </c>
      <c r="D314" t="s">
        <v>355</v>
      </c>
      <c r="E314">
        <v>1580</v>
      </c>
      <c r="F314" t="s">
        <v>355</v>
      </c>
      <c r="G314">
        <v>15</v>
      </c>
      <c r="H314" t="s">
        <v>335</v>
      </c>
    </row>
    <row r="315" spans="1:8" x14ac:dyDescent="0.2">
      <c r="A315">
        <v>285</v>
      </c>
      <c r="C315">
        <v>1535</v>
      </c>
      <c r="D315" t="s">
        <v>356</v>
      </c>
      <c r="E315">
        <v>1535</v>
      </c>
      <c r="F315" t="s">
        <v>356</v>
      </c>
      <c r="G315">
        <v>15</v>
      </c>
      <c r="H315" t="s">
        <v>335</v>
      </c>
    </row>
    <row r="316" spans="1:8" x14ac:dyDescent="0.2">
      <c r="A316">
        <v>286</v>
      </c>
      <c r="C316">
        <v>1539</v>
      </c>
      <c r="D316" t="s">
        <v>357</v>
      </c>
      <c r="E316">
        <v>1539</v>
      </c>
      <c r="F316" t="s">
        <v>357</v>
      </c>
      <c r="G316">
        <v>15</v>
      </c>
      <c r="H316" t="s">
        <v>335</v>
      </c>
    </row>
    <row r="317" spans="1:8" x14ac:dyDescent="0.2">
      <c r="A317">
        <v>287</v>
      </c>
      <c r="C317">
        <v>1543</v>
      </c>
      <c r="D317" t="s">
        <v>358</v>
      </c>
      <c r="E317">
        <v>1506</v>
      </c>
      <c r="F317" t="s">
        <v>338</v>
      </c>
      <c r="G317">
        <v>15</v>
      </c>
      <c r="H317" t="s">
        <v>335</v>
      </c>
    </row>
    <row r="318" spans="1:8" x14ac:dyDescent="0.2">
      <c r="A318">
        <v>288</v>
      </c>
      <c r="C318">
        <v>1545</v>
      </c>
      <c r="D318" t="s">
        <v>359</v>
      </c>
      <c r="E318">
        <v>1506</v>
      </c>
      <c r="F318" t="s">
        <v>338</v>
      </c>
      <c r="G318">
        <v>15</v>
      </c>
      <c r="H318" t="s">
        <v>335</v>
      </c>
    </row>
    <row r="319" spans="1:8" x14ac:dyDescent="0.2">
      <c r="A319">
        <v>289</v>
      </c>
      <c r="C319">
        <v>1546</v>
      </c>
      <c r="D319" t="s">
        <v>360</v>
      </c>
      <c r="E319">
        <v>1508</v>
      </c>
      <c r="F319" t="s">
        <v>339</v>
      </c>
      <c r="G319">
        <v>15</v>
      </c>
      <c r="H319" t="s">
        <v>335</v>
      </c>
    </row>
    <row r="320" spans="1:8" x14ac:dyDescent="0.2">
      <c r="A320">
        <v>290</v>
      </c>
      <c r="C320">
        <v>1547</v>
      </c>
      <c r="D320" t="s">
        <v>361</v>
      </c>
      <c r="E320">
        <v>1547</v>
      </c>
      <c r="F320" t="s">
        <v>361</v>
      </c>
      <c r="G320">
        <v>15</v>
      </c>
      <c r="H320" t="s">
        <v>335</v>
      </c>
    </row>
    <row r="321" spans="1:8" x14ac:dyDescent="0.2">
      <c r="A321">
        <v>291</v>
      </c>
      <c r="C321">
        <v>1548</v>
      </c>
      <c r="D321" t="s">
        <v>362</v>
      </c>
      <c r="E321">
        <v>1579</v>
      </c>
      <c r="F321" t="s">
        <v>363</v>
      </c>
      <c r="G321">
        <v>15</v>
      </c>
      <c r="H321" t="s">
        <v>335</v>
      </c>
    </row>
    <row r="322" spans="1:8" x14ac:dyDescent="0.2">
      <c r="A322">
        <v>292</v>
      </c>
      <c r="C322">
        <v>1551</v>
      </c>
      <c r="D322" t="s">
        <v>364</v>
      </c>
      <c r="E322">
        <v>1579</v>
      </c>
      <c r="F322" t="s">
        <v>363</v>
      </c>
      <c r="G322">
        <v>15</v>
      </c>
      <c r="H322" t="s">
        <v>335</v>
      </c>
    </row>
    <row r="323" spans="1:8" x14ac:dyDescent="0.2">
      <c r="A323">
        <v>293</v>
      </c>
      <c r="C323">
        <v>1554</v>
      </c>
      <c r="D323" t="s">
        <v>365</v>
      </c>
      <c r="E323">
        <v>1554</v>
      </c>
      <c r="F323" t="s">
        <v>365</v>
      </c>
      <c r="G323">
        <v>15</v>
      </c>
      <c r="H323" t="s">
        <v>335</v>
      </c>
    </row>
    <row r="324" spans="1:8" x14ac:dyDescent="0.2">
      <c r="A324">
        <v>294</v>
      </c>
      <c r="C324">
        <v>1557</v>
      </c>
      <c r="D324" t="s">
        <v>366</v>
      </c>
      <c r="E324">
        <v>1557</v>
      </c>
      <c r="F324" t="s">
        <v>366</v>
      </c>
      <c r="G324">
        <v>15</v>
      </c>
      <c r="H324" t="s">
        <v>335</v>
      </c>
    </row>
    <row r="325" spans="1:8" x14ac:dyDescent="0.2">
      <c r="A325">
        <v>295</v>
      </c>
      <c r="C325">
        <v>1560</v>
      </c>
      <c r="D325" t="s">
        <v>367</v>
      </c>
      <c r="E325">
        <v>1560</v>
      </c>
      <c r="F325" t="s">
        <v>367</v>
      </c>
      <c r="G325">
        <v>15</v>
      </c>
      <c r="H325" t="s">
        <v>335</v>
      </c>
    </row>
    <row r="326" spans="1:8" x14ac:dyDescent="0.2">
      <c r="A326">
        <v>296</v>
      </c>
      <c r="C326">
        <v>1563</v>
      </c>
      <c r="D326" t="s">
        <v>368</v>
      </c>
      <c r="E326">
        <v>1563</v>
      </c>
      <c r="F326" t="s">
        <v>368</v>
      </c>
      <c r="G326">
        <v>15</v>
      </c>
      <c r="H326" t="s">
        <v>335</v>
      </c>
    </row>
    <row r="327" spans="1:8" x14ac:dyDescent="0.2">
      <c r="A327">
        <v>297</v>
      </c>
      <c r="C327">
        <v>1566</v>
      </c>
      <c r="D327" t="s">
        <v>369</v>
      </c>
      <c r="E327">
        <v>1566</v>
      </c>
      <c r="F327" t="s">
        <v>369</v>
      </c>
      <c r="G327">
        <v>15</v>
      </c>
      <c r="H327" t="s">
        <v>335</v>
      </c>
    </row>
    <row r="328" spans="1:8" x14ac:dyDescent="0.2">
      <c r="A328">
        <v>298</v>
      </c>
      <c r="C328">
        <v>1567</v>
      </c>
      <c r="D328" t="s">
        <v>370</v>
      </c>
      <c r="E328">
        <v>5061</v>
      </c>
      <c r="F328" t="s">
        <v>370</v>
      </c>
      <c r="G328">
        <v>50</v>
      </c>
      <c r="H328" t="s">
        <v>371</v>
      </c>
    </row>
    <row r="329" spans="1:8" x14ac:dyDescent="0.2">
      <c r="A329">
        <v>299</v>
      </c>
      <c r="C329">
        <v>1571</v>
      </c>
      <c r="D329" t="s">
        <v>373</v>
      </c>
      <c r="E329">
        <v>5055</v>
      </c>
      <c r="F329" t="s">
        <v>374</v>
      </c>
      <c r="G329">
        <v>50</v>
      </c>
      <c r="H329" t="s">
        <v>371</v>
      </c>
    </row>
    <row r="330" spans="1:8" x14ac:dyDescent="0.2">
      <c r="A330">
        <v>300</v>
      </c>
      <c r="C330">
        <v>1573</v>
      </c>
      <c r="D330" t="s">
        <v>375</v>
      </c>
      <c r="E330">
        <v>1573</v>
      </c>
      <c r="F330" t="s">
        <v>375</v>
      </c>
      <c r="G330">
        <v>15</v>
      </c>
      <c r="H330" t="s">
        <v>335</v>
      </c>
    </row>
    <row r="331" spans="1:8" x14ac:dyDescent="0.2">
      <c r="A331">
        <v>301</v>
      </c>
      <c r="C331">
        <v>1576</v>
      </c>
      <c r="D331" t="s">
        <v>372</v>
      </c>
      <c r="E331">
        <v>1576</v>
      </c>
      <c r="F331" t="s">
        <v>372</v>
      </c>
      <c r="G331">
        <v>15</v>
      </c>
      <c r="H331" t="s">
        <v>335</v>
      </c>
    </row>
    <row r="332" spans="1:8" x14ac:dyDescent="0.2">
      <c r="A332">
        <v>302</v>
      </c>
      <c r="C332">
        <v>1577</v>
      </c>
      <c r="D332" t="s">
        <v>334</v>
      </c>
      <c r="E332">
        <v>1577</v>
      </c>
      <c r="F332" t="s">
        <v>334</v>
      </c>
      <c r="G332">
        <v>15</v>
      </c>
      <c r="H332" t="s">
        <v>335</v>
      </c>
    </row>
    <row r="333" spans="1:8" x14ac:dyDescent="0.2">
      <c r="A333">
        <v>303</v>
      </c>
      <c r="C333">
        <v>1578</v>
      </c>
      <c r="D333" t="s">
        <v>348</v>
      </c>
      <c r="E333">
        <v>1578</v>
      </c>
      <c r="F333" t="s">
        <v>348</v>
      </c>
      <c r="G333">
        <v>15</v>
      </c>
      <c r="H333" t="s">
        <v>335</v>
      </c>
    </row>
    <row r="334" spans="1:8" x14ac:dyDescent="0.2">
      <c r="A334">
        <v>304</v>
      </c>
      <c r="C334">
        <v>1579</v>
      </c>
      <c r="D334" t="s">
        <v>363</v>
      </c>
      <c r="E334">
        <v>1579</v>
      </c>
      <c r="F334" t="s">
        <v>363</v>
      </c>
      <c r="G334">
        <v>15</v>
      </c>
      <c r="H334" t="s">
        <v>335</v>
      </c>
    </row>
    <row r="335" spans="1:8" x14ac:dyDescent="0.2">
      <c r="A335">
        <v>305</v>
      </c>
      <c r="C335">
        <v>1580</v>
      </c>
      <c r="D335" t="s">
        <v>355</v>
      </c>
      <c r="E335">
        <v>1580</v>
      </c>
      <c r="F335" t="s">
        <v>355</v>
      </c>
      <c r="G335">
        <v>15</v>
      </c>
      <c r="H335" t="s">
        <v>335</v>
      </c>
    </row>
    <row r="336" spans="1:8" x14ac:dyDescent="0.2">
      <c r="A336">
        <v>306</v>
      </c>
      <c r="C336">
        <v>1601</v>
      </c>
      <c r="D336" t="s">
        <v>605</v>
      </c>
      <c r="E336">
        <v>5001</v>
      </c>
      <c r="F336" t="s">
        <v>376</v>
      </c>
      <c r="G336">
        <v>50</v>
      </c>
      <c r="H336" t="s">
        <v>371</v>
      </c>
    </row>
    <row r="337" spans="1:8" x14ac:dyDescent="0.2">
      <c r="A337">
        <v>307</v>
      </c>
      <c r="C337">
        <v>1612</v>
      </c>
      <c r="D337" t="s">
        <v>641</v>
      </c>
      <c r="E337">
        <v>5055</v>
      </c>
      <c r="F337" t="s">
        <v>374</v>
      </c>
      <c r="G337">
        <v>50</v>
      </c>
      <c r="H337" t="s">
        <v>371</v>
      </c>
    </row>
    <row r="338" spans="1:8" x14ac:dyDescent="0.2">
      <c r="A338">
        <v>308</v>
      </c>
      <c r="C338">
        <v>1613</v>
      </c>
      <c r="D338" t="s">
        <v>647</v>
      </c>
      <c r="E338">
        <v>5059</v>
      </c>
      <c r="F338" t="s">
        <v>379</v>
      </c>
      <c r="G338">
        <v>50</v>
      </c>
      <c r="H338" t="s">
        <v>371</v>
      </c>
    </row>
    <row r="339" spans="1:8" x14ac:dyDescent="0.2">
      <c r="A339">
        <v>309</v>
      </c>
      <c r="C339">
        <v>1617</v>
      </c>
      <c r="D339" t="s">
        <v>642</v>
      </c>
      <c r="E339">
        <v>5056</v>
      </c>
      <c r="F339" t="s">
        <v>380</v>
      </c>
      <c r="G339">
        <v>50</v>
      </c>
      <c r="H339" t="s">
        <v>371</v>
      </c>
    </row>
    <row r="340" spans="1:8" x14ac:dyDescent="0.2">
      <c r="A340">
        <v>310</v>
      </c>
      <c r="C340">
        <v>1620</v>
      </c>
      <c r="D340" t="s">
        <v>612</v>
      </c>
      <c r="E340">
        <v>5014</v>
      </c>
      <c r="F340" t="s">
        <v>381</v>
      </c>
      <c r="G340">
        <v>50</v>
      </c>
      <c r="H340" t="s">
        <v>371</v>
      </c>
    </row>
    <row r="341" spans="1:8" x14ac:dyDescent="0.2">
      <c r="A341">
        <v>311</v>
      </c>
      <c r="C341">
        <v>1621</v>
      </c>
      <c r="D341" t="s">
        <v>643</v>
      </c>
      <c r="E341">
        <v>5057</v>
      </c>
      <c r="F341" t="s">
        <v>382</v>
      </c>
      <c r="G341">
        <v>50</v>
      </c>
      <c r="H341" t="s">
        <v>371</v>
      </c>
    </row>
    <row r="342" spans="1:8" x14ac:dyDescent="0.2">
      <c r="A342">
        <v>312</v>
      </c>
      <c r="C342">
        <v>1622</v>
      </c>
      <c r="D342" t="s">
        <v>648</v>
      </c>
      <c r="E342">
        <v>5059</v>
      </c>
      <c r="F342" t="s">
        <v>379</v>
      </c>
      <c r="G342">
        <v>50</v>
      </c>
      <c r="H342" t="s">
        <v>371</v>
      </c>
    </row>
    <row r="343" spans="1:8" x14ac:dyDescent="0.2">
      <c r="A343">
        <v>313</v>
      </c>
      <c r="C343">
        <v>1624</v>
      </c>
      <c r="D343" t="s">
        <v>639</v>
      </c>
      <c r="E343">
        <v>5054</v>
      </c>
      <c r="F343" t="s">
        <v>384</v>
      </c>
      <c r="G343">
        <v>50</v>
      </c>
      <c r="H343" t="s">
        <v>371</v>
      </c>
    </row>
    <row r="344" spans="1:8" x14ac:dyDescent="0.2">
      <c r="A344">
        <v>314</v>
      </c>
      <c r="C344">
        <v>1627</v>
      </c>
      <c r="D344" t="s">
        <v>644</v>
      </c>
      <c r="E344">
        <v>5057</v>
      </c>
      <c r="F344" t="s">
        <v>382</v>
      </c>
      <c r="G344">
        <v>50</v>
      </c>
      <c r="H344" t="s">
        <v>371</v>
      </c>
    </row>
    <row r="345" spans="1:8" x14ac:dyDescent="0.2">
      <c r="A345">
        <v>315</v>
      </c>
      <c r="C345">
        <v>1630</v>
      </c>
      <c r="D345" t="s">
        <v>645</v>
      </c>
      <c r="E345">
        <v>5058</v>
      </c>
      <c r="F345" t="s">
        <v>386</v>
      </c>
      <c r="G345">
        <v>50</v>
      </c>
      <c r="H345" t="s">
        <v>371</v>
      </c>
    </row>
    <row r="346" spans="1:8" x14ac:dyDescent="0.2">
      <c r="A346">
        <v>316</v>
      </c>
      <c r="C346">
        <v>1632</v>
      </c>
      <c r="D346" t="s">
        <v>646</v>
      </c>
      <c r="E346">
        <v>5058</v>
      </c>
      <c r="F346" t="s">
        <v>386</v>
      </c>
      <c r="G346">
        <v>50</v>
      </c>
      <c r="H346" t="s">
        <v>371</v>
      </c>
    </row>
    <row r="347" spans="1:8" x14ac:dyDescent="0.2">
      <c r="A347">
        <v>317</v>
      </c>
      <c r="C347">
        <v>1633</v>
      </c>
      <c r="D347" t="s">
        <v>613</v>
      </c>
      <c r="E347">
        <v>5020</v>
      </c>
      <c r="F347" t="s">
        <v>388</v>
      </c>
      <c r="G347">
        <v>50</v>
      </c>
      <c r="H347" t="s">
        <v>371</v>
      </c>
    </row>
    <row r="348" spans="1:8" x14ac:dyDescent="0.2">
      <c r="A348">
        <v>318</v>
      </c>
      <c r="C348">
        <v>1634</v>
      </c>
      <c r="D348" t="s">
        <v>614</v>
      </c>
      <c r="E348">
        <v>5021</v>
      </c>
      <c r="F348" t="s">
        <v>389</v>
      </c>
      <c r="G348">
        <v>50</v>
      </c>
      <c r="H348" t="s">
        <v>371</v>
      </c>
    </row>
    <row r="349" spans="1:8" x14ac:dyDescent="0.2">
      <c r="A349">
        <v>319</v>
      </c>
      <c r="C349">
        <v>1635</v>
      </c>
      <c r="D349" t="s">
        <v>615</v>
      </c>
      <c r="E349">
        <v>5022</v>
      </c>
      <c r="F349" t="s">
        <v>390</v>
      </c>
      <c r="G349">
        <v>50</v>
      </c>
      <c r="H349" t="s">
        <v>371</v>
      </c>
    </row>
    <row r="350" spans="1:8" x14ac:dyDescent="0.2">
      <c r="A350">
        <v>320</v>
      </c>
      <c r="C350">
        <v>1636</v>
      </c>
      <c r="D350" t="s">
        <v>649</v>
      </c>
      <c r="E350">
        <v>5059</v>
      </c>
      <c r="F350" t="s">
        <v>379</v>
      </c>
      <c r="G350">
        <v>50</v>
      </c>
      <c r="H350" t="s">
        <v>371</v>
      </c>
    </row>
    <row r="351" spans="1:8" x14ac:dyDescent="0.2">
      <c r="A351">
        <v>321</v>
      </c>
      <c r="C351">
        <v>1638</v>
      </c>
      <c r="D351" t="s">
        <v>650</v>
      </c>
      <c r="E351">
        <v>5059</v>
      </c>
      <c r="F351" t="s">
        <v>379</v>
      </c>
      <c r="G351">
        <v>50</v>
      </c>
      <c r="H351" t="s">
        <v>371</v>
      </c>
    </row>
    <row r="352" spans="1:8" x14ac:dyDescent="0.2">
      <c r="A352">
        <v>322</v>
      </c>
      <c r="C352">
        <v>1640</v>
      </c>
      <c r="D352" t="s">
        <v>616</v>
      </c>
      <c r="E352">
        <v>5025</v>
      </c>
      <c r="F352" t="s">
        <v>393</v>
      </c>
      <c r="G352">
        <v>50</v>
      </c>
      <c r="H352" t="s">
        <v>371</v>
      </c>
    </row>
    <row r="353" spans="1:8" x14ac:dyDescent="0.2">
      <c r="A353">
        <v>323</v>
      </c>
      <c r="C353">
        <v>1644</v>
      </c>
      <c r="D353" t="s">
        <v>617</v>
      </c>
      <c r="E353">
        <v>5026</v>
      </c>
      <c r="F353" t="s">
        <v>394</v>
      </c>
      <c r="G353">
        <v>50</v>
      </c>
      <c r="H353" t="s">
        <v>371</v>
      </c>
    </row>
    <row r="354" spans="1:8" x14ac:dyDescent="0.2">
      <c r="A354">
        <v>324</v>
      </c>
      <c r="C354">
        <v>1648</v>
      </c>
      <c r="D354" t="s">
        <v>618</v>
      </c>
      <c r="E354">
        <v>5027</v>
      </c>
      <c r="F354" t="s">
        <v>395</v>
      </c>
      <c r="G354">
        <v>50</v>
      </c>
      <c r="H354" t="s">
        <v>371</v>
      </c>
    </row>
    <row r="355" spans="1:8" x14ac:dyDescent="0.2">
      <c r="A355">
        <v>325</v>
      </c>
      <c r="C355">
        <v>1653</v>
      </c>
      <c r="D355" t="s">
        <v>619</v>
      </c>
      <c r="E355">
        <v>5028</v>
      </c>
      <c r="F355" t="s">
        <v>396</v>
      </c>
      <c r="G355">
        <v>50</v>
      </c>
      <c r="H355" t="s">
        <v>371</v>
      </c>
    </row>
    <row r="356" spans="1:8" x14ac:dyDescent="0.2">
      <c r="A356">
        <v>326</v>
      </c>
      <c r="C356">
        <v>1657</v>
      </c>
      <c r="D356" t="s">
        <v>620</v>
      </c>
      <c r="E356">
        <v>5029</v>
      </c>
      <c r="F356" t="s">
        <v>397</v>
      </c>
      <c r="G356">
        <v>50</v>
      </c>
      <c r="H356" t="s">
        <v>371</v>
      </c>
    </row>
    <row r="357" spans="1:8" x14ac:dyDescent="0.2">
      <c r="A357">
        <v>327</v>
      </c>
      <c r="C357">
        <v>1662</v>
      </c>
      <c r="D357" t="s">
        <v>606</v>
      </c>
      <c r="E357">
        <v>5001</v>
      </c>
      <c r="F357" t="s">
        <v>376</v>
      </c>
      <c r="G357">
        <v>50</v>
      </c>
      <c r="H357" t="s">
        <v>371</v>
      </c>
    </row>
    <row r="358" spans="1:8" x14ac:dyDescent="0.2">
      <c r="A358">
        <v>328</v>
      </c>
      <c r="C358">
        <v>1663</v>
      </c>
      <c r="D358" t="s">
        <v>621</v>
      </c>
      <c r="E358">
        <v>5031</v>
      </c>
      <c r="F358" t="s">
        <v>399</v>
      </c>
      <c r="G358">
        <v>50</v>
      </c>
      <c r="H358" t="s">
        <v>371</v>
      </c>
    </row>
    <row r="359" spans="1:8" x14ac:dyDescent="0.2">
      <c r="A359">
        <v>329</v>
      </c>
      <c r="C359">
        <v>1664</v>
      </c>
      <c r="D359" t="s">
        <v>622</v>
      </c>
      <c r="E359">
        <v>5032</v>
      </c>
      <c r="F359" t="s">
        <v>400</v>
      </c>
      <c r="G359">
        <v>50</v>
      </c>
      <c r="H359" t="s">
        <v>371</v>
      </c>
    </row>
    <row r="360" spans="1:8" x14ac:dyDescent="0.2">
      <c r="A360">
        <v>330</v>
      </c>
      <c r="C360">
        <v>1665</v>
      </c>
      <c r="D360" t="s">
        <v>623</v>
      </c>
      <c r="E360">
        <v>5033</v>
      </c>
      <c r="F360" t="s">
        <v>401</v>
      </c>
      <c r="G360">
        <v>50</v>
      </c>
      <c r="H360" t="s">
        <v>371</v>
      </c>
    </row>
    <row r="361" spans="1:8" x14ac:dyDescent="0.2">
      <c r="A361">
        <v>331</v>
      </c>
      <c r="C361">
        <v>1702</v>
      </c>
      <c r="D361" t="s">
        <v>607</v>
      </c>
      <c r="E361">
        <v>5006</v>
      </c>
      <c r="F361" t="s">
        <v>402</v>
      </c>
      <c r="G361">
        <v>50</v>
      </c>
      <c r="H361" t="s">
        <v>371</v>
      </c>
    </row>
    <row r="362" spans="1:8" x14ac:dyDescent="0.2">
      <c r="A362">
        <v>332</v>
      </c>
      <c r="C362">
        <v>1703</v>
      </c>
      <c r="D362" t="s">
        <v>609</v>
      </c>
      <c r="E362">
        <v>5007</v>
      </c>
      <c r="F362" t="s">
        <v>403</v>
      </c>
      <c r="G362">
        <v>50</v>
      </c>
      <c r="H362" t="s">
        <v>371</v>
      </c>
    </row>
    <row r="363" spans="1:8" x14ac:dyDescent="0.2">
      <c r="A363">
        <v>333</v>
      </c>
      <c r="C363">
        <v>1711</v>
      </c>
      <c r="D363" t="s">
        <v>624</v>
      </c>
      <c r="E363">
        <v>5034</v>
      </c>
      <c r="F363" t="s">
        <v>404</v>
      </c>
      <c r="G363">
        <v>50</v>
      </c>
      <c r="H363" t="s">
        <v>371</v>
      </c>
    </row>
    <row r="364" spans="1:8" x14ac:dyDescent="0.2">
      <c r="A364">
        <v>334</v>
      </c>
      <c r="C364">
        <v>1714</v>
      </c>
      <c r="D364" t="s">
        <v>625</v>
      </c>
      <c r="E364">
        <v>5035</v>
      </c>
      <c r="F364" t="s">
        <v>405</v>
      </c>
      <c r="G364">
        <v>50</v>
      </c>
      <c r="H364" t="s">
        <v>371</v>
      </c>
    </row>
    <row r="365" spans="1:8" x14ac:dyDescent="0.2">
      <c r="A365">
        <v>335</v>
      </c>
      <c r="C365">
        <v>1717</v>
      </c>
      <c r="D365" t="s">
        <v>626</v>
      </c>
      <c r="E365">
        <v>5036</v>
      </c>
      <c r="F365" t="s">
        <v>406</v>
      </c>
      <c r="G365">
        <v>50</v>
      </c>
      <c r="H365" t="s">
        <v>371</v>
      </c>
    </row>
    <row r="366" spans="1:8" x14ac:dyDescent="0.2">
      <c r="A366">
        <v>336</v>
      </c>
      <c r="C366">
        <v>1718</v>
      </c>
      <c r="D366" t="s">
        <v>640</v>
      </c>
      <c r="E366">
        <v>5054</v>
      </c>
      <c r="F366" t="s">
        <v>384</v>
      </c>
      <c r="G366">
        <v>50</v>
      </c>
      <c r="H366" t="s">
        <v>371</v>
      </c>
    </row>
    <row r="367" spans="1:8" x14ac:dyDescent="0.2">
      <c r="A367">
        <v>337</v>
      </c>
      <c r="C367">
        <v>1719</v>
      </c>
      <c r="D367" t="s">
        <v>627</v>
      </c>
      <c r="E367">
        <v>5037</v>
      </c>
      <c r="F367" t="s">
        <v>407</v>
      </c>
      <c r="G367">
        <v>50</v>
      </c>
      <c r="H367" t="s">
        <v>371</v>
      </c>
    </row>
    <row r="368" spans="1:8" x14ac:dyDescent="0.2">
      <c r="A368">
        <v>338</v>
      </c>
      <c r="C368">
        <v>1721</v>
      </c>
      <c r="D368" t="s">
        <v>628</v>
      </c>
      <c r="E368">
        <v>5038</v>
      </c>
      <c r="F368" t="s">
        <v>408</v>
      </c>
      <c r="G368">
        <v>50</v>
      </c>
      <c r="H368" t="s">
        <v>371</v>
      </c>
    </row>
    <row r="369" spans="1:8" x14ac:dyDescent="0.2">
      <c r="A369">
        <v>339</v>
      </c>
      <c r="C369">
        <v>1724</v>
      </c>
      <c r="D369" t="s">
        <v>608</v>
      </c>
      <c r="E369">
        <v>5006</v>
      </c>
      <c r="F369" t="s">
        <v>402</v>
      </c>
      <c r="G369">
        <v>50</v>
      </c>
      <c r="H369" t="s">
        <v>371</v>
      </c>
    </row>
    <row r="370" spans="1:8" x14ac:dyDescent="0.2">
      <c r="A370">
        <v>340</v>
      </c>
      <c r="C370">
        <v>1725</v>
      </c>
      <c r="D370" t="s">
        <v>610</v>
      </c>
      <c r="E370">
        <v>5007</v>
      </c>
      <c r="F370" t="s">
        <v>403</v>
      </c>
      <c r="G370">
        <v>50</v>
      </c>
      <c r="H370" t="s">
        <v>371</v>
      </c>
    </row>
    <row r="371" spans="1:8" x14ac:dyDescent="0.2">
      <c r="A371">
        <v>341</v>
      </c>
      <c r="C371">
        <v>1736</v>
      </c>
      <c r="D371" t="s">
        <v>629</v>
      </c>
      <c r="E371">
        <v>5041</v>
      </c>
      <c r="F371" t="s">
        <v>412</v>
      </c>
      <c r="G371">
        <v>50</v>
      </c>
      <c r="H371" t="s">
        <v>371</v>
      </c>
    </row>
    <row r="372" spans="1:8" x14ac:dyDescent="0.2">
      <c r="A372">
        <v>342</v>
      </c>
      <c r="C372">
        <v>1738</v>
      </c>
      <c r="D372" t="s">
        <v>630</v>
      </c>
      <c r="E372">
        <v>5042</v>
      </c>
      <c r="F372" t="s">
        <v>413</v>
      </c>
      <c r="G372">
        <v>50</v>
      </c>
      <c r="H372" t="s">
        <v>371</v>
      </c>
    </row>
    <row r="373" spans="1:8" x14ac:dyDescent="0.2">
      <c r="A373">
        <v>343</v>
      </c>
      <c r="C373">
        <v>1739</v>
      </c>
      <c r="D373" t="s">
        <v>631</v>
      </c>
      <c r="E373">
        <v>5043</v>
      </c>
      <c r="F373" t="s">
        <v>414</v>
      </c>
      <c r="G373">
        <v>50</v>
      </c>
      <c r="H373" t="s">
        <v>371</v>
      </c>
    </row>
    <row r="374" spans="1:8" x14ac:dyDescent="0.2">
      <c r="A374">
        <v>344</v>
      </c>
      <c r="C374">
        <v>1740</v>
      </c>
      <c r="D374" t="s">
        <v>632</v>
      </c>
      <c r="E374">
        <v>5044</v>
      </c>
      <c r="F374" t="s">
        <v>415</v>
      </c>
      <c r="G374">
        <v>50</v>
      </c>
      <c r="H374" t="s">
        <v>371</v>
      </c>
    </row>
    <row r="375" spans="1:8" x14ac:dyDescent="0.2">
      <c r="A375">
        <v>345</v>
      </c>
      <c r="C375">
        <v>1742</v>
      </c>
      <c r="D375" t="s">
        <v>633</v>
      </c>
      <c r="E375">
        <v>5045</v>
      </c>
      <c r="F375" t="s">
        <v>416</v>
      </c>
      <c r="G375">
        <v>50</v>
      </c>
      <c r="H375" t="s">
        <v>371</v>
      </c>
    </row>
    <row r="376" spans="1:8" x14ac:dyDescent="0.2">
      <c r="A376">
        <v>346</v>
      </c>
      <c r="C376">
        <v>1743</v>
      </c>
      <c r="D376" t="s">
        <v>634</v>
      </c>
      <c r="E376">
        <v>5046</v>
      </c>
      <c r="F376" t="s">
        <v>417</v>
      </c>
      <c r="G376">
        <v>50</v>
      </c>
      <c r="H376" t="s">
        <v>371</v>
      </c>
    </row>
    <row r="377" spans="1:8" x14ac:dyDescent="0.2">
      <c r="A377">
        <v>347</v>
      </c>
      <c r="C377">
        <v>1744</v>
      </c>
      <c r="D377" t="s">
        <v>635</v>
      </c>
      <c r="E377">
        <v>5047</v>
      </c>
      <c r="F377" t="s">
        <v>418</v>
      </c>
      <c r="G377">
        <v>50</v>
      </c>
      <c r="H377" t="s">
        <v>371</v>
      </c>
    </row>
    <row r="378" spans="1:8" x14ac:dyDescent="0.2">
      <c r="A378">
        <v>348</v>
      </c>
      <c r="C378">
        <v>1748</v>
      </c>
      <c r="D378" t="s">
        <v>611</v>
      </c>
      <c r="E378">
        <v>5007</v>
      </c>
      <c r="F378" t="s">
        <v>403</v>
      </c>
      <c r="G378">
        <v>50</v>
      </c>
      <c r="H378" t="s">
        <v>371</v>
      </c>
    </row>
    <row r="379" spans="1:8" x14ac:dyDescent="0.2">
      <c r="A379">
        <v>349</v>
      </c>
      <c r="C379">
        <v>1749</v>
      </c>
      <c r="D379" t="s">
        <v>636</v>
      </c>
      <c r="E379">
        <v>5049</v>
      </c>
      <c r="F379" t="s">
        <v>420</v>
      </c>
      <c r="G379">
        <v>50</v>
      </c>
      <c r="H379" t="s">
        <v>371</v>
      </c>
    </row>
    <row r="380" spans="1:8" x14ac:dyDescent="0.2">
      <c r="A380">
        <v>350</v>
      </c>
      <c r="C380">
        <v>1750</v>
      </c>
      <c r="D380" t="s">
        <v>651</v>
      </c>
      <c r="E380">
        <v>5060</v>
      </c>
      <c r="F380" t="s">
        <v>422</v>
      </c>
      <c r="G380">
        <v>50</v>
      </c>
      <c r="H380" t="s">
        <v>371</v>
      </c>
    </row>
    <row r="381" spans="1:8" x14ac:dyDescent="0.2">
      <c r="A381">
        <v>351</v>
      </c>
      <c r="C381">
        <v>1751</v>
      </c>
      <c r="D381" t="s">
        <v>652</v>
      </c>
      <c r="E381">
        <v>5060</v>
      </c>
      <c r="F381" t="s">
        <v>422</v>
      </c>
      <c r="G381">
        <v>50</v>
      </c>
      <c r="H381" t="s">
        <v>371</v>
      </c>
    </row>
    <row r="382" spans="1:8" x14ac:dyDescent="0.2">
      <c r="A382">
        <v>352</v>
      </c>
      <c r="C382">
        <v>1755</v>
      </c>
      <c r="D382" t="s">
        <v>637</v>
      </c>
      <c r="E382">
        <v>5052</v>
      </c>
      <c r="F382" t="s">
        <v>424</v>
      </c>
      <c r="G382">
        <v>50</v>
      </c>
      <c r="H382" t="s">
        <v>371</v>
      </c>
    </row>
    <row r="383" spans="1:8" x14ac:dyDescent="0.2">
      <c r="A383">
        <v>353</v>
      </c>
      <c r="C383">
        <v>1756</v>
      </c>
      <c r="D383" t="s">
        <v>638</v>
      </c>
      <c r="E383">
        <v>5053</v>
      </c>
      <c r="F383" t="s">
        <v>409</v>
      </c>
      <c r="G383">
        <v>50</v>
      </c>
      <c r="H383" t="s">
        <v>371</v>
      </c>
    </row>
    <row r="384" spans="1:8" x14ac:dyDescent="0.2">
      <c r="A384">
        <v>354</v>
      </c>
      <c r="C384">
        <v>1804</v>
      </c>
      <c r="D384" t="s">
        <v>425</v>
      </c>
      <c r="E384">
        <v>1804</v>
      </c>
      <c r="F384" t="s">
        <v>425</v>
      </c>
      <c r="G384">
        <v>18</v>
      </c>
      <c r="H384" t="s">
        <v>426</v>
      </c>
    </row>
    <row r="385" spans="1:8" x14ac:dyDescent="0.2">
      <c r="A385">
        <v>355</v>
      </c>
      <c r="C385">
        <v>1805</v>
      </c>
      <c r="D385" t="s">
        <v>427</v>
      </c>
      <c r="E385">
        <v>1806</v>
      </c>
      <c r="F385" t="s">
        <v>427</v>
      </c>
      <c r="G385">
        <v>18</v>
      </c>
      <c r="H385" t="s">
        <v>426</v>
      </c>
    </row>
    <row r="386" spans="1:8" x14ac:dyDescent="0.2">
      <c r="A386">
        <v>356</v>
      </c>
      <c r="C386">
        <v>1806</v>
      </c>
      <c r="D386" t="s">
        <v>427</v>
      </c>
      <c r="E386">
        <v>1806</v>
      </c>
      <c r="F386" t="s">
        <v>427</v>
      </c>
      <c r="G386">
        <v>18</v>
      </c>
      <c r="H386" t="s">
        <v>426</v>
      </c>
    </row>
    <row r="387" spans="1:8" x14ac:dyDescent="0.2">
      <c r="A387">
        <v>357</v>
      </c>
      <c r="C387">
        <v>1811</v>
      </c>
      <c r="D387" t="s">
        <v>428</v>
      </c>
      <c r="E387">
        <v>1811</v>
      </c>
      <c r="F387" t="s">
        <v>428</v>
      </c>
      <c r="G387">
        <v>18</v>
      </c>
      <c r="H387" t="s">
        <v>426</v>
      </c>
    </row>
    <row r="388" spans="1:8" x14ac:dyDescent="0.2">
      <c r="A388">
        <v>358</v>
      </c>
      <c r="C388">
        <v>1812</v>
      </c>
      <c r="D388" t="s">
        <v>429</v>
      </c>
      <c r="E388">
        <v>1812</v>
      </c>
      <c r="F388" t="s">
        <v>429</v>
      </c>
      <c r="G388">
        <v>18</v>
      </c>
      <c r="H388" t="s">
        <v>426</v>
      </c>
    </row>
    <row r="389" spans="1:8" x14ac:dyDescent="0.2">
      <c r="A389">
        <v>359</v>
      </c>
      <c r="C389">
        <v>1813</v>
      </c>
      <c r="D389" t="s">
        <v>430</v>
      </c>
      <c r="E389">
        <v>1813</v>
      </c>
      <c r="F389" t="s">
        <v>430</v>
      </c>
      <c r="G389">
        <v>18</v>
      </c>
      <c r="H389" t="s">
        <v>426</v>
      </c>
    </row>
    <row r="390" spans="1:8" x14ac:dyDescent="0.2">
      <c r="A390">
        <v>360</v>
      </c>
      <c r="C390">
        <v>1815</v>
      </c>
      <c r="D390" t="s">
        <v>431</v>
      </c>
      <c r="E390">
        <v>1815</v>
      </c>
      <c r="F390" t="s">
        <v>431</v>
      </c>
      <c r="G390">
        <v>18</v>
      </c>
      <c r="H390" t="s">
        <v>426</v>
      </c>
    </row>
    <row r="391" spans="1:8" x14ac:dyDescent="0.2">
      <c r="A391">
        <v>361</v>
      </c>
      <c r="C391">
        <v>1816</v>
      </c>
      <c r="D391" t="s">
        <v>432</v>
      </c>
      <c r="E391">
        <v>1816</v>
      </c>
      <c r="F391" t="s">
        <v>432</v>
      </c>
      <c r="G391">
        <v>18</v>
      </c>
      <c r="H391" t="s">
        <v>426</v>
      </c>
    </row>
    <row r="392" spans="1:8" x14ac:dyDescent="0.2">
      <c r="A392">
        <v>362</v>
      </c>
      <c r="C392">
        <v>1818</v>
      </c>
      <c r="D392" t="s">
        <v>342</v>
      </c>
      <c r="E392">
        <v>1818</v>
      </c>
      <c r="F392" t="s">
        <v>598</v>
      </c>
      <c r="G392">
        <v>18</v>
      </c>
      <c r="H392" t="s">
        <v>426</v>
      </c>
    </row>
    <row r="393" spans="1:8" x14ac:dyDescent="0.2">
      <c r="A393">
        <v>363</v>
      </c>
      <c r="C393">
        <v>1820</v>
      </c>
      <c r="D393" t="s">
        <v>433</v>
      </c>
      <c r="E393">
        <v>1820</v>
      </c>
      <c r="F393" t="s">
        <v>433</v>
      </c>
      <c r="G393">
        <v>18</v>
      </c>
      <c r="H393" t="s">
        <v>426</v>
      </c>
    </row>
    <row r="394" spans="1:8" x14ac:dyDescent="0.2">
      <c r="A394">
        <v>364</v>
      </c>
      <c r="C394">
        <v>1822</v>
      </c>
      <c r="D394" t="s">
        <v>434</v>
      </c>
      <c r="E394">
        <v>1822</v>
      </c>
      <c r="F394" t="s">
        <v>434</v>
      </c>
      <c r="G394">
        <v>18</v>
      </c>
      <c r="H394" t="s">
        <v>426</v>
      </c>
    </row>
    <row r="395" spans="1:8" x14ac:dyDescent="0.2">
      <c r="A395">
        <v>365</v>
      </c>
      <c r="C395">
        <v>1824</v>
      </c>
      <c r="D395" t="s">
        <v>435</v>
      </c>
      <c r="E395">
        <v>1824</v>
      </c>
      <c r="F395" t="s">
        <v>435</v>
      </c>
      <c r="G395">
        <v>18</v>
      </c>
      <c r="H395" t="s">
        <v>426</v>
      </c>
    </row>
    <row r="396" spans="1:8" x14ac:dyDescent="0.2">
      <c r="A396">
        <v>366</v>
      </c>
      <c r="C396">
        <v>1825</v>
      </c>
      <c r="D396" t="s">
        <v>436</v>
      </c>
      <c r="E396">
        <v>1825</v>
      </c>
      <c r="F396" t="s">
        <v>436</v>
      </c>
      <c r="G396">
        <v>18</v>
      </c>
      <c r="H396" t="s">
        <v>426</v>
      </c>
    </row>
    <row r="397" spans="1:8" x14ac:dyDescent="0.2">
      <c r="A397">
        <v>367</v>
      </c>
      <c r="C397">
        <v>1826</v>
      </c>
      <c r="D397" t="s">
        <v>437</v>
      </c>
      <c r="E397">
        <v>1826</v>
      </c>
      <c r="F397" t="s">
        <v>437</v>
      </c>
      <c r="G397">
        <v>18</v>
      </c>
      <c r="H397" t="s">
        <v>426</v>
      </c>
    </row>
    <row r="398" spans="1:8" x14ac:dyDescent="0.2">
      <c r="A398">
        <v>368</v>
      </c>
      <c r="C398">
        <v>1827</v>
      </c>
      <c r="D398" t="s">
        <v>438</v>
      </c>
      <c r="E398">
        <v>1827</v>
      </c>
      <c r="F398" t="s">
        <v>438</v>
      </c>
      <c r="G398">
        <v>18</v>
      </c>
      <c r="H398" t="s">
        <v>426</v>
      </c>
    </row>
    <row r="399" spans="1:8" x14ac:dyDescent="0.2">
      <c r="A399">
        <v>369</v>
      </c>
      <c r="C399">
        <v>1828</v>
      </c>
      <c r="D399" t="s">
        <v>439</v>
      </c>
      <c r="E399">
        <v>1828</v>
      </c>
      <c r="F399" t="s">
        <v>439</v>
      </c>
      <c r="G399">
        <v>18</v>
      </c>
      <c r="H399" t="s">
        <v>426</v>
      </c>
    </row>
    <row r="400" spans="1:8" x14ac:dyDescent="0.2">
      <c r="A400">
        <v>370</v>
      </c>
      <c r="C400">
        <v>1832</v>
      </c>
      <c r="D400" t="s">
        <v>440</v>
      </c>
      <c r="E400">
        <v>1832</v>
      </c>
      <c r="F400" t="s">
        <v>440</v>
      </c>
      <c r="G400">
        <v>18</v>
      </c>
      <c r="H400" t="s">
        <v>426</v>
      </c>
    </row>
    <row r="401" spans="1:8" x14ac:dyDescent="0.2">
      <c r="A401">
        <v>371</v>
      </c>
      <c r="C401">
        <v>1833</v>
      </c>
      <c r="D401" t="s">
        <v>441</v>
      </c>
      <c r="E401">
        <v>1833</v>
      </c>
      <c r="F401" t="s">
        <v>441</v>
      </c>
      <c r="G401">
        <v>18</v>
      </c>
      <c r="H401" t="s">
        <v>426</v>
      </c>
    </row>
    <row r="402" spans="1:8" x14ac:dyDescent="0.2">
      <c r="A402">
        <v>372</v>
      </c>
      <c r="C402">
        <v>1834</v>
      </c>
      <c r="D402" t="s">
        <v>442</v>
      </c>
      <c r="E402">
        <v>1834</v>
      </c>
      <c r="F402" t="s">
        <v>442</v>
      </c>
      <c r="G402">
        <v>18</v>
      </c>
      <c r="H402" t="s">
        <v>426</v>
      </c>
    </row>
    <row r="403" spans="1:8" x14ac:dyDescent="0.2">
      <c r="A403">
        <v>373</v>
      </c>
      <c r="C403">
        <v>1835</v>
      </c>
      <c r="D403" t="s">
        <v>443</v>
      </c>
      <c r="E403">
        <v>1835</v>
      </c>
      <c r="F403" t="s">
        <v>443</v>
      </c>
      <c r="G403">
        <v>18</v>
      </c>
      <c r="H403" t="s">
        <v>426</v>
      </c>
    </row>
    <row r="404" spans="1:8" x14ac:dyDescent="0.2">
      <c r="A404">
        <v>374</v>
      </c>
      <c r="C404">
        <v>1836</v>
      </c>
      <c r="D404" t="s">
        <v>444</v>
      </c>
      <c r="E404">
        <v>1836</v>
      </c>
      <c r="F404" t="s">
        <v>444</v>
      </c>
      <c r="G404">
        <v>18</v>
      </c>
      <c r="H404" t="s">
        <v>426</v>
      </c>
    </row>
    <row r="405" spans="1:8" x14ac:dyDescent="0.2">
      <c r="A405">
        <v>375</v>
      </c>
      <c r="C405">
        <v>1837</v>
      </c>
      <c r="D405" t="s">
        <v>445</v>
      </c>
      <c r="E405">
        <v>1837</v>
      </c>
      <c r="F405" t="s">
        <v>445</v>
      </c>
      <c r="G405">
        <v>18</v>
      </c>
      <c r="H405" t="s">
        <v>426</v>
      </c>
    </row>
    <row r="406" spans="1:8" x14ac:dyDescent="0.2">
      <c r="A406">
        <v>376</v>
      </c>
      <c r="C406">
        <v>1838</v>
      </c>
      <c r="D406" t="s">
        <v>446</v>
      </c>
      <c r="E406">
        <v>1838</v>
      </c>
      <c r="F406" t="s">
        <v>446</v>
      </c>
      <c r="G406">
        <v>18</v>
      </c>
      <c r="H406" t="s">
        <v>426</v>
      </c>
    </row>
    <row r="407" spans="1:8" x14ac:dyDescent="0.2">
      <c r="A407">
        <v>377</v>
      </c>
      <c r="C407">
        <v>1839</v>
      </c>
      <c r="D407" t="s">
        <v>447</v>
      </c>
      <c r="E407">
        <v>1839</v>
      </c>
      <c r="F407" t="s">
        <v>447</v>
      </c>
      <c r="G407">
        <v>18</v>
      </c>
      <c r="H407" t="s">
        <v>426</v>
      </c>
    </row>
    <row r="408" spans="1:8" x14ac:dyDescent="0.2">
      <c r="A408">
        <v>378</v>
      </c>
      <c r="C408">
        <v>1840</v>
      </c>
      <c r="D408" t="s">
        <v>448</v>
      </c>
      <c r="E408">
        <v>1840</v>
      </c>
      <c r="F408" t="s">
        <v>448</v>
      </c>
      <c r="G408">
        <v>18</v>
      </c>
      <c r="H408" t="s">
        <v>426</v>
      </c>
    </row>
    <row r="409" spans="1:8" x14ac:dyDescent="0.2">
      <c r="A409">
        <v>379</v>
      </c>
      <c r="C409">
        <v>1841</v>
      </c>
      <c r="D409" t="s">
        <v>449</v>
      </c>
      <c r="E409">
        <v>1841</v>
      </c>
      <c r="F409" t="s">
        <v>449</v>
      </c>
      <c r="G409">
        <v>18</v>
      </c>
      <c r="H409" t="s">
        <v>426</v>
      </c>
    </row>
    <row r="410" spans="1:8" x14ac:dyDescent="0.2">
      <c r="A410">
        <v>380</v>
      </c>
      <c r="C410">
        <v>1845</v>
      </c>
      <c r="D410" t="s">
        <v>450</v>
      </c>
      <c r="E410">
        <v>1845</v>
      </c>
      <c r="F410" t="s">
        <v>450</v>
      </c>
      <c r="G410">
        <v>18</v>
      </c>
      <c r="H410" t="s">
        <v>426</v>
      </c>
    </row>
    <row r="411" spans="1:8" x14ac:dyDescent="0.2">
      <c r="A411">
        <v>381</v>
      </c>
      <c r="C411">
        <v>1848</v>
      </c>
      <c r="D411" t="s">
        <v>451</v>
      </c>
      <c r="E411">
        <v>1848</v>
      </c>
      <c r="F411" t="s">
        <v>451</v>
      </c>
      <c r="G411">
        <v>18</v>
      </c>
      <c r="H411" t="s">
        <v>426</v>
      </c>
    </row>
    <row r="412" spans="1:8" x14ac:dyDescent="0.2">
      <c r="A412">
        <v>382</v>
      </c>
      <c r="C412">
        <v>1849</v>
      </c>
      <c r="D412" t="s">
        <v>452</v>
      </c>
      <c r="E412">
        <v>1875</v>
      </c>
      <c r="F412" t="s">
        <v>452</v>
      </c>
      <c r="G412">
        <v>18</v>
      </c>
      <c r="H412" t="s">
        <v>426</v>
      </c>
    </row>
    <row r="413" spans="1:8" x14ac:dyDescent="0.2">
      <c r="A413">
        <v>383</v>
      </c>
      <c r="C413">
        <v>1850</v>
      </c>
      <c r="D413" t="s">
        <v>453</v>
      </c>
      <c r="E413">
        <v>1806</v>
      </c>
      <c r="F413" t="s">
        <v>427</v>
      </c>
      <c r="G413">
        <v>18</v>
      </c>
      <c r="H413" t="s">
        <v>426</v>
      </c>
    </row>
    <row r="414" spans="1:8" x14ac:dyDescent="0.2">
      <c r="A414">
        <v>384</v>
      </c>
      <c r="C414">
        <v>1851</v>
      </c>
      <c r="D414" t="s">
        <v>454</v>
      </c>
      <c r="E414">
        <v>1851</v>
      </c>
      <c r="F414" t="s">
        <v>454</v>
      </c>
      <c r="G414">
        <v>18</v>
      </c>
      <c r="H414" t="s">
        <v>426</v>
      </c>
    </row>
    <row r="415" spans="1:8" x14ac:dyDescent="0.2">
      <c r="A415">
        <v>385</v>
      </c>
      <c r="C415">
        <v>1852</v>
      </c>
      <c r="D415" t="s">
        <v>455</v>
      </c>
      <c r="E415">
        <v>5512</v>
      </c>
      <c r="F415" t="s">
        <v>455</v>
      </c>
      <c r="G415">
        <v>18</v>
      </c>
      <c r="H415" t="s">
        <v>426</v>
      </c>
    </row>
    <row r="416" spans="1:8" x14ac:dyDescent="0.2">
      <c r="A416">
        <v>386</v>
      </c>
      <c r="C416">
        <v>1853</v>
      </c>
      <c r="D416" t="s">
        <v>456</v>
      </c>
      <c r="E416">
        <v>1853</v>
      </c>
      <c r="F416" t="s">
        <v>456</v>
      </c>
      <c r="G416">
        <v>18</v>
      </c>
      <c r="H416" t="s">
        <v>426</v>
      </c>
    </row>
    <row r="417" spans="1:8" x14ac:dyDescent="0.2">
      <c r="A417">
        <v>387</v>
      </c>
      <c r="C417">
        <v>1854</v>
      </c>
      <c r="D417" t="s">
        <v>457</v>
      </c>
      <c r="E417">
        <v>1806</v>
      </c>
      <c r="F417" t="s">
        <v>427</v>
      </c>
      <c r="G417">
        <v>18</v>
      </c>
      <c r="H417" t="s">
        <v>426</v>
      </c>
    </row>
    <row r="418" spans="1:8" x14ac:dyDescent="0.2">
      <c r="A418">
        <v>388</v>
      </c>
      <c r="C418">
        <v>1856</v>
      </c>
      <c r="D418" t="s">
        <v>458</v>
      </c>
      <c r="E418">
        <v>1856</v>
      </c>
      <c r="F418" t="s">
        <v>458</v>
      </c>
      <c r="G418">
        <v>18</v>
      </c>
      <c r="H418" t="s">
        <v>426</v>
      </c>
    </row>
    <row r="419" spans="1:8" x14ac:dyDescent="0.2">
      <c r="A419">
        <v>389</v>
      </c>
      <c r="C419">
        <v>1859</v>
      </c>
      <c r="D419" t="s">
        <v>459</v>
      </c>
      <c r="E419">
        <v>1859</v>
      </c>
      <c r="F419" t="s">
        <v>459</v>
      </c>
      <c r="G419">
        <v>18</v>
      </c>
      <c r="H419" t="s">
        <v>426</v>
      </c>
    </row>
    <row r="420" spans="1:8" x14ac:dyDescent="0.2">
      <c r="A420">
        <v>390</v>
      </c>
      <c r="C420">
        <v>1860</v>
      </c>
      <c r="D420" t="s">
        <v>460</v>
      </c>
      <c r="E420">
        <v>1860</v>
      </c>
      <c r="F420" t="s">
        <v>460</v>
      </c>
      <c r="G420">
        <v>18</v>
      </c>
      <c r="H420" t="s">
        <v>426</v>
      </c>
    </row>
    <row r="421" spans="1:8" x14ac:dyDescent="0.2">
      <c r="A421">
        <v>391</v>
      </c>
      <c r="C421">
        <v>1865</v>
      </c>
      <c r="D421" t="s">
        <v>461</v>
      </c>
      <c r="E421">
        <v>1865</v>
      </c>
      <c r="F421" t="s">
        <v>461</v>
      </c>
      <c r="G421">
        <v>18</v>
      </c>
      <c r="H421" t="s">
        <v>426</v>
      </c>
    </row>
    <row r="422" spans="1:8" x14ac:dyDescent="0.2">
      <c r="A422">
        <v>392</v>
      </c>
      <c r="C422">
        <v>1866</v>
      </c>
      <c r="D422" t="s">
        <v>462</v>
      </c>
      <c r="E422">
        <v>1866</v>
      </c>
      <c r="F422" t="s">
        <v>462</v>
      </c>
      <c r="G422">
        <v>18</v>
      </c>
      <c r="H422" t="s">
        <v>426</v>
      </c>
    </row>
    <row r="423" spans="1:8" x14ac:dyDescent="0.2">
      <c r="A423">
        <v>393</v>
      </c>
      <c r="C423">
        <v>1867</v>
      </c>
      <c r="D423" t="s">
        <v>463</v>
      </c>
      <c r="E423">
        <v>1867</v>
      </c>
      <c r="F423" t="s">
        <v>463</v>
      </c>
      <c r="G423">
        <v>18</v>
      </c>
      <c r="H423" t="s">
        <v>426</v>
      </c>
    </row>
    <row r="424" spans="1:8" x14ac:dyDescent="0.2">
      <c r="A424">
        <v>394</v>
      </c>
      <c r="C424">
        <v>1868</v>
      </c>
      <c r="D424" t="s">
        <v>464</v>
      </c>
      <c r="E424">
        <v>1868</v>
      </c>
      <c r="F424" t="s">
        <v>464</v>
      </c>
      <c r="G424">
        <v>18</v>
      </c>
      <c r="H424" t="s">
        <v>426</v>
      </c>
    </row>
    <row r="425" spans="1:8" x14ac:dyDescent="0.2">
      <c r="A425">
        <v>395</v>
      </c>
      <c r="C425">
        <v>1870</v>
      </c>
      <c r="D425" t="s">
        <v>465</v>
      </c>
      <c r="E425">
        <v>1870</v>
      </c>
      <c r="F425" t="s">
        <v>465</v>
      </c>
      <c r="G425">
        <v>18</v>
      </c>
      <c r="H425" t="s">
        <v>426</v>
      </c>
    </row>
    <row r="426" spans="1:8" x14ac:dyDescent="0.2">
      <c r="A426">
        <v>396</v>
      </c>
      <c r="C426">
        <v>1871</v>
      </c>
      <c r="D426" t="s">
        <v>466</v>
      </c>
      <c r="E426">
        <v>1871</v>
      </c>
      <c r="F426" t="s">
        <v>466</v>
      </c>
      <c r="G426">
        <v>18</v>
      </c>
      <c r="H426" t="s">
        <v>426</v>
      </c>
    </row>
    <row r="427" spans="1:8" x14ac:dyDescent="0.2">
      <c r="A427">
        <v>397</v>
      </c>
      <c r="C427">
        <v>1875</v>
      </c>
      <c r="D427" t="s">
        <v>452</v>
      </c>
      <c r="E427">
        <v>1875</v>
      </c>
      <c r="F427" t="s">
        <v>452</v>
      </c>
      <c r="G427">
        <v>18</v>
      </c>
      <c r="H427" t="s">
        <v>426</v>
      </c>
    </row>
    <row r="428" spans="1:8" x14ac:dyDescent="0.2">
      <c r="A428">
        <v>398</v>
      </c>
      <c r="C428">
        <v>1902</v>
      </c>
      <c r="D428" t="s">
        <v>468</v>
      </c>
      <c r="E428">
        <v>5501</v>
      </c>
      <c r="F428" t="s">
        <v>468</v>
      </c>
      <c r="G428">
        <v>55</v>
      </c>
      <c r="H428" t="s">
        <v>653</v>
      </c>
    </row>
    <row r="429" spans="1:8" x14ac:dyDescent="0.2">
      <c r="A429">
        <v>399</v>
      </c>
      <c r="C429">
        <v>1903</v>
      </c>
      <c r="D429" t="s">
        <v>467</v>
      </c>
      <c r="E429">
        <v>5503</v>
      </c>
      <c r="F429" t="s">
        <v>467</v>
      </c>
      <c r="G429">
        <v>55</v>
      </c>
      <c r="H429" t="s">
        <v>653</v>
      </c>
    </row>
    <row r="430" spans="1:8" x14ac:dyDescent="0.2">
      <c r="A430">
        <v>400</v>
      </c>
      <c r="C430">
        <v>1911</v>
      </c>
      <c r="D430" t="s">
        <v>469</v>
      </c>
      <c r="E430">
        <v>5510</v>
      </c>
      <c r="F430" t="s">
        <v>469</v>
      </c>
      <c r="G430">
        <v>55</v>
      </c>
      <c r="H430" t="s">
        <v>653</v>
      </c>
    </row>
    <row r="431" spans="1:8" x14ac:dyDescent="0.2">
      <c r="A431">
        <v>401</v>
      </c>
      <c r="C431">
        <v>1913</v>
      </c>
      <c r="D431" t="s">
        <v>470</v>
      </c>
      <c r="E431">
        <v>5512</v>
      </c>
      <c r="F431" t="s">
        <v>455</v>
      </c>
      <c r="G431">
        <v>55</v>
      </c>
      <c r="H431" t="s">
        <v>653</v>
      </c>
    </row>
    <row r="432" spans="1:8" x14ac:dyDescent="0.2">
      <c r="A432">
        <v>402</v>
      </c>
      <c r="C432">
        <v>1917</v>
      </c>
      <c r="D432" t="s">
        <v>471</v>
      </c>
      <c r="E432">
        <v>5514</v>
      </c>
      <c r="F432" t="s">
        <v>471</v>
      </c>
      <c r="G432">
        <v>55</v>
      </c>
      <c r="H432" t="s">
        <v>653</v>
      </c>
    </row>
    <row r="433" spans="1:8" x14ac:dyDescent="0.2">
      <c r="A433">
        <v>403</v>
      </c>
      <c r="C433">
        <v>1919</v>
      </c>
      <c r="D433" t="s">
        <v>472</v>
      </c>
      <c r="E433">
        <v>5516</v>
      </c>
      <c r="F433" t="s">
        <v>472</v>
      </c>
      <c r="G433">
        <v>55</v>
      </c>
      <c r="H433" t="s">
        <v>653</v>
      </c>
    </row>
    <row r="434" spans="1:8" x14ac:dyDescent="0.2">
      <c r="A434">
        <v>404</v>
      </c>
      <c r="C434">
        <v>1920</v>
      </c>
      <c r="D434" t="s">
        <v>473</v>
      </c>
      <c r="E434">
        <v>5518</v>
      </c>
      <c r="F434" t="s">
        <v>474</v>
      </c>
      <c r="G434">
        <v>55</v>
      </c>
      <c r="H434" t="s">
        <v>653</v>
      </c>
    </row>
    <row r="435" spans="1:8" x14ac:dyDescent="0.2">
      <c r="A435">
        <v>405</v>
      </c>
      <c r="C435">
        <v>1922</v>
      </c>
      <c r="D435" t="s">
        <v>475</v>
      </c>
      <c r="E435">
        <v>5520</v>
      </c>
      <c r="F435" t="s">
        <v>475</v>
      </c>
      <c r="G435">
        <v>55</v>
      </c>
      <c r="H435" t="s">
        <v>653</v>
      </c>
    </row>
    <row r="436" spans="1:8" x14ac:dyDescent="0.2">
      <c r="A436">
        <v>406</v>
      </c>
      <c r="C436">
        <v>1923</v>
      </c>
      <c r="D436" t="s">
        <v>476</v>
      </c>
      <c r="E436">
        <v>5522</v>
      </c>
      <c r="F436" t="s">
        <v>476</v>
      </c>
      <c r="G436">
        <v>55</v>
      </c>
      <c r="H436" t="s">
        <v>653</v>
      </c>
    </row>
    <row r="437" spans="1:8" x14ac:dyDescent="0.2">
      <c r="A437">
        <v>407</v>
      </c>
      <c r="C437">
        <v>1924</v>
      </c>
      <c r="D437" t="s">
        <v>477</v>
      </c>
      <c r="E437">
        <v>5524</v>
      </c>
      <c r="F437" t="s">
        <v>477</v>
      </c>
      <c r="G437">
        <v>55</v>
      </c>
      <c r="H437" t="s">
        <v>653</v>
      </c>
    </row>
    <row r="438" spans="1:8" x14ac:dyDescent="0.2">
      <c r="A438">
        <v>408</v>
      </c>
      <c r="C438">
        <v>1925</v>
      </c>
      <c r="D438" t="s">
        <v>478</v>
      </c>
      <c r="E438">
        <v>5526</v>
      </c>
      <c r="F438" t="s">
        <v>478</v>
      </c>
      <c r="G438">
        <v>55</v>
      </c>
      <c r="H438" t="s">
        <v>653</v>
      </c>
    </row>
    <row r="439" spans="1:8" x14ac:dyDescent="0.2">
      <c r="A439">
        <v>409</v>
      </c>
      <c r="C439">
        <v>1926</v>
      </c>
      <c r="D439" t="s">
        <v>479</v>
      </c>
      <c r="E439">
        <v>5528</v>
      </c>
      <c r="F439" t="s">
        <v>479</v>
      </c>
      <c r="G439">
        <v>55</v>
      </c>
      <c r="H439" t="s">
        <v>653</v>
      </c>
    </row>
    <row r="440" spans="1:8" x14ac:dyDescent="0.2">
      <c r="A440">
        <v>410</v>
      </c>
      <c r="C440">
        <v>1927</v>
      </c>
      <c r="D440" t="s">
        <v>480</v>
      </c>
      <c r="E440">
        <v>5530</v>
      </c>
      <c r="F440" t="s">
        <v>481</v>
      </c>
      <c r="G440">
        <v>55</v>
      </c>
      <c r="H440" t="s">
        <v>653</v>
      </c>
    </row>
    <row r="441" spans="1:8" x14ac:dyDescent="0.2">
      <c r="A441">
        <v>411</v>
      </c>
      <c r="C441">
        <v>1928</v>
      </c>
      <c r="D441" t="s">
        <v>482</v>
      </c>
      <c r="E441">
        <v>5530</v>
      </c>
      <c r="F441" t="s">
        <v>481</v>
      </c>
      <c r="G441">
        <v>55</v>
      </c>
      <c r="H441" t="s">
        <v>653</v>
      </c>
    </row>
    <row r="442" spans="1:8" x14ac:dyDescent="0.2">
      <c r="A442">
        <v>412</v>
      </c>
      <c r="C442">
        <v>1931</v>
      </c>
      <c r="D442" t="s">
        <v>483</v>
      </c>
      <c r="E442">
        <v>5530</v>
      </c>
      <c r="F442" t="s">
        <v>481</v>
      </c>
      <c r="G442">
        <v>55</v>
      </c>
      <c r="H442" t="s">
        <v>653</v>
      </c>
    </row>
    <row r="443" spans="1:8" x14ac:dyDescent="0.2">
      <c r="A443">
        <v>413</v>
      </c>
      <c r="C443">
        <v>1933</v>
      </c>
      <c r="D443" t="s">
        <v>484</v>
      </c>
      <c r="E443">
        <v>5532</v>
      </c>
      <c r="F443" t="s">
        <v>484</v>
      </c>
      <c r="G443">
        <v>55</v>
      </c>
      <c r="H443" t="s">
        <v>653</v>
      </c>
    </row>
    <row r="444" spans="1:8" x14ac:dyDescent="0.2">
      <c r="A444">
        <v>414</v>
      </c>
      <c r="C444">
        <v>1936</v>
      </c>
      <c r="D444" t="s">
        <v>485</v>
      </c>
      <c r="E444">
        <v>5534</v>
      </c>
      <c r="F444" t="s">
        <v>485</v>
      </c>
      <c r="G444">
        <v>55</v>
      </c>
      <c r="H444" t="s">
        <v>653</v>
      </c>
    </row>
    <row r="445" spans="1:8" x14ac:dyDescent="0.2">
      <c r="A445">
        <v>415</v>
      </c>
      <c r="C445">
        <v>1938</v>
      </c>
      <c r="D445" t="s">
        <v>486</v>
      </c>
      <c r="E445">
        <v>5536</v>
      </c>
      <c r="F445" t="s">
        <v>486</v>
      </c>
      <c r="G445">
        <v>55</v>
      </c>
      <c r="H445" t="s">
        <v>653</v>
      </c>
    </row>
    <row r="446" spans="1:8" x14ac:dyDescent="0.2">
      <c r="A446">
        <v>416</v>
      </c>
      <c r="C446">
        <v>1939</v>
      </c>
      <c r="D446" t="s">
        <v>487</v>
      </c>
      <c r="E446">
        <v>5538</v>
      </c>
      <c r="F446" t="s">
        <v>487</v>
      </c>
      <c r="G446">
        <v>55</v>
      </c>
      <c r="H446" t="s">
        <v>653</v>
      </c>
    </row>
    <row r="447" spans="1:8" x14ac:dyDescent="0.2">
      <c r="A447">
        <v>417</v>
      </c>
      <c r="C447">
        <v>1940</v>
      </c>
      <c r="D447" t="s">
        <v>488</v>
      </c>
      <c r="E447">
        <v>5540</v>
      </c>
      <c r="F447" t="s">
        <v>488</v>
      </c>
      <c r="G447">
        <v>55</v>
      </c>
      <c r="H447" t="s">
        <v>653</v>
      </c>
    </row>
    <row r="448" spans="1:8" x14ac:dyDescent="0.2">
      <c r="A448">
        <v>418</v>
      </c>
      <c r="C448">
        <v>1941</v>
      </c>
      <c r="D448" t="s">
        <v>489</v>
      </c>
      <c r="E448">
        <v>5542</v>
      </c>
      <c r="F448" t="s">
        <v>489</v>
      </c>
      <c r="G448">
        <v>55</v>
      </c>
      <c r="H448" t="s">
        <v>653</v>
      </c>
    </row>
    <row r="449" spans="1:8" x14ac:dyDescent="0.2">
      <c r="A449">
        <v>419</v>
      </c>
      <c r="C449">
        <v>1942</v>
      </c>
      <c r="D449" t="s">
        <v>490</v>
      </c>
      <c r="E449">
        <v>5544</v>
      </c>
      <c r="F449" t="s">
        <v>490</v>
      </c>
      <c r="G449">
        <v>55</v>
      </c>
      <c r="H449" t="s">
        <v>653</v>
      </c>
    </row>
    <row r="450" spans="1:8" x14ac:dyDescent="0.2">
      <c r="A450">
        <v>420</v>
      </c>
      <c r="C450">
        <v>1943</v>
      </c>
      <c r="D450" t="s">
        <v>491</v>
      </c>
      <c r="E450">
        <v>5546</v>
      </c>
      <c r="F450" t="s">
        <v>491</v>
      </c>
      <c r="G450">
        <v>55</v>
      </c>
      <c r="H450" t="s">
        <v>653</v>
      </c>
    </row>
    <row r="451" spans="1:8" x14ac:dyDescent="0.2">
      <c r="A451">
        <v>421</v>
      </c>
      <c r="C451">
        <v>2002</v>
      </c>
      <c r="D451" t="s">
        <v>492</v>
      </c>
      <c r="E451">
        <v>5634</v>
      </c>
      <c r="F451" t="s">
        <v>492</v>
      </c>
      <c r="G451">
        <v>56</v>
      </c>
      <c r="H451" t="s">
        <v>654</v>
      </c>
    </row>
    <row r="452" spans="1:8" x14ac:dyDescent="0.2">
      <c r="A452">
        <v>422</v>
      </c>
      <c r="C452">
        <v>2003</v>
      </c>
      <c r="D452" t="s">
        <v>493</v>
      </c>
      <c r="E452">
        <v>5607</v>
      </c>
      <c r="F452" t="s">
        <v>493</v>
      </c>
      <c r="G452">
        <v>56</v>
      </c>
      <c r="H452" t="s">
        <v>654</v>
      </c>
    </row>
    <row r="453" spans="1:8" x14ac:dyDescent="0.2">
      <c r="A453">
        <v>423</v>
      </c>
      <c r="C453">
        <v>2004</v>
      </c>
      <c r="D453" t="s">
        <v>494</v>
      </c>
      <c r="E453">
        <v>5603</v>
      </c>
      <c r="F453" t="s">
        <v>494</v>
      </c>
      <c r="G453">
        <v>56</v>
      </c>
      <c r="H453" t="s">
        <v>654</v>
      </c>
    </row>
    <row r="454" spans="1:8" x14ac:dyDescent="0.2">
      <c r="A454">
        <v>424</v>
      </c>
      <c r="C454">
        <v>2011</v>
      </c>
      <c r="D454" t="s">
        <v>495</v>
      </c>
      <c r="E454">
        <v>5612</v>
      </c>
      <c r="F454" t="s">
        <v>495</v>
      </c>
      <c r="G454">
        <v>56</v>
      </c>
      <c r="H454" t="s">
        <v>654</v>
      </c>
    </row>
    <row r="455" spans="1:8" x14ac:dyDescent="0.2">
      <c r="A455">
        <v>425</v>
      </c>
      <c r="C455">
        <v>2012</v>
      </c>
      <c r="D455" t="s">
        <v>496</v>
      </c>
      <c r="E455">
        <v>5601</v>
      </c>
      <c r="F455" t="s">
        <v>496</v>
      </c>
      <c r="G455">
        <v>56</v>
      </c>
      <c r="H455" t="s">
        <v>654</v>
      </c>
    </row>
    <row r="456" spans="1:8" x14ac:dyDescent="0.2">
      <c r="A456">
        <v>426</v>
      </c>
      <c r="C456">
        <v>2015</v>
      </c>
      <c r="D456" t="s">
        <v>497</v>
      </c>
      <c r="E456">
        <v>5616</v>
      </c>
      <c r="F456" t="s">
        <v>497</v>
      </c>
      <c r="G456">
        <v>56</v>
      </c>
      <c r="H456" t="s">
        <v>654</v>
      </c>
    </row>
    <row r="457" spans="1:8" x14ac:dyDescent="0.2">
      <c r="A457">
        <v>427</v>
      </c>
      <c r="C457">
        <v>2017</v>
      </c>
      <c r="D457" t="s">
        <v>498</v>
      </c>
      <c r="E457">
        <v>5603</v>
      </c>
      <c r="F457" t="s">
        <v>494</v>
      </c>
      <c r="G457">
        <v>56</v>
      </c>
      <c r="H457" t="s">
        <v>654</v>
      </c>
    </row>
    <row r="458" spans="1:8" x14ac:dyDescent="0.2">
      <c r="A458">
        <v>428</v>
      </c>
      <c r="C458">
        <v>2018</v>
      </c>
      <c r="D458" t="s">
        <v>499</v>
      </c>
      <c r="E458">
        <v>5618</v>
      </c>
      <c r="F458" t="s">
        <v>499</v>
      </c>
      <c r="G458">
        <v>56</v>
      </c>
      <c r="H458" t="s">
        <v>654</v>
      </c>
    </row>
    <row r="459" spans="1:8" x14ac:dyDescent="0.2">
      <c r="A459">
        <v>429</v>
      </c>
      <c r="C459">
        <v>2020</v>
      </c>
      <c r="D459" t="s">
        <v>500</v>
      </c>
      <c r="E459">
        <v>5622</v>
      </c>
      <c r="F459" t="s">
        <v>500</v>
      </c>
      <c r="G459">
        <v>56</v>
      </c>
      <c r="H459" t="s">
        <v>654</v>
      </c>
    </row>
    <row r="460" spans="1:8" x14ac:dyDescent="0.2">
      <c r="A460">
        <v>430</v>
      </c>
      <c r="C460">
        <v>2021</v>
      </c>
      <c r="D460" t="s">
        <v>501</v>
      </c>
      <c r="E460">
        <v>5610</v>
      </c>
      <c r="F460" t="s">
        <v>501</v>
      </c>
      <c r="G460">
        <v>56</v>
      </c>
      <c r="H460" t="s">
        <v>654</v>
      </c>
    </row>
    <row r="461" spans="1:8" x14ac:dyDescent="0.2">
      <c r="A461">
        <v>431</v>
      </c>
      <c r="C461">
        <v>2022</v>
      </c>
      <c r="D461" t="s">
        <v>502</v>
      </c>
      <c r="E461">
        <v>5624</v>
      </c>
      <c r="F461" t="s">
        <v>502</v>
      </c>
      <c r="G461">
        <v>56</v>
      </c>
      <c r="H461" t="s">
        <v>654</v>
      </c>
    </row>
    <row r="462" spans="1:8" x14ac:dyDescent="0.2">
      <c r="A462">
        <v>432</v>
      </c>
      <c r="C462">
        <v>2023</v>
      </c>
      <c r="D462" t="s">
        <v>503</v>
      </c>
      <c r="E462">
        <v>5626</v>
      </c>
      <c r="F462" t="s">
        <v>503</v>
      </c>
      <c r="G462">
        <v>56</v>
      </c>
      <c r="H462" t="s">
        <v>654</v>
      </c>
    </row>
    <row r="463" spans="1:8" x14ac:dyDescent="0.2">
      <c r="A463">
        <v>433</v>
      </c>
      <c r="C463">
        <v>2024</v>
      </c>
      <c r="D463" t="s">
        <v>504</v>
      </c>
      <c r="E463">
        <v>5630</v>
      </c>
      <c r="F463" t="s">
        <v>504</v>
      </c>
      <c r="G463">
        <v>56</v>
      </c>
      <c r="H463" t="s">
        <v>654</v>
      </c>
    </row>
    <row r="464" spans="1:8" x14ac:dyDescent="0.2">
      <c r="A464">
        <v>434</v>
      </c>
      <c r="C464">
        <v>2025</v>
      </c>
      <c r="D464" t="s">
        <v>505</v>
      </c>
      <c r="E464">
        <v>5628</v>
      </c>
      <c r="F464" t="s">
        <v>505</v>
      </c>
      <c r="G464">
        <v>56</v>
      </c>
      <c r="H464" t="s">
        <v>654</v>
      </c>
    </row>
    <row r="465" spans="1:8" x14ac:dyDescent="0.2">
      <c r="A465">
        <v>435</v>
      </c>
      <c r="C465">
        <v>2027</v>
      </c>
      <c r="D465" t="s">
        <v>506</v>
      </c>
      <c r="E465">
        <v>5636</v>
      </c>
      <c r="F465" t="s">
        <v>506</v>
      </c>
      <c r="G465">
        <v>56</v>
      </c>
      <c r="H465" t="s">
        <v>654</v>
      </c>
    </row>
    <row r="466" spans="1:8" x14ac:dyDescent="0.2">
      <c r="A466">
        <v>436</v>
      </c>
      <c r="C466">
        <v>2030</v>
      </c>
      <c r="D466" t="s">
        <v>507</v>
      </c>
      <c r="E466">
        <v>5605</v>
      </c>
      <c r="F466" t="s">
        <v>507</v>
      </c>
      <c r="G466">
        <v>56</v>
      </c>
      <c r="H466" t="s">
        <v>654</v>
      </c>
    </row>
    <row r="467" spans="1:8" x14ac:dyDescent="0.2">
      <c r="A467">
        <v>437</v>
      </c>
      <c r="C467">
        <v>3001</v>
      </c>
      <c r="D467" t="s">
        <v>62</v>
      </c>
      <c r="E467">
        <v>3101</v>
      </c>
      <c r="F467" t="s">
        <v>62</v>
      </c>
      <c r="G467">
        <v>31</v>
      </c>
      <c r="H467" t="s">
        <v>599</v>
      </c>
    </row>
    <row r="468" spans="1:8" x14ac:dyDescent="0.2">
      <c r="A468">
        <v>438</v>
      </c>
      <c r="C468">
        <v>3002</v>
      </c>
      <c r="D468" t="s">
        <v>63</v>
      </c>
      <c r="E468">
        <v>3103</v>
      </c>
      <c r="F468" t="s">
        <v>63</v>
      </c>
      <c r="G468">
        <v>31</v>
      </c>
      <c r="H468" t="s">
        <v>599</v>
      </c>
    </row>
    <row r="469" spans="1:8" x14ac:dyDescent="0.2">
      <c r="A469">
        <v>439</v>
      </c>
      <c r="C469">
        <v>3003</v>
      </c>
      <c r="D469" t="s">
        <v>64</v>
      </c>
      <c r="E469">
        <v>3105</v>
      </c>
      <c r="F469" t="s">
        <v>64</v>
      </c>
      <c r="G469">
        <v>31</v>
      </c>
      <c r="H469" t="s">
        <v>599</v>
      </c>
    </row>
    <row r="470" spans="1:8" x14ac:dyDescent="0.2">
      <c r="A470">
        <v>440</v>
      </c>
      <c r="C470">
        <v>3004</v>
      </c>
      <c r="D470" t="s">
        <v>65</v>
      </c>
      <c r="E470">
        <v>3107</v>
      </c>
      <c r="F470" t="s">
        <v>65</v>
      </c>
      <c r="G470">
        <v>31</v>
      </c>
      <c r="H470" t="s">
        <v>599</v>
      </c>
    </row>
    <row r="471" spans="1:8" x14ac:dyDescent="0.2">
      <c r="A471">
        <v>441</v>
      </c>
      <c r="C471">
        <v>3005</v>
      </c>
      <c r="D471" t="s">
        <v>158</v>
      </c>
      <c r="E471">
        <v>3301</v>
      </c>
      <c r="F471" t="s">
        <v>158</v>
      </c>
      <c r="G471">
        <v>33</v>
      </c>
      <c r="H471" t="s">
        <v>601</v>
      </c>
    </row>
    <row r="472" spans="1:8" x14ac:dyDescent="0.2">
      <c r="A472">
        <v>442</v>
      </c>
      <c r="C472">
        <v>3006</v>
      </c>
      <c r="D472" t="s">
        <v>159</v>
      </c>
      <c r="E472">
        <v>3303</v>
      </c>
      <c r="F472" t="s">
        <v>159</v>
      </c>
      <c r="G472">
        <v>33</v>
      </c>
      <c r="H472" t="s">
        <v>601</v>
      </c>
    </row>
    <row r="473" spans="1:8" x14ac:dyDescent="0.2">
      <c r="A473">
        <v>443</v>
      </c>
      <c r="C473">
        <v>3007</v>
      </c>
      <c r="D473" t="s">
        <v>160</v>
      </c>
      <c r="E473">
        <v>3305</v>
      </c>
      <c r="F473" t="s">
        <v>160</v>
      </c>
      <c r="G473">
        <v>33</v>
      </c>
      <c r="H473" t="s">
        <v>601</v>
      </c>
    </row>
    <row r="474" spans="1:8" x14ac:dyDescent="0.2">
      <c r="A474">
        <v>444</v>
      </c>
      <c r="C474">
        <v>3011</v>
      </c>
      <c r="D474" t="s">
        <v>66</v>
      </c>
      <c r="E474">
        <v>3110</v>
      </c>
      <c r="F474" t="s">
        <v>66</v>
      </c>
      <c r="G474">
        <v>31</v>
      </c>
      <c r="H474" t="s">
        <v>599</v>
      </c>
    </row>
    <row r="475" spans="1:8" x14ac:dyDescent="0.2">
      <c r="A475">
        <v>445</v>
      </c>
      <c r="C475">
        <v>3012</v>
      </c>
      <c r="D475" t="s">
        <v>67</v>
      </c>
      <c r="E475">
        <v>3124</v>
      </c>
      <c r="F475" t="s">
        <v>67</v>
      </c>
      <c r="G475">
        <v>31</v>
      </c>
      <c r="H475" t="s">
        <v>599</v>
      </c>
    </row>
    <row r="476" spans="1:8" x14ac:dyDescent="0.2">
      <c r="A476">
        <v>446</v>
      </c>
      <c r="C476">
        <v>3013</v>
      </c>
      <c r="D476" t="s">
        <v>68</v>
      </c>
      <c r="E476">
        <v>3122</v>
      </c>
      <c r="F476" t="s">
        <v>68</v>
      </c>
      <c r="G476">
        <v>31</v>
      </c>
      <c r="H476" t="s">
        <v>599</v>
      </c>
    </row>
    <row r="477" spans="1:8" x14ac:dyDescent="0.2">
      <c r="A477">
        <v>447</v>
      </c>
      <c r="C477">
        <v>3014</v>
      </c>
      <c r="D477" t="s">
        <v>71</v>
      </c>
      <c r="E477">
        <v>3118</v>
      </c>
      <c r="F477" t="s">
        <v>71</v>
      </c>
      <c r="G477">
        <v>31</v>
      </c>
      <c r="H477" t="s">
        <v>599</v>
      </c>
    </row>
    <row r="478" spans="1:8" x14ac:dyDescent="0.2">
      <c r="A478">
        <v>448</v>
      </c>
      <c r="C478">
        <v>3015</v>
      </c>
      <c r="D478" t="s">
        <v>75</v>
      </c>
      <c r="E478">
        <v>3116</v>
      </c>
      <c r="F478" t="s">
        <v>75</v>
      </c>
      <c r="G478">
        <v>31</v>
      </c>
      <c r="H478" t="s">
        <v>599</v>
      </c>
    </row>
    <row r="479" spans="1:8" x14ac:dyDescent="0.2">
      <c r="A479">
        <v>449</v>
      </c>
      <c r="C479">
        <v>3016</v>
      </c>
      <c r="D479" t="s">
        <v>76</v>
      </c>
      <c r="E479">
        <v>3120</v>
      </c>
      <c r="F479" t="s">
        <v>76</v>
      </c>
      <c r="G479">
        <v>31</v>
      </c>
      <c r="H479" t="s">
        <v>599</v>
      </c>
    </row>
    <row r="480" spans="1:8" x14ac:dyDescent="0.2">
      <c r="A480">
        <v>450</v>
      </c>
      <c r="C480">
        <v>3017</v>
      </c>
      <c r="D480" t="s">
        <v>77</v>
      </c>
      <c r="E480">
        <v>3112</v>
      </c>
      <c r="F480" t="s">
        <v>77</v>
      </c>
      <c r="G480">
        <v>31</v>
      </c>
      <c r="H480" t="s">
        <v>599</v>
      </c>
    </row>
    <row r="481" spans="1:8" x14ac:dyDescent="0.2">
      <c r="A481">
        <v>451</v>
      </c>
      <c r="C481">
        <v>3018</v>
      </c>
      <c r="D481" t="s">
        <v>600</v>
      </c>
      <c r="E481">
        <v>3114</v>
      </c>
      <c r="F481" t="s">
        <v>508</v>
      </c>
      <c r="G481">
        <v>31</v>
      </c>
      <c r="H481" t="s">
        <v>599</v>
      </c>
    </row>
    <row r="482" spans="1:8" x14ac:dyDescent="0.2">
      <c r="A482">
        <v>452</v>
      </c>
      <c r="C482">
        <v>3019</v>
      </c>
      <c r="D482" t="s">
        <v>81</v>
      </c>
      <c r="E482">
        <v>3216</v>
      </c>
      <c r="F482" t="s">
        <v>81</v>
      </c>
      <c r="G482">
        <v>32</v>
      </c>
      <c r="H482" t="s">
        <v>596</v>
      </c>
    </row>
    <row r="483" spans="1:8" x14ac:dyDescent="0.2">
      <c r="A483">
        <v>453</v>
      </c>
      <c r="C483">
        <v>3020</v>
      </c>
      <c r="D483" t="s">
        <v>83</v>
      </c>
      <c r="E483">
        <v>3207</v>
      </c>
      <c r="F483" t="s">
        <v>83</v>
      </c>
      <c r="G483">
        <v>32</v>
      </c>
      <c r="H483" t="s">
        <v>596</v>
      </c>
    </row>
    <row r="484" spans="1:8" x14ac:dyDescent="0.2">
      <c r="A484">
        <v>454</v>
      </c>
      <c r="C484">
        <v>3021</v>
      </c>
      <c r="D484" t="s">
        <v>84</v>
      </c>
      <c r="E484">
        <v>3218</v>
      </c>
      <c r="F484" t="s">
        <v>84</v>
      </c>
      <c r="G484">
        <v>32</v>
      </c>
      <c r="H484" t="s">
        <v>596</v>
      </c>
    </row>
    <row r="485" spans="1:8" x14ac:dyDescent="0.2">
      <c r="A485">
        <v>455</v>
      </c>
      <c r="C485">
        <v>3022</v>
      </c>
      <c r="D485" t="s">
        <v>85</v>
      </c>
      <c r="E485">
        <v>3214</v>
      </c>
      <c r="F485" t="s">
        <v>85</v>
      </c>
      <c r="G485">
        <v>32</v>
      </c>
      <c r="H485" t="s">
        <v>596</v>
      </c>
    </row>
    <row r="486" spans="1:8" x14ac:dyDescent="0.2">
      <c r="A486">
        <v>456</v>
      </c>
      <c r="C486">
        <v>3023</v>
      </c>
      <c r="D486" t="s">
        <v>86</v>
      </c>
      <c r="E486">
        <v>3212</v>
      </c>
      <c r="F486" t="s">
        <v>86</v>
      </c>
      <c r="G486">
        <v>32</v>
      </c>
      <c r="H486" t="s">
        <v>596</v>
      </c>
    </row>
    <row r="487" spans="1:8" x14ac:dyDescent="0.2">
      <c r="A487">
        <v>457</v>
      </c>
      <c r="C487">
        <v>3024</v>
      </c>
      <c r="D487" t="s">
        <v>88</v>
      </c>
      <c r="E487">
        <v>3201</v>
      </c>
      <c r="F487" t="s">
        <v>88</v>
      </c>
      <c r="G487">
        <v>32</v>
      </c>
      <c r="H487" t="s">
        <v>596</v>
      </c>
    </row>
    <row r="488" spans="1:8" x14ac:dyDescent="0.2">
      <c r="A488">
        <v>458</v>
      </c>
      <c r="C488">
        <v>3025</v>
      </c>
      <c r="D488" t="s">
        <v>89</v>
      </c>
      <c r="E488">
        <v>3203</v>
      </c>
      <c r="F488" t="s">
        <v>89</v>
      </c>
      <c r="G488">
        <v>32</v>
      </c>
      <c r="H488" t="s">
        <v>596</v>
      </c>
    </row>
    <row r="489" spans="1:8" x14ac:dyDescent="0.2">
      <c r="A489">
        <v>459</v>
      </c>
      <c r="C489">
        <v>3026</v>
      </c>
      <c r="D489" t="s">
        <v>90</v>
      </c>
      <c r="E489">
        <v>3226</v>
      </c>
      <c r="F489" t="s">
        <v>90</v>
      </c>
      <c r="G489">
        <v>32</v>
      </c>
      <c r="H489" t="s">
        <v>596</v>
      </c>
    </row>
    <row r="490" spans="1:8" x14ac:dyDescent="0.2">
      <c r="A490">
        <v>460</v>
      </c>
      <c r="C490">
        <v>3027</v>
      </c>
      <c r="D490" t="s">
        <v>94</v>
      </c>
      <c r="E490">
        <v>3224</v>
      </c>
      <c r="F490" t="s">
        <v>94</v>
      </c>
      <c r="G490">
        <v>32</v>
      </c>
      <c r="H490" t="s">
        <v>596</v>
      </c>
    </row>
    <row r="491" spans="1:8" x14ac:dyDescent="0.2">
      <c r="A491">
        <v>461</v>
      </c>
      <c r="C491">
        <v>3028</v>
      </c>
      <c r="D491" t="s">
        <v>95</v>
      </c>
      <c r="E491">
        <v>3220</v>
      </c>
      <c r="F491" t="s">
        <v>95</v>
      </c>
      <c r="G491">
        <v>32</v>
      </c>
      <c r="H491" t="s">
        <v>596</v>
      </c>
    </row>
    <row r="492" spans="1:8" x14ac:dyDescent="0.2">
      <c r="A492">
        <v>462</v>
      </c>
      <c r="C492">
        <v>3029</v>
      </c>
      <c r="D492" t="s">
        <v>96</v>
      </c>
      <c r="E492">
        <v>3222</v>
      </c>
      <c r="F492" t="s">
        <v>96</v>
      </c>
      <c r="G492">
        <v>32</v>
      </c>
      <c r="H492" t="s">
        <v>596</v>
      </c>
    </row>
    <row r="493" spans="1:8" x14ac:dyDescent="0.2">
      <c r="A493">
        <v>463</v>
      </c>
      <c r="C493">
        <v>3030</v>
      </c>
      <c r="D493" t="s">
        <v>92</v>
      </c>
      <c r="E493">
        <v>3205</v>
      </c>
      <c r="F493" t="s">
        <v>92</v>
      </c>
      <c r="G493">
        <v>32</v>
      </c>
      <c r="H493" t="s">
        <v>596</v>
      </c>
    </row>
    <row r="494" spans="1:8" x14ac:dyDescent="0.2">
      <c r="A494">
        <v>464</v>
      </c>
      <c r="C494">
        <v>3031</v>
      </c>
      <c r="D494" t="s">
        <v>98</v>
      </c>
      <c r="E494">
        <v>3232</v>
      </c>
      <c r="F494" t="s">
        <v>98</v>
      </c>
      <c r="G494">
        <v>32</v>
      </c>
      <c r="H494" t="s">
        <v>596</v>
      </c>
    </row>
    <row r="495" spans="1:8" x14ac:dyDescent="0.2">
      <c r="A495">
        <v>465</v>
      </c>
      <c r="C495">
        <v>3032</v>
      </c>
      <c r="D495" t="s">
        <v>99</v>
      </c>
      <c r="E495">
        <v>3230</v>
      </c>
      <c r="F495" t="s">
        <v>99</v>
      </c>
      <c r="G495">
        <v>32</v>
      </c>
      <c r="H495" t="s">
        <v>596</v>
      </c>
    </row>
    <row r="496" spans="1:8" x14ac:dyDescent="0.2">
      <c r="A496">
        <v>466</v>
      </c>
      <c r="C496">
        <v>3033</v>
      </c>
      <c r="D496" t="s">
        <v>100</v>
      </c>
      <c r="E496">
        <v>3209</v>
      </c>
      <c r="F496" t="s">
        <v>100</v>
      </c>
      <c r="G496">
        <v>32</v>
      </c>
      <c r="H496" t="s">
        <v>596</v>
      </c>
    </row>
    <row r="497" spans="1:8" x14ac:dyDescent="0.2">
      <c r="A497">
        <v>467</v>
      </c>
      <c r="C497">
        <v>3034</v>
      </c>
      <c r="D497" t="s">
        <v>102</v>
      </c>
      <c r="E497">
        <v>3228</v>
      </c>
      <c r="F497" t="s">
        <v>102</v>
      </c>
      <c r="G497">
        <v>32</v>
      </c>
      <c r="H497" t="s">
        <v>596</v>
      </c>
    </row>
    <row r="498" spans="1:8" x14ac:dyDescent="0.2">
      <c r="A498">
        <v>468</v>
      </c>
      <c r="C498">
        <v>3035</v>
      </c>
      <c r="D498" t="s">
        <v>103</v>
      </c>
      <c r="E498">
        <v>3240</v>
      </c>
      <c r="F498" t="s">
        <v>103</v>
      </c>
      <c r="G498">
        <v>32</v>
      </c>
      <c r="H498" t="s">
        <v>596</v>
      </c>
    </row>
    <row r="499" spans="1:8" x14ac:dyDescent="0.2">
      <c r="A499">
        <v>469</v>
      </c>
      <c r="C499">
        <v>3036</v>
      </c>
      <c r="D499" t="s">
        <v>104</v>
      </c>
      <c r="E499">
        <v>3238</v>
      </c>
      <c r="F499" t="s">
        <v>104</v>
      </c>
      <c r="G499">
        <v>32</v>
      </c>
      <c r="H499" t="s">
        <v>596</v>
      </c>
    </row>
    <row r="500" spans="1:8" x14ac:dyDescent="0.2">
      <c r="A500">
        <v>470</v>
      </c>
      <c r="C500">
        <v>3037</v>
      </c>
      <c r="D500" t="s">
        <v>105</v>
      </c>
      <c r="E500">
        <v>3242</v>
      </c>
      <c r="F500" t="s">
        <v>105</v>
      </c>
      <c r="G500">
        <v>32</v>
      </c>
      <c r="H500" t="s">
        <v>596</v>
      </c>
    </row>
    <row r="501" spans="1:8" x14ac:dyDescent="0.2">
      <c r="A501">
        <v>471</v>
      </c>
      <c r="C501">
        <v>3038</v>
      </c>
      <c r="D501" t="s">
        <v>161</v>
      </c>
      <c r="E501">
        <v>3310</v>
      </c>
      <c r="F501" t="s">
        <v>161</v>
      </c>
      <c r="G501">
        <v>33</v>
      </c>
      <c r="H501" t="s">
        <v>601</v>
      </c>
    </row>
    <row r="502" spans="1:8" x14ac:dyDescent="0.2">
      <c r="A502">
        <v>472</v>
      </c>
      <c r="C502">
        <v>3039</v>
      </c>
      <c r="D502" t="s">
        <v>162</v>
      </c>
      <c r="E502">
        <v>3320</v>
      </c>
      <c r="F502" t="s">
        <v>162</v>
      </c>
      <c r="G502">
        <v>33</v>
      </c>
      <c r="H502" t="s">
        <v>601</v>
      </c>
    </row>
    <row r="503" spans="1:8" x14ac:dyDescent="0.2">
      <c r="A503">
        <v>473</v>
      </c>
      <c r="C503">
        <v>3040</v>
      </c>
      <c r="D503" t="s">
        <v>164</v>
      </c>
      <c r="E503">
        <v>3322</v>
      </c>
      <c r="F503" t="s">
        <v>164</v>
      </c>
      <c r="G503">
        <v>33</v>
      </c>
      <c r="H503" t="s">
        <v>601</v>
      </c>
    </row>
    <row r="504" spans="1:8" x14ac:dyDescent="0.2">
      <c r="A504">
        <v>474</v>
      </c>
      <c r="C504">
        <v>3041</v>
      </c>
      <c r="D504" t="s">
        <v>165</v>
      </c>
      <c r="E504">
        <v>3324</v>
      </c>
      <c r="F504" t="s">
        <v>165</v>
      </c>
      <c r="G504">
        <v>33</v>
      </c>
      <c r="H504" t="s">
        <v>601</v>
      </c>
    </row>
    <row r="505" spans="1:8" x14ac:dyDescent="0.2">
      <c r="A505">
        <v>475</v>
      </c>
      <c r="C505">
        <v>3042</v>
      </c>
      <c r="D505" t="s">
        <v>166</v>
      </c>
      <c r="E505">
        <v>3326</v>
      </c>
      <c r="F505" t="s">
        <v>166</v>
      </c>
      <c r="G505">
        <v>33</v>
      </c>
      <c r="H505" t="s">
        <v>601</v>
      </c>
    </row>
    <row r="506" spans="1:8" x14ac:dyDescent="0.2">
      <c r="A506">
        <v>476</v>
      </c>
      <c r="C506">
        <v>3043</v>
      </c>
      <c r="D506" t="s">
        <v>167</v>
      </c>
      <c r="E506">
        <v>3328</v>
      </c>
      <c r="F506" t="s">
        <v>167</v>
      </c>
      <c r="G506">
        <v>33</v>
      </c>
      <c r="H506" t="s">
        <v>601</v>
      </c>
    </row>
    <row r="507" spans="1:8" x14ac:dyDescent="0.2">
      <c r="A507">
        <v>477</v>
      </c>
      <c r="C507">
        <v>3044</v>
      </c>
      <c r="D507" t="s">
        <v>168</v>
      </c>
      <c r="E507">
        <v>3330</v>
      </c>
      <c r="F507" t="s">
        <v>168</v>
      </c>
      <c r="G507">
        <v>33</v>
      </c>
      <c r="H507" t="s">
        <v>601</v>
      </c>
    </row>
    <row r="508" spans="1:8" x14ac:dyDescent="0.2">
      <c r="A508">
        <v>478</v>
      </c>
      <c r="C508">
        <v>3045</v>
      </c>
      <c r="D508" t="s">
        <v>169</v>
      </c>
      <c r="E508">
        <v>3332</v>
      </c>
      <c r="F508" t="s">
        <v>169</v>
      </c>
      <c r="G508">
        <v>33</v>
      </c>
      <c r="H508" t="s">
        <v>601</v>
      </c>
    </row>
    <row r="509" spans="1:8" x14ac:dyDescent="0.2">
      <c r="A509">
        <v>479</v>
      </c>
      <c r="C509">
        <v>3046</v>
      </c>
      <c r="D509" t="s">
        <v>170</v>
      </c>
      <c r="E509">
        <v>3318</v>
      </c>
      <c r="F509" t="s">
        <v>170</v>
      </c>
      <c r="G509">
        <v>33</v>
      </c>
      <c r="H509" t="s">
        <v>601</v>
      </c>
    </row>
    <row r="510" spans="1:8" x14ac:dyDescent="0.2">
      <c r="A510">
        <v>480</v>
      </c>
      <c r="C510">
        <v>3047</v>
      </c>
      <c r="D510" t="s">
        <v>171</v>
      </c>
      <c r="E510">
        <v>3316</v>
      </c>
      <c r="F510" t="s">
        <v>171</v>
      </c>
      <c r="G510">
        <v>33</v>
      </c>
      <c r="H510" t="s">
        <v>601</v>
      </c>
    </row>
    <row r="511" spans="1:8" x14ac:dyDescent="0.2">
      <c r="A511">
        <v>481</v>
      </c>
      <c r="C511">
        <v>3048</v>
      </c>
      <c r="D511" t="s">
        <v>172</v>
      </c>
      <c r="E511">
        <v>3314</v>
      </c>
      <c r="F511" t="s">
        <v>172</v>
      </c>
      <c r="G511">
        <v>33</v>
      </c>
      <c r="H511" t="s">
        <v>601</v>
      </c>
    </row>
    <row r="512" spans="1:8" x14ac:dyDescent="0.2">
      <c r="A512">
        <v>482</v>
      </c>
      <c r="C512">
        <v>3049</v>
      </c>
      <c r="D512" t="s">
        <v>174</v>
      </c>
      <c r="E512">
        <v>3312</v>
      </c>
      <c r="F512" t="s">
        <v>174</v>
      </c>
      <c r="G512">
        <v>33</v>
      </c>
      <c r="H512" t="s">
        <v>601</v>
      </c>
    </row>
    <row r="513" spans="1:8" x14ac:dyDescent="0.2">
      <c r="A513">
        <v>483</v>
      </c>
      <c r="C513">
        <v>3050</v>
      </c>
      <c r="D513" t="s">
        <v>177</v>
      </c>
      <c r="E513">
        <v>3334</v>
      </c>
      <c r="F513" t="s">
        <v>177</v>
      </c>
      <c r="G513">
        <v>33</v>
      </c>
      <c r="H513" t="s">
        <v>601</v>
      </c>
    </row>
    <row r="514" spans="1:8" x14ac:dyDescent="0.2">
      <c r="A514">
        <v>484</v>
      </c>
      <c r="C514">
        <v>3051</v>
      </c>
      <c r="D514" t="s">
        <v>178</v>
      </c>
      <c r="E514">
        <v>3336</v>
      </c>
      <c r="F514" t="s">
        <v>178</v>
      </c>
      <c r="G514">
        <v>33</v>
      </c>
      <c r="H514" t="s">
        <v>601</v>
      </c>
    </row>
    <row r="515" spans="1:8" x14ac:dyDescent="0.2">
      <c r="A515">
        <v>485</v>
      </c>
      <c r="C515">
        <v>3052</v>
      </c>
      <c r="D515" t="s">
        <v>179</v>
      </c>
      <c r="E515">
        <v>3338</v>
      </c>
      <c r="F515" t="s">
        <v>180</v>
      </c>
      <c r="G515">
        <v>33</v>
      </c>
      <c r="H515" t="s">
        <v>601</v>
      </c>
    </row>
    <row r="516" spans="1:8" x14ac:dyDescent="0.2">
      <c r="A516">
        <v>486</v>
      </c>
      <c r="C516">
        <v>3053</v>
      </c>
      <c r="D516" t="s">
        <v>147</v>
      </c>
      <c r="E516">
        <v>3236</v>
      </c>
      <c r="F516" t="s">
        <v>147</v>
      </c>
      <c r="G516">
        <v>32</v>
      </c>
      <c r="H516" t="s">
        <v>596</v>
      </c>
    </row>
    <row r="517" spans="1:8" x14ac:dyDescent="0.2">
      <c r="A517">
        <v>487</v>
      </c>
      <c r="C517">
        <v>3054</v>
      </c>
      <c r="D517" t="s">
        <v>148</v>
      </c>
      <c r="E517">
        <v>3234</v>
      </c>
      <c r="F517" t="s">
        <v>148</v>
      </c>
      <c r="G517">
        <v>32</v>
      </c>
      <c r="H517" t="s">
        <v>596</v>
      </c>
    </row>
    <row r="518" spans="1:8" x14ac:dyDescent="0.2">
      <c r="A518">
        <v>488</v>
      </c>
      <c r="C518">
        <v>3101</v>
      </c>
      <c r="D518" t="s">
        <v>62</v>
      </c>
      <c r="E518">
        <v>3101</v>
      </c>
      <c r="F518" t="s">
        <v>62</v>
      </c>
      <c r="G518">
        <v>31</v>
      </c>
      <c r="H518" t="s">
        <v>599</v>
      </c>
    </row>
    <row r="519" spans="1:8" x14ac:dyDescent="0.2">
      <c r="A519">
        <v>489</v>
      </c>
      <c r="C519">
        <v>3103</v>
      </c>
      <c r="D519" t="s">
        <v>63</v>
      </c>
      <c r="E519">
        <v>3103</v>
      </c>
      <c r="F519" t="s">
        <v>63</v>
      </c>
      <c r="G519">
        <v>31</v>
      </c>
      <c r="H519" t="s">
        <v>599</v>
      </c>
    </row>
    <row r="520" spans="1:8" x14ac:dyDescent="0.2">
      <c r="A520">
        <v>490</v>
      </c>
      <c r="C520">
        <v>3105</v>
      </c>
      <c r="D520" t="s">
        <v>64</v>
      </c>
      <c r="E520">
        <v>3105</v>
      </c>
      <c r="F520" t="s">
        <v>64</v>
      </c>
      <c r="G520">
        <v>31</v>
      </c>
      <c r="H520" t="s">
        <v>599</v>
      </c>
    </row>
    <row r="521" spans="1:8" x14ac:dyDescent="0.2">
      <c r="A521">
        <v>491</v>
      </c>
      <c r="C521">
        <v>3107</v>
      </c>
      <c r="D521" t="s">
        <v>65</v>
      </c>
      <c r="E521">
        <v>3107</v>
      </c>
      <c r="F521" t="s">
        <v>65</v>
      </c>
      <c r="G521">
        <v>31</v>
      </c>
      <c r="H521" t="s">
        <v>599</v>
      </c>
    </row>
    <row r="522" spans="1:8" x14ac:dyDescent="0.2">
      <c r="A522">
        <v>492</v>
      </c>
      <c r="C522">
        <v>3110</v>
      </c>
      <c r="D522" t="s">
        <v>66</v>
      </c>
      <c r="E522">
        <v>3110</v>
      </c>
      <c r="F522" t="s">
        <v>66</v>
      </c>
      <c r="G522">
        <v>31</v>
      </c>
      <c r="H522" t="s">
        <v>599</v>
      </c>
    </row>
    <row r="523" spans="1:8" x14ac:dyDescent="0.2">
      <c r="A523">
        <v>493</v>
      </c>
      <c r="C523">
        <v>3112</v>
      </c>
      <c r="D523" t="s">
        <v>77</v>
      </c>
      <c r="E523">
        <v>3112</v>
      </c>
      <c r="F523" t="s">
        <v>77</v>
      </c>
      <c r="G523">
        <v>31</v>
      </c>
      <c r="H523" t="s">
        <v>599</v>
      </c>
    </row>
    <row r="524" spans="1:8" x14ac:dyDescent="0.2">
      <c r="A524">
        <v>494</v>
      </c>
      <c r="C524">
        <v>3114</v>
      </c>
      <c r="D524" t="s">
        <v>508</v>
      </c>
      <c r="E524">
        <v>3114</v>
      </c>
      <c r="F524" t="s">
        <v>508</v>
      </c>
      <c r="G524">
        <v>31</v>
      </c>
      <c r="H524" t="s">
        <v>599</v>
      </c>
    </row>
    <row r="525" spans="1:8" x14ac:dyDescent="0.2">
      <c r="A525">
        <v>495</v>
      </c>
      <c r="C525">
        <v>3116</v>
      </c>
      <c r="D525" t="s">
        <v>75</v>
      </c>
      <c r="E525">
        <v>3116</v>
      </c>
      <c r="F525" t="s">
        <v>75</v>
      </c>
      <c r="G525">
        <v>31</v>
      </c>
      <c r="H525" t="s">
        <v>599</v>
      </c>
    </row>
    <row r="526" spans="1:8" x14ac:dyDescent="0.2">
      <c r="A526">
        <v>496</v>
      </c>
      <c r="C526">
        <v>3118</v>
      </c>
      <c r="D526" t="s">
        <v>71</v>
      </c>
      <c r="E526">
        <v>3118</v>
      </c>
      <c r="F526" t="s">
        <v>71</v>
      </c>
      <c r="G526">
        <v>31</v>
      </c>
      <c r="H526" t="s">
        <v>599</v>
      </c>
    </row>
    <row r="527" spans="1:8" x14ac:dyDescent="0.2">
      <c r="A527">
        <v>497</v>
      </c>
      <c r="C527">
        <v>3120</v>
      </c>
      <c r="D527" t="s">
        <v>76</v>
      </c>
      <c r="E527">
        <v>3120</v>
      </c>
      <c r="F527" t="s">
        <v>76</v>
      </c>
      <c r="G527">
        <v>31</v>
      </c>
      <c r="H527" t="s">
        <v>599</v>
      </c>
    </row>
    <row r="528" spans="1:8" x14ac:dyDescent="0.2">
      <c r="A528">
        <v>498</v>
      </c>
      <c r="C528">
        <v>3122</v>
      </c>
      <c r="D528" t="s">
        <v>68</v>
      </c>
      <c r="E528">
        <v>3122</v>
      </c>
      <c r="F528" t="s">
        <v>68</v>
      </c>
      <c r="G528">
        <v>31</v>
      </c>
      <c r="H528" t="s">
        <v>599</v>
      </c>
    </row>
    <row r="529" spans="1:8" x14ac:dyDescent="0.2">
      <c r="A529">
        <v>499</v>
      </c>
      <c r="C529">
        <v>3124</v>
      </c>
      <c r="D529" t="s">
        <v>67</v>
      </c>
      <c r="E529">
        <v>3124</v>
      </c>
      <c r="F529" t="s">
        <v>67</v>
      </c>
      <c r="G529">
        <v>31</v>
      </c>
      <c r="H529" t="s">
        <v>599</v>
      </c>
    </row>
    <row r="530" spans="1:8" x14ac:dyDescent="0.2">
      <c r="A530">
        <v>500</v>
      </c>
      <c r="C530">
        <v>3201</v>
      </c>
      <c r="D530" t="s">
        <v>88</v>
      </c>
      <c r="E530">
        <v>3201</v>
      </c>
      <c r="F530" t="s">
        <v>88</v>
      </c>
      <c r="G530">
        <v>32</v>
      </c>
      <c r="H530" t="s">
        <v>596</v>
      </c>
    </row>
    <row r="531" spans="1:8" x14ac:dyDescent="0.2">
      <c r="A531">
        <v>501</v>
      </c>
      <c r="C531">
        <v>3203</v>
      </c>
      <c r="D531" t="s">
        <v>89</v>
      </c>
      <c r="E531">
        <v>3203</v>
      </c>
      <c r="F531" t="s">
        <v>89</v>
      </c>
      <c r="G531">
        <v>32</v>
      </c>
      <c r="H531" t="s">
        <v>596</v>
      </c>
    </row>
    <row r="532" spans="1:8" x14ac:dyDescent="0.2">
      <c r="A532">
        <v>502</v>
      </c>
      <c r="C532">
        <v>3205</v>
      </c>
      <c r="D532" t="s">
        <v>92</v>
      </c>
      <c r="E532">
        <v>3205</v>
      </c>
      <c r="F532" t="s">
        <v>92</v>
      </c>
      <c r="G532">
        <v>32</v>
      </c>
      <c r="H532" t="s">
        <v>596</v>
      </c>
    </row>
    <row r="533" spans="1:8" x14ac:dyDescent="0.2">
      <c r="A533">
        <v>503</v>
      </c>
      <c r="C533">
        <v>3207</v>
      </c>
      <c r="D533" t="s">
        <v>83</v>
      </c>
      <c r="E533">
        <v>3207</v>
      </c>
      <c r="F533" t="s">
        <v>83</v>
      </c>
      <c r="G533">
        <v>32</v>
      </c>
      <c r="H533" t="s">
        <v>596</v>
      </c>
    </row>
    <row r="534" spans="1:8" x14ac:dyDescent="0.2">
      <c r="A534">
        <v>504</v>
      </c>
      <c r="C534">
        <v>3209</v>
      </c>
      <c r="D534" t="s">
        <v>100</v>
      </c>
      <c r="E534">
        <v>3209</v>
      </c>
      <c r="F534" t="s">
        <v>100</v>
      </c>
      <c r="G534">
        <v>32</v>
      </c>
      <c r="H534" t="s">
        <v>596</v>
      </c>
    </row>
    <row r="535" spans="1:8" x14ac:dyDescent="0.2">
      <c r="A535">
        <v>505</v>
      </c>
      <c r="C535">
        <v>3212</v>
      </c>
      <c r="D535" t="s">
        <v>86</v>
      </c>
      <c r="E535">
        <v>3212</v>
      </c>
      <c r="F535" t="s">
        <v>86</v>
      </c>
      <c r="G535">
        <v>32</v>
      </c>
      <c r="H535" t="s">
        <v>596</v>
      </c>
    </row>
    <row r="536" spans="1:8" x14ac:dyDescent="0.2">
      <c r="A536">
        <v>506</v>
      </c>
      <c r="C536">
        <v>3214</v>
      </c>
      <c r="D536" t="s">
        <v>85</v>
      </c>
      <c r="E536">
        <v>3214</v>
      </c>
      <c r="F536" t="s">
        <v>85</v>
      </c>
      <c r="G536">
        <v>32</v>
      </c>
      <c r="H536" t="s">
        <v>596</v>
      </c>
    </row>
    <row r="537" spans="1:8" x14ac:dyDescent="0.2">
      <c r="A537">
        <v>507</v>
      </c>
      <c r="C537">
        <v>3216</v>
      </c>
      <c r="D537" t="s">
        <v>81</v>
      </c>
      <c r="E537">
        <v>3216</v>
      </c>
      <c r="F537" t="s">
        <v>81</v>
      </c>
      <c r="G537">
        <v>32</v>
      </c>
      <c r="H537" t="s">
        <v>596</v>
      </c>
    </row>
    <row r="538" spans="1:8" x14ac:dyDescent="0.2">
      <c r="A538">
        <v>508</v>
      </c>
      <c r="C538">
        <v>3218</v>
      </c>
      <c r="D538" t="s">
        <v>84</v>
      </c>
      <c r="E538">
        <v>3218</v>
      </c>
      <c r="F538" t="s">
        <v>84</v>
      </c>
      <c r="G538">
        <v>32</v>
      </c>
      <c r="H538" t="s">
        <v>596</v>
      </c>
    </row>
    <row r="539" spans="1:8" x14ac:dyDescent="0.2">
      <c r="A539">
        <v>509</v>
      </c>
      <c r="C539">
        <v>3220</v>
      </c>
      <c r="D539" t="s">
        <v>95</v>
      </c>
      <c r="E539">
        <v>3220</v>
      </c>
      <c r="F539" t="s">
        <v>95</v>
      </c>
      <c r="G539">
        <v>32</v>
      </c>
      <c r="H539" t="s">
        <v>596</v>
      </c>
    </row>
    <row r="540" spans="1:8" x14ac:dyDescent="0.2">
      <c r="A540">
        <v>510</v>
      </c>
      <c r="C540">
        <v>3222</v>
      </c>
      <c r="D540" t="s">
        <v>96</v>
      </c>
      <c r="E540">
        <v>3222</v>
      </c>
      <c r="F540" t="s">
        <v>96</v>
      </c>
      <c r="G540">
        <v>32</v>
      </c>
      <c r="H540" t="s">
        <v>596</v>
      </c>
    </row>
    <row r="541" spans="1:8" x14ac:dyDescent="0.2">
      <c r="A541">
        <v>511</v>
      </c>
      <c r="C541">
        <v>3224</v>
      </c>
      <c r="D541" t="s">
        <v>94</v>
      </c>
      <c r="E541">
        <v>3224</v>
      </c>
      <c r="F541" t="s">
        <v>94</v>
      </c>
      <c r="G541">
        <v>32</v>
      </c>
      <c r="H541" t="s">
        <v>596</v>
      </c>
    </row>
    <row r="542" spans="1:8" x14ac:dyDescent="0.2">
      <c r="A542">
        <v>512</v>
      </c>
      <c r="C542">
        <v>3226</v>
      </c>
      <c r="D542" t="s">
        <v>90</v>
      </c>
      <c r="E542">
        <v>3226</v>
      </c>
      <c r="F542" t="s">
        <v>90</v>
      </c>
      <c r="G542">
        <v>32</v>
      </c>
      <c r="H542" t="s">
        <v>596</v>
      </c>
    </row>
    <row r="543" spans="1:8" x14ac:dyDescent="0.2">
      <c r="A543">
        <v>513</v>
      </c>
      <c r="C543">
        <v>3228</v>
      </c>
      <c r="D543" t="s">
        <v>102</v>
      </c>
      <c r="E543">
        <v>3228</v>
      </c>
      <c r="F543" t="s">
        <v>102</v>
      </c>
      <c r="G543">
        <v>32</v>
      </c>
      <c r="H543" t="s">
        <v>596</v>
      </c>
    </row>
    <row r="544" spans="1:8" x14ac:dyDescent="0.2">
      <c r="A544">
        <v>514</v>
      </c>
      <c r="C544">
        <v>3230</v>
      </c>
      <c r="D544" t="s">
        <v>99</v>
      </c>
      <c r="E544">
        <v>3230</v>
      </c>
      <c r="F544" t="s">
        <v>99</v>
      </c>
      <c r="G544">
        <v>32</v>
      </c>
      <c r="H544" t="s">
        <v>596</v>
      </c>
    </row>
    <row r="545" spans="1:8" x14ac:dyDescent="0.2">
      <c r="A545">
        <v>515</v>
      </c>
      <c r="C545">
        <v>3232</v>
      </c>
      <c r="D545" t="s">
        <v>98</v>
      </c>
      <c r="E545">
        <v>3232</v>
      </c>
      <c r="F545" t="s">
        <v>98</v>
      </c>
      <c r="G545">
        <v>32</v>
      </c>
      <c r="H545" t="s">
        <v>596</v>
      </c>
    </row>
    <row r="546" spans="1:8" x14ac:dyDescent="0.2">
      <c r="A546">
        <v>516</v>
      </c>
      <c r="C546">
        <v>3234</v>
      </c>
      <c r="D546" t="s">
        <v>148</v>
      </c>
      <c r="E546">
        <v>3234</v>
      </c>
      <c r="F546" t="s">
        <v>148</v>
      </c>
      <c r="G546">
        <v>32</v>
      </c>
      <c r="H546" t="s">
        <v>596</v>
      </c>
    </row>
    <row r="547" spans="1:8" x14ac:dyDescent="0.2">
      <c r="A547">
        <v>517</v>
      </c>
      <c r="C547">
        <v>3236</v>
      </c>
      <c r="D547" t="s">
        <v>147</v>
      </c>
      <c r="E547">
        <v>3236</v>
      </c>
      <c r="F547" t="s">
        <v>147</v>
      </c>
      <c r="G547">
        <v>32</v>
      </c>
      <c r="H547" t="s">
        <v>596</v>
      </c>
    </row>
    <row r="548" spans="1:8" x14ac:dyDescent="0.2">
      <c r="A548">
        <v>518</v>
      </c>
      <c r="C548">
        <v>3238</v>
      </c>
      <c r="D548" t="s">
        <v>104</v>
      </c>
      <c r="E548">
        <v>3238</v>
      </c>
      <c r="F548" t="s">
        <v>104</v>
      </c>
      <c r="G548">
        <v>32</v>
      </c>
      <c r="H548" t="s">
        <v>596</v>
      </c>
    </row>
    <row r="549" spans="1:8" x14ac:dyDescent="0.2">
      <c r="A549">
        <v>519</v>
      </c>
      <c r="C549">
        <v>3240</v>
      </c>
      <c r="D549" t="s">
        <v>103</v>
      </c>
      <c r="E549">
        <v>3240</v>
      </c>
      <c r="F549" t="s">
        <v>103</v>
      </c>
      <c r="G549">
        <v>32</v>
      </c>
      <c r="H549" t="s">
        <v>596</v>
      </c>
    </row>
    <row r="550" spans="1:8" x14ac:dyDescent="0.2">
      <c r="A550">
        <v>520</v>
      </c>
      <c r="C550">
        <v>3242</v>
      </c>
      <c r="D550" t="s">
        <v>105</v>
      </c>
      <c r="E550">
        <v>3242</v>
      </c>
      <c r="F550" t="s">
        <v>105</v>
      </c>
      <c r="G550">
        <v>32</v>
      </c>
      <c r="H550" t="s">
        <v>596</v>
      </c>
    </row>
    <row r="551" spans="1:8" x14ac:dyDescent="0.2">
      <c r="A551">
        <v>521</v>
      </c>
      <c r="C551">
        <v>3301</v>
      </c>
      <c r="D551" t="s">
        <v>158</v>
      </c>
      <c r="E551">
        <v>3301</v>
      </c>
      <c r="F551" t="s">
        <v>158</v>
      </c>
      <c r="G551">
        <v>33</v>
      </c>
      <c r="H551" t="s">
        <v>601</v>
      </c>
    </row>
    <row r="552" spans="1:8" x14ac:dyDescent="0.2">
      <c r="A552">
        <v>522</v>
      </c>
      <c r="C552">
        <v>3303</v>
      </c>
      <c r="D552" t="s">
        <v>159</v>
      </c>
      <c r="E552">
        <v>3303</v>
      </c>
      <c r="F552" t="s">
        <v>159</v>
      </c>
      <c r="G552">
        <v>33</v>
      </c>
      <c r="H552" t="s">
        <v>601</v>
      </c>
    </row>
    <row r="553" spans="1:8" x14ac:dyDescent="0.2">
      <c r="A553">
        <v>523</v>
      </c>
      <c r="C553">
        <v>3305</v>
      </c>
      <c r="D553" t="s">
        <v>160</v>
      </c>
      <c r="E553">
        <v>3305</v>
      </c>
      <c r="F553" t="s">
        <v>160</v>
      </c>
      <c r="G553">
        <v>33</v>
      </c>
      <c r="H553" t="s">
        <v>601</v>
      </c>
    </row>
    <row r="554" spans="1:8" x14ac:dyDescent="0.2">
      <c r="A554">
        <v>524</v>
      </c>
      <c r="C554">
        <v>3310</v>
      </c>
      <c r="D554" t="s">
        <v>161</v>
      </c>
      <c r="E554">
        <v>3310</v>
      </c>
      <c r="F554" t="s">
        <v>161</v>
      </c>
      <c r="G554">
        <v>33</v>
      </c>
      <c r="H554" t="s">
        <v>601</v>
      </c>
    </row>
    <row r="555" spans="1:8" x14ac:dyDescent="0.2">
      <c r="A555">
        <v>525</v>
      </c>
      <c r="C555">
        <v>3312</v>
      </c>
      <c r="D555" t="s">
        <v>174</v>
      </c>
      <c r="E555">
        <v>3312</v>
      </c>
      <c r="F555" t="s">
        <v>174</v>
      </c>
      <c r="G555">
        <v>33</v>
      </c>
      <c r="H555" t="s">
        <v>601</v>
      </c>
    </row>
    <row r="556" spans="1:8" x14ac:dyDescent="0.2">
      <c r="A556">
        <v>526</v>
      </c>
      <c r="C556">
        <v>3314</v>
      </c>
      <c r="D556" t="s">
        <v>172</v>
      </c>
      <c r="E556">
        <v>3314</v>
      </c>
      <c r="F556" t="s">
        <v>172</v>
      </c>
      <c r="G556">
        <v>33</v>
      </c>
      <c r="H556" t="s">
        <v>601</v>
      </c>
    </row>
    <row r="557" spans="1:8" x14ac:dyDescent="0.2">
      <c r="A557">
        <v>527</v>
      </c>
      <c r="C557">
        <v>3316</v>
      </c>
      <c r="D557" t="s">
        <v>171</v>
      </c>
      <c r="E557">
        <v>3316</v>
      </c>
      <c r="F557" t="s">
        <v>171</v>
      </c>
      <c r="G557">
        <v>33</v>
      </c>
      <c r="H557" t="s">
        <v>601</v>
      </c>
    </row>
    <row r="558" spans="1:8" x14ac:dyDescent="0.2">
      <c r="A558">
        <v>528</v>
      </c>
      <c r="C558">
        <v>3318</v>
      </c>
      <c r="D558" t="s">
        <v>170</v>
      </c>
      <c r="E558">
        <v>3318</v>
      </c>
      <c r="F558" t="s">
        <v>170</v>
      </c>
      <c r="G558">
        <v>33</v>
      </c>
      <c r="H558" t="s">
        <v>601</v>
      </c>
    </row>
    <row r="559" spans="1:8" x14ac:dyDescent="0.2">
      <c r="A559">
        <v>529</v>
      </c>
      <c r="C559">
        <v>3320</v>
      </c>
      <c r="D559" t="s">
        <v>162</v>
      </c>
      <c r="E559">
        <v>3320</v>
      </c>
      <c r="F559" t="s">
        <v>162</v>
      </c>
      <c r="G559">
        <v>33</v>
      </c>
      <c r="H559" t="s">
        <v>601</v>
      </c>
    </row>
    <row r="560" spans="1:8" x14ac:dyDescent="0.2">
      <c r="A560">
        <v>530</v>
      </c>
      <c r="C560">
        <v>3322</v>
      </c>
      <c r="D560" t="s">
        <v>164</v>
      </c>
      <c r="E560">
        <v>3322</v>
      </c>
      <c r="F560" t="s">
        <v>164</v>
      </c>
      <c r="G560">
        <v>33</v>
      </c>
      <c r="H560" t="s">
        <v>601</v>
      </c>
    </row>
    <row r="561" spans="1:8" x14ac:dyDescent="0.2">
      <c r="A561">
        <v>531</v>
      </c>
      <c r="C561">
        <v>3324</v>
      </c>
      <c r="D561" t="s">
        <v>165</v>
      </c>
      <c r="E561">
        <v>3324</v>
      </c>
      <c r="F561" t="s">
        <v>165</v>
      </c>
      <c r="G561">
        <v>33</v>
      </c>
      <c r="H561" t="s">
        <v>601</v>
      </c>
    </row>
    <row r="562" spans="1:8" x14ac:dyDescent="0.2">
      <c r="A562">
        <v>532</v>
      </c>
      <c r="C562">
        <v>3326</v>
      </c>
      <c r="D562" t="s">
        <v>166</v>
      </c>
      <c r="E562">
        <v>3326</v>
      </c>
      <c r="F562" t="s">
        <v>166</v>
      </c>
      <c r="G562">
        <v>33</v>
      </c>
      <c r="H562" t="s">
        <v>601</v>
      </c>
    </row>
    <row r="563" spans="1:8" x14ac:dyDescent="0.2">
      <c r="A563">
        <v>533</v>
      </c>
      <c r="C563">
        <v>3328</v>
      </c>
      <c r="D563" t="s">
        <v>167</v>
      </c>
      <c r="E563">
        <v>3328</v>
      </c>
      <c r="F563" t="s">
        <v>167</v>
      </c>
      <c r="G563">
        <v>33</v>
      </c>
      <c r="H563" t="s">
        <v>601</v>
      </c>
    </row>
    <row r="564" spans="1:8" x14ac:dyDescent="0.2">
      <c r="A564">
        <v>534</v>
      </c>
      <c r="C564">
        <v>3330</v>
      </c>
      <c r="D564" t="s">
        <v>168</v>
      </c>
      <c r="E564">
        <v>3330</v>
      </c>
      <c r="F564" t="s">
        <v>168</v>
      </c>
      <c r="G564">
        <v>33</v>
      </c>
      <c r="H564" t="s">
        <v>601</v>
      </c>
    </row>
    <row r="565" spans="1:8" x14ac:dyDescent="0.2">
      <c r="A565">
        <v>535</v>
      </c>
      <c r="C565">
        <v>3332</v>
      </c>
      <c r="D565" t="s">
        <v>169</v>
      </c>
      <c r="E565">
        <v>3332</v>
      </c>
      <c r="F565" t="s">
        <v>169</v>
      </c>
      <c r="G565">
        <v>33</v>
      </c>
      <c r="H565" t="s">
        <v>601</v>
      </c>
    </row>
    <row r="566" spans="1:8" x14ac:dyDescent="0.2">
      <c r="A566">
        <v>536</v>
      </c>
      <c r="C566">
        <v>3334</v>
      </c>
      <c r="D566" t="s">
        <v>177</v>
      </c>
      <c r="E566">
        <v>3334</v>
      </c>
      <c r="F566" t="s">
        <v>177</v>
      </c>
      <c r="G566">
        <v>33</v>
      </c>
      <c r="H566" t="s">
        <v>601</v>
      </c>
    </row>
    <row r="567" spans="1:8" x14ac:dyDescent="0.2">
      <c r="A567">
        <v>537</v>
      </c>
      <c r="C567">
        <v>3336</v>
      </c>
      <c r="D567" t="s">
        <v>178</v>
      </c>
      <c r="E567">
        <v>3336</v>
      </c>
      <c r="F567" t="s">
        <v>178</v>
      </c>
      <c r="G567">
        <v>33</v>
      </c>
      <c r="H567" t="s">
        <v>601</v>
      </c>
    </row>
    <row r="568" spans="1:8" x14ac:dyDescent="0.2">
      <c r="A568">
        <v>538</v>
      </c>
      <c r="C568">
        <v>3338</v>
      </c>
      <c r="D568" t="s">
        <v>180</v>
      </c>
      <c r="E568">
        <v>3338</v>
      </c>
      <c r="F568" t="s">
        <v>180</v>
      </c>
      <c r="G568">
        <v>33</v>
      </c>
      <c r="H568" t="s">
        <v>601</v>
      </c>
    </row>
    <row r="569" spans="1:8" x14ac:dyDescent="0.2">
      <c r="A569">
        <v>539</v>
      </c>
      <c r="C569">
        <v>3401</v>
      </c>
      <c r="D569" t="s">
        <v>107</v>
      </c>
      <c r="E569">
        <v>3401</v>
      </c>
      <c r="F569" t="s">
        <v>107</v>
      </c>
      <c r="G569">
        <v>34</v>
      </c>
      <c r="H569" t="s">
        <v>108</v>
      </c>
    </row>
    <row r="570" spans="1:8" x14ac:dyDescent="0.2">
      <c r="A570">
        <v>540</v>
      </c>
      <c r="C570">
        <v>3403</v>
      </c>
      <c r="D570" t="s">
        <v>109</v>
      </c>
      <c r="E570">
        <v>3403</v>
      </c>
      <c r="F570" t="s">
        <v>109</v>
      </c>
      <c r="G570">
        <v>34</v>
      </c>
      <c r="H570" t="s">
        <v>108</v>
      </c>
    </row>
    <row r="571" spans="1:8" x14ac:dyDescent="0.2">
      <c r="A571">
        <v>541</v>
      </c>
      <c r="C571">
        <v>3405</v>
      </c>
      <c r="D571" t="s">
        <v>132</v>
      </c>
      <c r="E571">
        <v>3405</v>
      </c>
      <c r="F571" t="s">
        <v>132</v>
      </c>
      <c r="G571">
        <v>34</v>
      </c>
      <c r="H571" t="s">
        <v>108</v>
      </c>
    </row>
    <row r="572" spans="1:8" x14ac:dyDescent="0.2">
      <c r="A572">
        <v>542</v>
      </c>
      <c r="C572">
        <v>3407</v>
      </c>
      <c r="D572" t="s">
        <v>133</v>
      </c>
      <c r="E572">
        <v>3407</v>
      </c>
      <c r="F572" t="s">
        <v>133</v>
      </c>
      <c r="G572">
        <v>34</v>
      </c>
      <c r="H572" t="s">
        <v>108</v>
      </c>
    </row>
    <row r="573" spans="1:8" x14ac:dyDescent="0.2">
      <c r="A573">
        <v>543</v>
      </c>
      <c r="C573">
        <v>3411</v>
      </c>
      <c r="D573" t="s">
        <v>110</v>
      </c>
      <c r="E573">
        <v>3411</v>
      </c>
      <c r="F573" t="s">
        <v>110</v>
      </c>
      <c r="G573">
        <v>34</v>
      </c>
      <c r="H573" t="s">
        <v>108</v>
      </c>
    </row>
    <row r="574" spans="1:8" x14ac:dyDescent="0.2">
      <c r="A574">
        <v>544</v>
      </c>
      <c r="C574">
        <v>3412</v>
      </c>
      <c r="D574" t="s">
        <v>111</v>
      </c>
      <c r="E574">
        <v>3412</v>
      </c>
      <c r="F574" t="s">
        <v>111</v>
      </c>
      <c r="G574">
        <v>34</v>
      </c>
      <c r="H574" t="s">
        <v>108</v>
      </c>
    </row>
    <row r="575" spans="1:8" x14ac:dyDescent="0.2">
      <c r="A575">
        <v>545</v>
      </c>
      <c r="C575">
        <v>3413</v>
      </c>
      <c r="D575" t="s">
        <v>112</v>
      </c>
      <c r="E575">
        <v>3413</v>
      </c>
      <c r="F575" t="s">
        <v>112</v>
      </c>
      <c r="G575">
        <v>34</v>
      </c>
      <c r="H575" t="s">
        <v>108</v>
      </c>
    </row>
    <row r="576" spans="1:8" x14ac:dyDescent="0.2">
      <c r="A576">
        <v>546</v>
      </c>
      <c r="C576">
        <v>3414</v>
      </c>
      <c r="D576" t="s">
        <v>113</v>
      </c>
      <c r="E576">
        <v>3414</v>
      </c>
      <c r="F576" t="s">
        <v>113</v>
      </c>
      <c r="G576">
        <v>34</v>
      </c>
      <c r="H576" t="s">
        <v>108</v>
      </c>
    </row>
    <row r="577" spans="1:8" x14ac:dyDescent="0.2">
      <c r="A577">
        <v>547</v>
      </c>
      <c r="C577">
        <v>3415</v>
      </c>
      <c r="D577" t="s">
        <v>114</v>
      </c>
      <c r="E577">
        <v>3415</v>
      </c>
      <c r="F577" t="s">
        <v>114</v>
      </c>
      <c r="G577">
        <v>34</v>
      </c>
      <c r="H577" t="s">
        <v>108</v>
      </c>
    </row>
    <row r="578" spans="1:8" x14ac:dyDescent="0.2">
      <c r="A578">
        <v>548</v>
      </c>
      <c r="C578">
        <v>3416</v>
      </c>
      <c r="D578" t="s">
        <v>115</v>
      </c>
      <c r="E578">
        <v>3416</v>
      </c>
      <c r="F578" t="s">
        <v>115</v>
      </c>
      <c r="G578">
        <v>34</v>
      </c>
      <c r="H578" t="s">
        <v>108</v>
      </c>
    </row>
    <row r="579" spans="1:8" x14ac:dyDescent="0.2">
      <c r="A579">
        <v>549</v>
      </c>
      <c r="C579">
        <v>3417</v>
      </c>
      <c r="D579" t="s">
        <v>116</v>
      </c>
      <c r="E579">
        <v>3417</v>
      </c>
      <c r="F579" t="s">
        <v>116</v>
      </c>
      <c r="G579">
        <v>34</v>
      </c>
      <c r="H579" t="s">
        <v>108</v>
      </c>
    </row>
    <row r="580" spans="1:8" x14ac:dyDescent="0.2">
      <c r="A580">
        <v>550</v>
      </c>
      <c r="C580">
        <v>3418</v>
      </c>
      <c r="D580" t="s">
        <v>117</v>
      </c>
      <c r="E580">
        <v>3418</v>
      </c>
      <c r="F580" t="s">
        <v>117</v>
      </c>
      <c r="G580">
        <v>34</v>
      </c>
      <c r="H580" t="s">
        <v>108</v>
      </c>
    </row>
    <row r="581" spans="1:8" x14ac:dyDescent="0.2">
      <c r="A581">
        <v>551</v>
      </c>
      <c r="C581">
        <v>3419</v>
      </c>
      <c r="D581" t="s">
        <v>602</v>
      </c>
      <c r="E581">
        <v>3419</v>
      </c>
      <c r="F581" t="s">
        <v>119</v>
      </c>
      <c r="G581">
        <v>34</v>
      </c>
      <c r="H581" t="s">
        <v>108</v>
      </c>
    </row>
    <row r="582" spans="1:8" x14ac:dyDescent="0.2">
      <c r="A582">
        <v>552</v>
      </c>
      <c r="C582">
        <v>3420</v>
      </c>
      <c r="D582" t="s">
        <v>120</v>
      </c>
      <c r="E582">
        <v>3420</v>
      </c>
      <c r="F582" t="s">
        <v>120</v>
      </c>
      <c r="G582">
        <v>34</v>
      </c>
      <c r="H582" t="s">
        <v>108</v>
      </c>
    </row>
    <row r="583" spans="1:8" x14ac:dyDescent="0.2">
      <c r="A583">
        <v>553</v>
      </c>
      <c r="C583">
        <v>3421</v>
      </c>
      <c r="D583" t="s">
        <v>121</v>
      </c>
      <c r="E583">
        <v>3421</v>
      </c>
      <c r="F583" t="s">
        <v>121</v>
      </c>
      <c r="G583">
        <v>34</v>
      </c>
      <c r="H583" t="s">
        <v>108</v>
      </c>
    </row>
    <row r="584" spans="1:8" x14ac:dyDescent="0.2">
      <c r="A584">
        <v>554</v>
      </c>
      <c r="C584">
        <v>3422</v>
      </c>
      <c r="D584" t="s">
        <v>122</v>
      </c>
      <c r="E584">
        <v>3422</v>
      </c>
      <c r="F584" t="s">
        <v>122</v>
      </c>
      <c r="G584">
        <v>34</v>
      </c>
      <c r="H584" t="s">
        <v>108</v>
      </c>
    </row>
    <row r="585" spans="1:8" x14ac:dyDescent="0.2">
      <c r="A585">
        <v>555</v>
      </c>
      <c r="C585">
        <v>3423</v>
      </c>
      <c r="D585" t="s">
        <v>123</v>
      </c>
      <c r="E585">
        <v>3423</v>
      </c>
      <c r="F585" t="s">
        <v>123</v>
      </c>
      <c r="G585">
        <v>34</v>
      </c>
      <c r="H585" t="s">
        <v>108</v>
      </c>
    </row>
    <row r="586" spans="1:8" x14ac:dyDescent="0.2">
      <c r="A586">
        <v>556</v>
      </c>
      <c r="C586">
        <v>3424</v>
      </c>
      <c r="D586" t="s">
        <v>124</v>
      </c>
      <c r="E586">
        <v>3424</v>
      </c>
      <c r="F586" t="s">
        <v>124</v>
      </c>
      <c r="G586">
        <v>34</v>
      </c>
      <c r="H586" t="s">
        <v>108</v>
      </c>
    </row>
    <row r="587" spans="1:8" x14ac:dyDescent="0.2">
      <c r="A587">
        <v>557</v>
      </c>
      <c r="C587">
        <v>3425</v>
      </c>
      <c r="D587" t="s">
        <v>125</v>
      </c>
      <c r="E587">
        <v>3425</v>
      </c>
      <c r="F587" t="s">
        <v>125</v>
      </c>
      <c r="G587">
        <v>34</v>
      </c>
      <c r="H587" t="s">
        <v>108</v>
      </c>
    </row>
    <row r="588" spans="1:8" x14ac:dyDescent="0.2">
      <c r="A588">
        <v>558</v>
      </c>
      <c r="C588">
        <v>3426</v>
      </c>
      <c r="D588" t="s">
        <v>126</v>
      </c>
      <c r="E588">
        <v>3426</v>
      </c>
      <c r="F588" t="s">
        <v>126</v>
      </c>
      <c r="G588">
        <v>34</v>
      </c>
      <c r="H588" t="s">
        <v>108</v>
      </c>
    </row>
    <row r="589" spans="1:8" x14ac:dyDescent="0.2">
      <c r="A589">
        <v>559</v>
      </c>
      <c r="C589">
        <v>3427</v>
      </c>
      <c r="D589" t="s">
        <v>127</v>
      </c>
      <c r="E589">
        <v>3427</v>
      </c>
      <c r="F589" t="s">
        <v>127</v>
      </c>
      <c r="G589">
        <v>34</v>
      </c>
      <c r="H589" t="s">
        <v>108</v>
      </c>
    </row>
    <row r="590" spans="1:8" x14ac:dyDescent="0.2">
      <c r="A590">
        <v>560</v>
      </c>
      <c r="C590">
        <v>3428</v>
      </c>
      <c r="D590" t="s">
        <v>128</v>
      </c>
      <c r="E590">
        <v>3428</v>
      </c>
      <c r="F590" t="s">
        <v>128</v>
      </c>
      <c r="G590">
        <v>34</v>
      </c>
      <c r="H590" t="s">
        <v>108</v>
      </c>
    </row>
    <row r="591" spans="1:8" x14ac:dyDescent="0.2">
      <c r="A591">
        <v>561</v>
      </c>
      <c r="C591">
        <v>3429</v>
      </c>
      <c r="D591" t="s">
        <v>129</v>
      </c>
      <c r="E591">
        <v>3429</v>
      </c>
      <c r="F591" t="s">
        <v>129</v>
      </c>
      <c r="G591">
        <v>34</v>
      </c>
      <c r="H591" t="s">
        <v>108</v>
      </c>
    </row>
    <row r="592" spans="1:8" x14ac:dyDescent="0.2">
      <c r="A592">
        <v>562</v>
      </c>
      <c r="C592">
        <v>3430</v>
      </c>
      <c r="D592" t="s">
        <v>131</v>
      </c>
      <c r="E592">
        <v>3430</v>
      </c>
      <c r="F592" t="s">
        <v>131</v>
      </c>
      <c r="G592">
        <v>34</v>
      </c>
      <c r="H592" t="s">
        <v>108</v>
      </c>
    </row>
    <row r="593" spans="1:8" x14ac:dyDescent="0.2">
      <c r="A593">
        <v>563</v>
      </c>
      <c r="C593">
        <v>3431</v>
      </c>
      <c r="D593" t="s">
        <v>134</v>
      </c>
      <c r="E593">
        <v>3431</v>
      </c>
      <c r="F593" t="s">
        <v>134</v>
      </c>
      <c r="G593">
        <v>34</v>
      </c>
      <c r="H593" t="s">
        <v>108</v>
      </c>
    </row>
    <row r="594" spans="1:8" x14ac:dyDescent="0.2">
      <c r="A594">
        <v>564</v>
      </c>
      <c r="C594">
        <v>3432</v>
      </c>
      <c r="D594" t="s">
        <v>135</v>
      </c>
      <c r="E594">
        <v>3432</v>
      </c>
      <c r="F594" t="s">
        <v>135</v>
      </c>
      <c r="G594">
        <v>34</v>
      </c>
      <c r="H594" t="s">
        <v>108</v>
      </c>
    </row>
    <row r="595" spans="1:8" x14ac:dyDescent="0.2">
      <c r="A595">
        <v>565</v>
      </c>
      <c r="C595">
        <v>3433</v>
      </c>
      <c r="D595" t="s">
        <v>136</v>
      </c>
      <c r="E595">
        <v>3433</v>
      </c>
      <c r="F595" t="s">
        <v>136</v>
      </c>
      <c r="G595">
        <v>34</v>
      </c>
      <c r="H595" t="s">
        <v>108</v>
      </c>
    </row>
    <row r="596" spans="1:8" x14ac:dyDescent="0.2">
      <c r="A596">
        <v>566</v>
      </c>
      <c r="C596">
        <v>3434</v>
      </c>
      <c r="D596" t="s">
        <v>137</v>
      </c>
      <c r="E596">
        <v>3434</v>
      </c>
      <c r="F596" t="s">
        <v>137</v>
      </c>
      <c r="G596">
        <v>34</v>
      </c>
      <c r="H596" t="s">
        <v>108</v>
      </c>
    </row>
    <row r="597" spans="1:8" x14ac:dyDescent="0.2">
      <c r="A597">
        <v>567</v>
      </c>
      <c r="C597">
        <v>3435</v>
      </c>
      <c r="D597" t="s">
        <v>138</v>
      </c>
      <c r="E597">
        <v>3435</v>
      </c>
      <c r="F597" t="s">
        <v>138</v>
      </c>
      <c r="G597">
        <v>34</v>
      </c>
      <c r="H597" t="s">
        <v>108</v>
      </c>
    </row>
    <row r="598" spans="1:8" x14ac:dyDescent="0.2">
      <c r="A598">
        <v>568</v>
      </c>
      <c r="C598">
        <v>3436</v>
      </c>
      <c r="D598" t="s">
        <v>139</v>
      </c>
      <c r="E598">
        <v>3436</v>
      </c>
      <c r="F598" t="s">
        <v>139</v>
      </c>
      <c r="G598">
        <v>34</v>
      </c>
      <c r="H598" t="s">
        <v>108</v>
      </c>
    </row>
    <row r="599" spans="1:8" x14ac:dyDescent="0.2">
      <c r="A599">
        <v>569</v>
      </c>
      <c r="C599">
        <v>3437</v>
      </c>
      <c r="D599" t="s">
        <v>140</v>
      </c>
      <c r="E599">
        <v>3437</v>
      </c>
      <c r="F599" t="s">
        <v>140</v>
      </c>
      <c r="G599">
        <v>34</v>
      </c>
      <c r="H599" t="s">
        <v>108</v>
      </c>
    </row>
    <row r="600" spans="1:8" x14ac:dyDescent="0.2">
      <c r="A600">
        <v>570</v>
      </c>
      <c r="C600">
        <v>3438</v>
      </c>
      <c r="D600" t="s">
        <v>141</v>
      </c>
      <c r="E600">
        <v>3438</v>
      </c>
      <c r="F600" t="s">
        <v>141</v>
      </c>
      <c r="G600">
        <v>34</v>
      </c>
      <c r="H600" t="s">
        <v>108</v>
      </c>
    </row>
    <row r="601" spans="1:8" x14ac:dyDescent="0.2">
      <c r="A601">
        <v>571</v>
      </c>
      <c r="C601">
        <v>3439</v>
      </c>
      <c r="D601" t="s">
        <v>142</v>
      </c>
      <c r="E601">
        <v>3439</v>
      </c>
      <c r="F601" t="s">
        <v>142</v>
      </c>
      <c r="G601">
        <v>34</v>
      </c>
      <c r="H601" t="s">
        <v>108</v>
      </c>
    </row>
    <row r="602" spans="1:8" x14ac:dyDescent="0.2">
      <c r="A602">
        <v>572</v>
      </c>
      <c r="C602">
        <v>3440</v>
      </c>
      <c r="D602" t="s">
        <v>143</v>
      </c>
      <c r="E602">
        <v>3440</v>
      </c>
      <c r="F602" t="s">
        <v>143</v>
      </c>
      <c r="G602">
        <v>34</v>
      </c>
      <c r="H602" t="s">
        <v>108</v>
      </c>
    </row>
    <row r="603" spans="1:8" x14ac:dyDescent="0.2">
      <c r="A603">
        <v>573</v>
      </c>
      <c r="C603">
        <v>3441</v>
      </c>
      <c r="D603" t="s">
        <v>144</v>
      </c>
      <c r="E603">
        <v>3441</v>
      </c>
      <c r="F603" t="s">
        <v>144</v>
      </c>
      <c r="G603">
        <v>34</v>
      </c>
      <c r="H603" t="s">
        <v>108</v>
      </c>
    </row>
    <row r="604" spans="1:8" x14ac:dyDescent="0.2">
      <c r="A604">
        <v>574</v>
      </c>
      <c r="C604">
        <v>3442</v>
      </c>
      <c r="D604" t="s">
        <v>145</v>
      </c>
      <c r="E604">
        <v>3442</v>
      </c>
      <c r="F604" t="s">
        <v>145</v>
      </c>
      <c r="G604">
        <v>34</v>
      </c>
      <c r="H604" t="s">
        <v>108</v>
      </c>
    </row>
    <row r="605" spans="1:8" x14ac:dyDescent="0.2">
      <c r="A605">
        <v>575</v>
      </c>
      <c r="C605">
        <v>3443</v>
      </c>
      <c r="D605" t="s">
        <v>146</v>
      </c>
      <c r="E605">
        <v>3443</v>
      </c>
      <c r="F605" t="s">
        <v>146</v>
      </c>
      <c r="G605">
        <v>34</v>
      </c>
      <c r="H605" t="s">
        <v>108</v>
      </c>
    </row>
    <row r="606" spans="1:8" x14ac:dyDescent="0.2">
      <c r="A606">
        <v>576</v>
      </c>
      <c r="C606">
        <v>3446</v>
      </c>
      <c r="D606" t="s">
        <v>149</v>
      </c>
      <c r="E606">
        <v>3446</v>
      </c>
      <c r="F606" t="s">
        <v>149</v>
      </c>
      <c r="G606">
        <v>34</v>
      </c>
      <c r="H606" t="s">
        <v>108</v>
      </c>
    </row>
    <row r="607" spans="1:8" x14ac:dyDescent="0.2">
      <c r="A607">
        <v>577</v>
      </c>
      <c r="C607">
        <v>3447</v>
      </c>
      <c r="D607" t="s">
        <v>150</v>
      </c>
      <c r="E607">
        <v>3447</v>
      </c>
      <c r="F607" t="s">
        <v>150</v>
      </c>
      <c r="G607">
        <v>34</v>
      </c>
      <c r="H607" t="s">
        <v>108</v>
      </c>
    </row>
    <row r="608" spans="1:8" x14ac:dyDescent="0.2">
      <c r="A608">
        <v>578</v>
      </c>
      <c r="C608">
        <v>3448</v>
      </c>
      <c r="D608" t="s">
        <v>151</v>
      </c>
      <c r="E608">
        <v>3448</v>
      </c>
      <c r="F608" t="s">
        <v>151</v>
      </c>
      <c r="G608">
        <v>34</v>
      </c>
      <c r="H608" t="s">
        <v>108</v>
      </c>
    </row>
    <row r="609" spans="1:8" x14ac:dyDescent="0.2">
      <c r="A609">
        <v>579</v>
      </c>
      <c r="C609">
        <v>3449</v>
      </c>
      <c r="D609" t="s">
        <v>152</v>
      </c>
      <c r="E609">
        <v>3449</v>
      </c>
      <c r="F609" t="s">
        <v>152</v>
      </c>
      <c r="G609">
        <v>34</v>
      </c>
      <c r="H609" t="s">
        <v>108</v>
      </c>
    </row>
    <row r="610" spans="1:8" x14ac:dyDescent="0.2">
      <c r="A610">
        <v>580</v>
      </c>
      <c r="C610">
        <v>3450</v>
      </c>
      <c r="D610" t="s">
        <v>153</v>
      </c>
      <c r="E610">
        <v>3450</v>
      </c>
      <c r="F610" t="s">
        <v>153</v>
      </c>
      <c r="G610">
        <v>34</v>
      </c>
      <c r="H610" t="s">
        <v>108</v>
      </c>
    </row>
    <row r="611" spans="1:8" x14ac:dyDescent="0.2">
      <c r="A611">
        <v>581</v>
      </c>
      <c r="C611">
        <v>3451</v>
      </c>
      <c r="D611" t="s">
        <v>154</v>
      </c>
      <c r="E611">
        <v>3451</v>
      </c>
      <c r="F611" t="s">
        <v>154</v>
      </c>
      <c r="G611">
        <v>34</v>
      </c>
      <c r="H611" t="s">
        <v>108</v>
      </c>
    </row>
    <row r="612" spans="1:8" x14ac:dyDescent="0.2">
      <c r="A612">
        <v>582</v>
      </c>
      <c r="C612">
        <v>3452</v>
      </c>
      <c r="D612" t="s">
        <v>155</v>
      </c>
      <c r="E612">
        <v>3452</v>
      </c>
      <c r="F612" t="s">
        <v>155</v>
      </c>
      <c r="G612">
        <v>34</v>
      </c>
      <c r="H612" t="s">
        <v>108</v>
      </c>
    </row>
    <row r="613" spans="1:8" x14ac:dyDescent="0.2">
      <c r="A613">
        <v>583</v>
      </c>
      <c r="C613">
        <v>3453</v>
      </c>
      <c r="D613" t="s">
        <v>156</v>
      </c>
      <c r="E613">
        <v>3453</v>
      </c>
      <c r="F613" t="s">
        <v>156</v>
      </c>
      <c r="G613">
        <v>34</v>
      </c>
      <c r="H613" t="s">
        <v>108</v>
      </c>
    </row>
    <row r="614" spans="1:8" x14ac:dyDescent="0.2">
      <c r="A614">
        <v>584</v>
      </c>
      <c r="C614">
        <v>3454</v>
      </c>
      <c r="D614" t="s">
        <v>157</v>
      </c>
      <c r="E614">
        <v>3454</v>
      </c>
      <c r="F614" t="s">
        <v>157</v>
      </c>
      <c r="G614">
        <v>34</v>
      </c>
      <c r="H614" t="s">
        <v>108</v>
      </c>
    </row>
    <row r="615" spans="1:8" x14ac:dyDescent="0.2">
      <c r="A615">
        <v>585</v>
      </c>
      <c r="C615">
        <v>3801</v>
      </c>
      <c r="D615" t="s">
        <v>181</v>
      </c>
      <c r="E615">
        <v>3901</v>
      </c>
      <c r="F615" t="s">
        <v>181</v>
      </c>
      <c r="G615">
        <v>39</v>
      </c>
      <c r="H615" t="s">
        <v>603</v>
      </c>
    </row>
    <row r="616" spans="1:8" x14ac:dyDescent="0.2">
      <c r="A616">
        <v>586</v>
      </c>
      <c r="C616">
        <v>3802</v>
      </c>
      <c r="D616" t="s">
        <v>182</v>
      </c>
      <c r="E616">
        <v>3903</v>
      </c>
      <c r="F616" t="s">
        <v>182</v>
      </c>
      <c r="G616">
        <v>39</v>
      </c>
      <c r="H616" t="s">
        <v>603</v>
      </c>
    </row>
    <row r="617" spans="1:8" x14ac:dyDescent="0.2">
      <c r="A617">
        <v>587</v>
      </c>
      <c r="C617">
        <v>3803</v>
      </c>
      <c r="D617" t="s">
        <v>183</v>
      </c>
      <c r="E617">
        <v>3905</v>
      </c>
      <c r="F617" t="s">
        <v>183</v>
      </c>
      <c r="G617">
        <v>39</v>
      </c>
      <c r="H617" t="s">
        <v>603</v>
      </c>
    </row>
    <row r="618" spans="1:8" x14ac:dyDescent="0.2">
      <c r="A618">
        <v>588</v>
      </c>
      <c r="C618">
        <v>3804</v>
      </c>
      <c r="D618" t="s">
        <v>184</v>
      </c>
      <c r="E618">
        <v>3907</v>
      </c>
      <c r="F618" t="s">
        <v>184</v>
      </c>
      <c r="G618">
        <v>39</v>
      </c>
      <c r="H618" t="s">
        <v>603</v>
      </c>
    </row>
    <row r="619" spans="1:8" x14ac:dyDescent="0.2">
      <c r="A619">
        <v>589</v>
      </c>
      <c r="C619">
        <v>3805</v>
      </c>
      <c r="D619" t="s">
        <v>185</v>
      </c>
      <c r="E619">
        <v>3909</v>
      </c>
      <c r="F619" t="s">
        <v>185</v>
      </c>
      <c r="G619">
        <v>39</v>
      </c>
      <c r="H619" t="s">
        <v>603</v>
      </c>
    </row>
    <row r="620" spans="1:8" x14ac:dyDescent="0.2">
      <c r="A620">
        <v>590</v>
      </c>
      <c r="C620">
        <v>3806</v>
      </c>
      <c r="D620" t="s">
        <v>193</v>
      </c>
      <c r="E620">
        <v>4001</v>
      </c>
      <c r="F620" t="s">
        <v>193</v>
      </c>
      <c r="G620">
        <v>40</v>
      </c>
      <c r="H620" t="s">
        <v>604</v>
      </c>
    </row>
    <row r="621" spans="1:8" x14ac:dyDescent="0.2">
      <c r="A621">
        <v>591</v>
      </c>
      <c r="C621">
        <v>3807</v>
      </c>
      <c r="D621" t="s">
        <v>194</v>
      </c>
      <c r="E621">
        <v>4003</v>
      </c>
      <c r="F621" t="s">
        <v>194</v>
      </c>
      <c r="G621">
        <v>40</v>
      </c>
      <c r="H621" t="s">
        <v>604</v>
      </c>
    </row>
    <row r="622" spans="1:8" x14ac:dyDescent="0.2">
      <c r="A622">
        <v>592</v>
      </c>
      <c r="C622">
        <v>3808</v>
      </c>
      <c r="D622" t="s">
        <v>195</v>
      </c>
      <c r="E622">
        <v>4005</v>
      </c>
      <c r="F622" t="s">
        <v>195</v>
      </c>
      <c r="G622">
        <v>40</v>
      </c>
      <c r="H622" t="s">
        <v>604</v>
      </c>
    </row>
    <row r="623" spans="1:8" x14ac:dyDescent="0.2">
      <c r="A623">
        <v>593</v>
      </c>
      <c r="C623">
        <v>3811</v>
      </c>
      <c r="D623" t="s">
        <v>191</v>
      </c>
      <c r="E623">
        <v>3911</v>
      </c>
      <c r="F623" t="s">
        <v>191</v>
      </c>
      <c r="G623">
        <v>39</v>
      </c>
      <c r="H623" t="s">
        <v>603</v>
      </c>
    </row>
    <row r="624" spans="1:8" x14ac:dyDescent="0.2">
      <c r="A624">
        <v>594</v>
      </c>
      <c r="C624">
        <v>3812</v>
      </c>
      <c r="D624" t="s">
        <v>196</v>
      </c>
      <c r="E624">
        <v>4010</v>
      </c>
      <c r="F624" t="s">
        <v>196</v>
      </c>
      <c r="G624">
        <v>40</v>
      </c>
      <c r="H624" t="s">
        <v>604</v>
      </c>
    </row>
    <row r="625" spans="1:8" x14ac:dyDescent="0.2">
      <c r="A625">
        <v>595</v>
      </c>
      <c r="C625">
        <v>3813</v>
      </c>
      <c r="D625" t="s">
        <v>197</v>
      </c>
      <c r="E625">
        <v>4012</v>
      </c>
      <c r="F625" t="s">
        <v>197</v>
      </c>
      <c r="G625">
        <v>40</v>
      </c>
      <c r="H625" t="s">
        <v>604</v>
      </c>
    </row>
    <row r="626" spans="1:8" x14ac:dyDescent="0.2">
      <c r="A626">
        <v>596</v>
      </c>
      <c r="C626">
        <v>3814</v>
      </c>
      <c r="D626" t="s">
        <v>198</v>
      </c>
      <c r="E626">
        <v>4014</v>
      </c>
      <c r="F626" t="s">
        <v>198</v>
      </c>
      <c r="G626">
        <v>40</v>
      </c>
      <c r="H626" t="s">
        <v>604</v>
      </c>
    </row>
    <row r="627" spans="1:8" x14ac:dyDescent="0.2">
      <c r="A627">
        <v>597</v>
      </c>
      <c r="C627">
        <v>3815</v>
      </c>
      <c r="D627" t="s">
        <v>199</v>
      </c>
      <c r="E627">
        <v>4016</v>
      </c>
      <c r="F627" t="s">
        <v>199</v>
      </c>
      <c r="G627">
        <v>40</v>
      </c>
      <c r="H627" t="s">
        <v>604</v>
      </c>
    </row>
    <row r="628" spans="1:8" x14ac:dyDescent="0.2">
      <c r="A628">
        <v>598</v>
      </c>
      <c r="C628">
        <v>3816</v>
      </c>
      <c r="D628" t="s">
        <v>200</v>
      </c>
      <c r="E628">
        <v>4018</v>
      </c>
      <c r="F628" t="s">
        <v>200</v>
      </c>
      <c r="G628">
        <v>40</v>
      </c>
      <c r="H628" t="s">
        <v>604</v>
      </c>
    </row>
    <row r="629" spans="1:8" x14ac:dyDescent="0.2">
      <c r="A629">
        <v>599</v>
      </c>
      <c r="C629">
        <v>3817</v>
      </c>
      <c r="D629" t="s">
        <v>202</v>
      </c>
      <c r="E629">
        <v>4020</v>
      </c>
      <c r="F629" t="s">
        <v>202</v>
      </c>
      <c r="G629">
        <v>40</v>
      </c>
      <c r="H629" t="s">
        <v>604</v>
      </c>
    </row>
    <row r="630" spans="1:8" x14ac:dyDescent="0.2">
      <c r="A630">
        <v>600</v>
      </c>
      <c r="C630">
        <v>3818</v>
      </c>
      <c r="D630" t="s">
        <v>204</v>
      </c>
      <c r="E630">
        <v>4026</v>
      </c>
      <c r="F630" t="s">
        <v>204</v>
      </c>
      <c r="G630">
        <v>40</v>
      </c>
      <c r="H630" t="s">
        <v>604</v>
      </c>
    </row>
    <row r="631" spans="1:8" x14ac:dyDescent="0.2">
      <c r="A631">
        <v>601</v>
      </c>
      <c r="C631">
        <v>3819</v>
      </c>
      <c r="D631" t="s">
        <v>205</v>
      </c>
      <c r="E631">
        <v>4024</v>
      </c>
      <c r="F631" t="s">
        <v>205</v>
      </c>
      <c r="G631">
        <v>40</v>
      </c>
      <c r="H631" t="s">
        <v>604</v>
      </c>
    </row>
    <row r="632" spans="1:8" x14ac:dyDescent="0.2">
      <c r="A632">
        <v>602</v>
      </c>
      <c r="C632">
        <v>3820</v>
      </c>
      <c r="D632" t="s">
        <v>206</v>
      </c>
      <c r="E632">
        <v>4022</v>
      </c>
      <c r="F632" t="s">
        <v>206</v>
      </c>
      <c r="G632">
        <v>40</v>
      </c>
      <c r="H632" t="s">
        <v>604</v>
      </c>
    </row>
    <row r="633" spans="1:8" x14ac:dyDescent="0.2">
      <c r="A633">
        <v>603</v>
      </c>
      <c r="C633">
        <v>3821</v>
      </c>
      <c r="D633" t="s">
        <v>207</v>
      </c>
      <c r="E633">
        <v>4028</v>
      </c>
      <c r="F633" t="s">
        <v>207</v>
      </c>
      <c r="G633">
        <v>40</v>
      </c>
      <c r="H633" t="s">
        <v>604</v>
      </c>
    </row>
    <row r="634" spans="1:8" x14ac:dyDescent="0.2">
      <c r="A634">
        <v>604</v>
      </c>
      <c r="C634">
        <v>3822</v>
      </c>
      <c r="D634" t="s">
        <v>208</v>
      </c>
      <c r="E634">
        <v>4030</v>
      </c>
      <c r="F634" t="s">
        <v>208</v>
      </c>
      <c r="G634">
        <v>40</v>
      </c>
      <c r="H634" t="s">
        <v>604</v>
      </c>
    </row>
    <row r="635" spans="1:8" x14ac:dyDescent="0.2">
      <c r="A635">
        <v>605</v>
      </c>
      <c r="C635">
        <v>3823</v>
      </c>
      <c r="D635" t="s">
        <v>209</v>
      </c>
      <c r="E635">
        <v>4032</v>
      </c>
      <c r="F635" t="s">
        <v>209</v>
      </c>
      <c r="G635">
        <v>40</v>
      </c>
      <c r="H635" t="s">
        <v>604</v>
      </c>
    </row>
    <row r="636" spans="1:8" x14ac:dyDescent="0.2">
      <c r="A636">
        <v>606</v>
      </c>
      <c r="C636">
        <v>3824</v>
      </c>
      <c r="D636" t="s">
        <v>210</v>
      </c>
      <c r="E636">
        <v>4034</v>
      </c>
      <c r="F636" t="s">
        <v>210</v>
      </c>
      <c r="G636">
        <v>40</v>
      </c>
      <c r="H636" t="s">
        <v>604</v>
      </c>
    </row>
    <row r="637" spans="1:8" x14ac:dyDescent="0.2">
      <c r="A637">
        <v>607</v>
      </c>
      <c r="C637">
        <v>3825</v>
      </c>
      <c r="D637" t="s">
        <v>211</v>
      </c>
      <c r="E637">
        <v>4036</v>
      </c>
      <c r="F637" t="s">
        <v>211</v>
      </c>
      <c r="G637">
        <v>40</v>
      </c>
      <c r="H637" t="s">
        <v>604</v>
      </c>
    </row>
    <row r="638" spans="1:8" x14ac:dyDescent="0.2">
      <c r="A638">
        <v>608</v>
      </c>
      <c r="C638">
        <v>3901</v>
      </c>
      <c r="D638" t="s">
        <v>181</v>
      </c>
      <c r="E638">
        <v>3901</v>
      </c>
      <c r="F638" t="s">
        <v>181</v>
      </c>
      <c r="G638">
        <v>39</v>
      </c>
      <c r="H638" t="s">
        <v>603</v>
      </c>
    </row>
    <row r="639" spans="1:8" x14ac:dyDescent="0.2">
      <c r="A639">
        <v>609</v>
      </c>
      <c r="C639">
        <v>3903</v>
      </c>
      <c r="D639" t="s">
        <v>182</v>
      </c>
      <c r="E639">
        <v>3903</v>
      </c>
      <c r="F639" t="s">
        <v>182</v>
      </c>
      <c r="G639">
        <v>39</v>
      </c>
      <c r="H639" t="s">
        <v>603</v>
      </c>
    </row>
    <row r="640" spans="1:8" x14ac:dyDescent="0.2">
      <c r="A640">
        <v>610</v>
      </c>
      <c r="C640">
        <v>3905</v>
      </c>
      <c r="D640" t="s">
        <v>183</v>
      </c>
      <c r="E640">
        <v>3905</v>
      </c>
      <c r="F640" t="s">
        <v>183</v>
      </c>
      <c r="G640">
        <v>39</v>
      </c>
      <c r="H640" t="s">
        <v>603</v>
      </c>
    </row>
    <row r="641" spans="1:8" x14ac:dyDescent="0.2">
      <c r="A641">
        <v>611</v>
      </c>
      <c r="C641">
        <v>3907</v>
      </c>
      <c r="D641" t="s">
        <v>184</v>
      </c>
      <c r="E641">
        <v>3907</v>
      </c>
      <c r="F641" t="s">
        <v>184</v>
      </c>
      <c r="G641">
        <v>39</v>
      </c>
      <c r="H641" t="s">
        <v>603</v>
      </c>
    </row>
    <row r="642" spans="1:8" x14ac:dyDescent="0.2">
      <c r="A642">
        <v>612</v>
      </c>
      <c r="C642">
        <v>3909</v>
      </c>
      <c r="D642" t="s">
        <v>185</v>
      </c>
      <c r="E642">
        <v>3909</v>
      </c>
      <c r="F642" t="s">
        <v>185</v>
      </c>
      <c r="G642">
        <v>39</v>
      </c>
      <c r="H642" t="s">
        <v>603</v>
      </c>
    </row>
    <row r="643" spans="1:8" x14ac:dyDescent="0.2">
      <c r="A643">
        <v>613</v>
      </c>
      <c r="C643">
        <v>3911</v>
      </c>
      <c r="D643" t="s">
        <v>191</v>
      </c>
      <c r="E643">
        <v>3911</v>
      </c>
      <c r="F643" t="s">
        <v>191</v>
      </c>
      <c r="G643">
        <v>39</v>
      </c>
      <c r="H643" t="s">
        <v>603</v>
      </c>
    </row>
    <row r="644" spans="1:8" x14ac:dyDescent="0.2">
      <c r="A644">
        <v>614</v>
      </c>
      <c r="C644">
        <v>4001</v>
      </c>
      <c r="D644" t="s">
        <v>193</v>
      </c>
      <c r="E644">
        <v>4001</v>
      </c>
      <c r="F644" t="s">
        <v>193</v>
      </c>
      <c r="G644">
        <v>40</v>
      </c>
      <c r="H644" t="s">
        <v>604</v>
      </c>
    </row>
    <row r="645" spans="1:8" x14ac:dyDescent="0.2">
      <c r="A645">
        <v>615</v>
      </c>
      <c r="C645">
        <v>4003</v>
      </c>
      <c r="D645" t="s">
        <v>194</v>
      </c>
      <c r="E645">
        <v>4003</v>
      </c>
      <c r="F645" t="s">
        <v>194</v>
      </c>
      <c r="G645">
        <v>40</v>
      </c>
      <c r="H645" t="s">
        <v>604</v>
      </c>
    </row>
    <row r="646" spans="1:8" x14ac:dyDescent="0.2">
      <c r="A646">
        <v>616</v>
      </c>
      <c r="C646">
        <v>4005</v>
      </c>
      <c r="D646" t="s">
        <v>195</v>
      </c>
      <c r="E646">
        <v>4005</v>
      </c>
      <c r="F646" t="s">
        <v>195</v>
      </c>
      <c r="G646">
        <v>40</v>
      </c>
      <c r="H646" t="s">
        <v>604</v>
      </c>
    </row>
    <row r="647" spans="1:8" x14ac:dyDescent="0.2">
      <c r="A647">
        <v>617</v>
      </c>
      <c r="C647">
        <v>4010</v>
      </c>
      <c r="D647" t="s">
        <v>196</v>
      </c>
      <c r="E647">
        <v>4010</v>
      </c>
      <c r="F647" t="s">
        <v>196</v>
      </c>
      <c r="G647">
        <v>40</v>
      </c>
      <c r="H647" t="s">
        <v>604</v>
      </c>
    </row>
    <row r="648" spans="1:8" x14ac:dyDescent="0.2">
      <c r="A648">
        <v>618</v>
      </c>
      <c r="C648">
        <v>4012</v>
      </c>
      <c r="D648" t="s">
        <v>197</v>
      </c>
      <c r="E648">
        <v>4012</v>
      </c>
      <c r="F648" t="s">
        <v>197</v>
      </c>
      <c r="G648">
        <v>40</v>
      </c>
      <c r="H648" t="s">
        <v>604</v>
      </c>
    </row>
    <row r="649" spans="1:8" x14ac:dyDescent="0.2">
      <c r="A649">
        <v>619</v>
      </c>
      <c r="C649">
        <v>4014</v>
      </c>
      <c r="D649" t="s">
        <v>198</v>
      </c>
      <c r="E649">
        <v>4014</v>
      </c>
      <c r="F649" t="s">
        <v>198</v>
      </c>
      <c r="G649">
        <v>40</v>
      </c>
      <c r="H649" t="s">
        <v>604</v>
      </c>
    </row>
    <row r="650" spans="1:8" x14ac:dyDescent="0.2">
      <c r="A650">
        <v>620</v>
      </c>
      <c r="C650">
        <v>4016</v>
      </c>
      <c r="D650" t="s">
        <v>199</v>
      </c>
      <c r="E650">
        <v>4016</v>
      </c>
      <c r="F650" t="s">
        <v>199</v>
      </c>
      <c r="G650">
        <v>40</v>
      </c>
      <c r="H650" t="s">
        <v>604</v>
      </c>
    </row>
    <row r="651" spans="1:8" x14ac:dyDescent="0.2">
      <c r="A651">
        <v>621</v>
      </c>
      <c r="C651">
        <v>4018</v>
      </c>
      <c r="D651" t="s">
        <v>200</v>
      </c>
      <c r="E651">
        <v>4018</v>
      </c>
      <c r="F651" t="s">
        <v>200</v>
      </c>
      <c r="G651">
        <v>40</v>
      </c>
      <c r="H651" t="s">
        <v>604</v>
      </c>
    </row>
    <row r="652" spans="1:8" x14ac:dyDescent="0.2">
      <c r="A652">
        <v>622</v>
      </c>
      <c r="C652">
        <v>4020</v>
      </c>
      <c r="D652" t="s">
        <v>202</v>
      </c>
      <c r="E652">
        <v>4020</v>
      </c>
      <c r="F652" t="s">
        <v>202</v>
      </c>
      <c r="G652">
        <v>40</v>
      </c>
      <c r="H652" t="s">
        <v>604</v>
      </c>
    </row>
    <row r="653" spans="1:8" x14ac:dyDescent="0.2">
      <c r="A653">
        <v>623</v>
      </c>
      <c r="C653">
        <v>4022</v>
      </c>
      <c r="D653" t="s">
        <v>206</v>
      </c>
      <c r="E653">
        <v>4022</v>
      </c>
      <c r="F653" t="s">
        <v>206</v>
      </c>
      <c r="G653">
        <v>40</v>
      </c>
      <c r="H653" t="s">
        <v>604</v>
      </c>
    </row>
    <row r="654" spans="1:8" x14ac:dyDescent="0.2">
      <c r="A654">
        <v>624</v>
      </c>
      <c r="C654">
        <v>4024</v>
      </c>
      <c r="D654" t="s">
        <v>205</v>
      </c>
      <c r="E654">
        <v>4024</v>
      </c>
      <c r="F654" t="s">
        <v>205</v>
      </c>
      <c r="G654">
        <v>40</v>
      </c>
      <c r="H654" t="s">
        <v>604</v>
      </c>
    </row>
    <row r="655" spans="1:8" x14ac:dyDescent="0.2">
      <c r="A655">
        <v>625</v>
      </c>
      <c r="C655">
        <v>4026</v>
      </c>
      <c r="D655" t="s">
        <v>204</v>
      </c>
      <c r="E655">
        <v>4026</v>
      </c>
      <c r="F655" t="s">
        <v>204</v>
      </c>
      <c r="G655">
        <v>40</v>
      </c>
      <c r="H655" t="s">
        <v>604</v>
      </c>
    </row>
    <row r="656" spans="1:8" x14ac:dyDescent="0.2">
      <c r="A656">
        <v>626</v>
      </c>
      <c r="C656">
        <v>4028</v>
      </c>
      <c r="D656" t="s">
        <v>207</v>
      </c>
      <c r="E656">
        <v>4028</v>
      </c>
      <c r="F656" t="s">
        <v>207</v>
      </c>
      <c r="G656">
        <v>40</v>
      </c>
      <c r="H656" t="s">
        <v>604</v>
      </c>
    </row>
    <row r="657" spans="1:8" x14ac:dyDescent="0.2">
      <c r="A657">
        <v>627</v>
      </c>
      <c r="C657">
        <v>4030</v>
      </c>
      <c r="D657" t="s">
        <v>208</v>
      </c>
      <c r="E657">
        <v>4030</v>
      </c>
      <c r="F657" t="s">
        <v>208</v>
      </c>
      <c r="G657">
        <v>40</v>
      </c>
      <c r="H657" t="s">
        <v>604</v>
      </c>
    </row>
    <row r="658" spans="1:8" x14ac:dyDescent="0.2">
      <c r="A658">
        <v>628</v>
      </c>
      <c r="C658">
        <v>4032</v>
      </c>
      <c r="D658" t="s">
        <v>209</v>
      </c>
      <c r="E658">
        <v>4032</v>
      </c>
      <c r="F658" t="s">
        <v>209</v>
      </c>
      <c r="G658">
        <v>40</v>
      </c>
      <c r="H658" t="s">
        <v>604</v>
      </c>
    </row>
    <row r="659" spans="1:8" x14ac:dyDescent="0.2">
      <c r="A659">
        <v>629</v>
      </c>
      <c r="C659">
        <v>4034</v>
      </c>
      <c r="D659" t="s">
        <v>210</v>
      </c>
      <c r="E659">
        <v>4034</v>
      </c>
      <c r="F659" t="s">
        <v>210</v>
      </c>
      <c r="G659">
        <v>40</v>
      </c>
      <c r="H659" t="s">
        <v>604</v>
      </c>
    </row>
    <row r="660" spans="1:8" x14ac:dyDescent="0.2">
      <c r="A660">
        <v>630</v>
      </c>
      <c r="C660">
        <v>4036</v>
      </c>
      <c r="D660" t="s">
        <v>211</v>
      </c>
      <c r="E660">
        <v>4036</v>
      </c>
      <c r="F660" t="s">
        <v>211</v>
      </c>
      <c r="G660">
        <v>40</v>
      </c>
      <c r="H660" t="s">
        <v>604</v>
      </c>
    </row>
    <row r="661" spans="1:8" x14ac:dyDescent="0.2">
      <c r="A661">
        <v>631</v>
      </c>
      <c r="C661">
        <v>4201</v>
      </c>
      <c r="D661" t="s">
        <v>212</v>
      </c>
      <c r="E661">
        <v>4201</v>
      </c>
      <c r="F661" t="s">
        <v>212</v>
      </c>
      <c r="G661">
        <v>42</v>
      </c>
      <c r="H661" t="s">
        <v>213</v>
      </c>
    </row>
    <row r="662" spans="1:8" x14ac:dyDescent="0.2">
      <c r="A662">
        <v>632</v>
      </c>
      <c r="C662">
        <v>4202</v>
      </c>
      <c r="D662" t="s">
        <v>214</v>
      </c>
      <c r="E662">
        <v>4202</v>
      </c>
      <c r="F662" t="s">
        <v>214</v>
      </c>
      <c r="G662">
        <v>42</v>
      </c>
      <c r="H662" t="s">
        <v>213</v>
      </c>
    </row>
    <row r="663" spans="1:8" x14ac:dyDescent="0.2">
      <c r="A663">
        <v>633</v>
      </c>
      <c r="C663">
        <v>4203</v>
      </c>
      <c r="D663" t="s">
        <v>215</v>
      </c>
      <c r="E663">
        <v>4203</v>
      </c>
      <c r="F663" t="s">
        <v>215</v>
      </c>
      <c r="G663">
        <v>42</v>
      </c>
      <c r="H663" t="s">
        <v>213</v>
      </c>
    </row>
    <row r="664" spans="1:8" x14ac:dyDescent="0.2">
      <c r="A664">
        <v>634</v>
      </c>
      <c r="C664">
        <v>4204</v>
      </c>
      <c r="D664" t="s">
        <v>229</v>
      </c>
      <c r="E664">
        <v>4204</v>
      </c>
      <c r="F664" t="s">
        <v>229</v>
      </c>
      <c r="G664">
        <v>42</v>
      </c>
      <c r="H664" t="s">
        <v>213</v>
      </c>
    </row>
    <row r="665" spans="1:8" x14ac:dyDescent="0.2">
      <c r="A665">
        <v>635</v>
      </c>
      <c r="C665">
        <v>4205</v>
      </c>
      <c r="D665" t="s">
        <v>231</v>
      </c>
      <c r="E665">
        <v>4205</v>
      </c>
      <c r="F665" t="s">
        <v>231</v>
      </c>
      <c r="G665">
        <v>42</v>
      </c>
      <c r="H665" t="s">
        <v>213</v>
      </c>
    </row>
    <row r="666" spans="1:8" x14ac:dyDescent="0.2">
      <c r="A666">
        <v>636</v>
      </c>
      <c r="C666">
        <v>4206</v>
      </c>
      <c r="D666" t="s">
        <v>232</v>
      </c>
      <c r="E666">
        <v>4206</v>
      </c>
      <c r="F666" t="s">
        <v>232</v>
      </c>
      <c r="G666">
        <v>42</v>
      </c>
      <c r="H666" t="s">
        <v>213</v>
      </c>
    </row>
    <row r="667" spans="1:8" x14ac:dyDescent="0.2">
      <c r="A667">
        <v>637</v>
      </c>
      <c r="C667">
        <v>4207</v>
      </c>
      <c r="D667" t="s">
        <v>233</v>
      </c>
      <c r="E667">
        <v>4207</v>
      </c>
      <c r="F667" t="s">
        <v>233</v>
      </c>
      <c r="G667">
        <v>42</v>
      </c>
      <c r="H667" t="s">
        <v>213</v>
      </c>
    </row>
    <row r="668" spans="1:8" x14ac:dyDescent="0.2">
      <c r="A668">
        <v>638</v>
      </c>
      <c r="C668">
        <v>4211</v>
      </c>
      <c r="D668" t="s">
        <v>216</v>
      </c>
      <c r="E668">
        <v>4211</v>
      </c>
      <c r="F668" t="s">
        <v>216</v>
      </c>
      <c r="G668">
        <v>42</v>
      </c>
      <c r="H668" t="s">
        <v>213</v>
      </c>
    </row>
    <row r="669" spans="1:8" x14ac:dyDescent="0.2">
      <c r="A669">
        <v>639</v>
      </c>
      <c r="C669">
        <v>4212</v>
      </c>
      <c r="D669" t="s">
        <v>217</v>
      </c>
      <c r="E669">
        <v>4212</v>
      </c>
      <c r="F669" t="s">
        <v>217</v>
      </c>
      <c r="G669">
        <v>42</v>
      </c>
      <c r="H669" t="s">
        <v>213</v>
      </c>
    </row>
    <row r="670" spans="1:8" x14ac:dyDescent="0.2">
      <c r="A670">
        <v>640</v>
      </c>
      <c r="C670">
        <v>4213</v>
      </c>
      <c r="D670" t="s">
        <v>218</v>
      </c>
      <c r="E670">
        <v>4213</v>
      </c>
      <c r="F670" t="s">
        <v>218</v>
      </c>
      <c r="G670">
        <v>42</v>
      </c>
      <c r="H670" t="s">
        <v>213</v>
      </c>
    </row>
    <row r="671" spans="1:8" x14ac:dyDescent="0.2">
      <c r="A671">
        <v>641</v>
      </c>
      <c r="C671">
        <v>4214</v>
      </c>
      <c r="D671" t="s">
        <v>219</v>
      </c>
      <c r="E671">
        <v>4214</v>
      </c>
      <c r="F671" t="s">
        <v>219</v>
      </c>
      <c r="G671">
        <v>42</v>
      </c>
      <c r="H671" t="s">
        <v>213</v>
      </c>
    </row>
    <row r="672" spans="1:8" x14ac:dyDescent="0.2">
      <c r="A672">
        <v>642</v>
      </c>
      <c r="C672">
        <v>4215</v>
      </c>
      <c r="D672" t="s">
        <v>220</v>
      </c>
      <c r="E672">
        <v>4215</v>
      </c>
      <c r="F672" t="s">
        <v>220</v>
      </c>
      <c r="G672">
        <v>42</v>
      </c>
      <c r="H672" t="s">
        <v>213</v>
      </c>
    </row>
    <row r="673" spans="1:8" x14ac:dyDescent="0.2">
      <c r="A673">
        <v>643</v>
      </c>
      <c r="C673">
        <v>4216</v>
      </c>
      <c r="D673" t="s">
        <v>221</v>
      </c>
      <c r="E673">
        <v>4216</v>
      </c>
      <c r="F673" t="s">
        <v>221</v>
      </c>
      <c r="G673">
        <v>42</v>
      </c>
      <c r="H673" t="s">
        <v>213</v>
      </c>
    </row>
    <row r="674" spans="1:8" x14ac:dyDescent="0.2">
      <c r="A674">
        <v>644</v>
      </c>
      <c r="C674">
        <v>4217</v>
      </c>
      <c r="D674" t="s">
        <v>222</v>
      </c>
      <c r="E674">
        <v>4217</v>
      </c>
      <c r="F674" t="s">
        <v>222</v>
      </c>
      <c r="G674">
        <v>42</v>
      </c>
      <c r="H674" t="s">
        <v>213</v>
      </c>
    </row>
    <row r="675" spans="1:8" x14ac:dyDescent="0.2">
      <c r="A675">
        <v>645</v>
      </c>
      <c r="C675">
        <v>4218</v>
      </c>
      <c r="D675" t="s">
        <v>223</v>
      </c>
      <c r="E675">
        <v>4218</v>
      </c>
      <c r="F675" t="s">
        <v>223</v>
      </c>
      <c r="G675">
        <v>42</v>
      </c>
      <c r="H675" t="s">
        <v>213</v>
      </c>
    </row>
    <row r="676" spans="1:8" x14ac:dyDescent="0.2">
      <c r="A676">
        <v>646</v>
      </c>
      <c r="C676">
        <v>4219</v>
      </c>
      <c r="D676" t="s">
        <v>224</v>
      </c>
      <c r="E676">
        <v>4219</v>
      </c>
      <c r="F676" t="s">
        <v>225</v>
      </c>
      <c r="G676">
        <v>42</v>
      </c>
      <c r="H676" t="s">
        <v>213</v>
      </c>
    </row>
    <row r="677" spans="1:8" x14ac:dyDescent="0.2">
      <c r="A677">
        <v>647</v>
      </c>
      <c r="C677">
        <v>4220</v>
      </c>
      <c r="D677" t="s">
        <v>226</v>
      </c>
      <c r="E677">
        <v>4220</v>
      </c>
      <c r="F677" t="s">
        <v>226</v>
      </c>
      <c r="G677">
        <v>42</v>
      </c>
      <c r="H677" t="s">
        <v>213</v>
      </c>
    </row>
    <row r="678" spans="1:8" x14ac:dyDescent="0.2">
      <c r="A678">
        <v>648</v>
      </c>
      <c r="C678">
        <v>4221</v>
      </c>
      <c r="D678" t="s">
        <v>227</v>
      </c>
      <c r="E678">
        <v>4221</v>
      </c>
      <c r="F678" t="s">
        <v>227</v>
      </c>
      <c r="G678">
        <v>42</v>
      </c>
      <c r="H678" t="s">
        <v>213</v>
      </c>
    </row>
    <row r="679" spans="1:8" x14ac:dyDescent="0.2">
      <c r="A679">
        <v>649</v>
      </c>
      <c r="C679">
        <v>4222</v>
      </c>
      <c r="D679" t="s">
        <v>228</v>
      </c>
      <c r="E679">
        <v>4222</v>
      </c>
      <c r="F679" t="s">
        <v>228</v>
      </c>
      <c r="G679">
        <v>42</v>
      </c>
      <c r="H679" t="s">
        <v>213</v>
      </c>
    </row>
    <row r="680" spans="1:8" x14ac:dyDescent="0.2">
      <c r="A680">
        <v>650</v>
      </c>
      <c r="C680">
        <v>4223</v>
      </c>
      <c r="D680" t="s">
        <v>234</v>
      </c>
      <c r="E680">
        <v>4223</v>
      </c>
      <c r="F680" t="s">
        <v>234</v>
      </c>
      <c r="G680">
        <v>42</v>
      </c>
      <c r="H680" t="s">
        <v>213</v>
      </c>
    </row>
    <row r="681" spans="1:8" x14ac:dyDescent="0.2">
      <c r="A681">
        <v>651</v>
      </c>
      <c r="C681">
        <v>4224</v>
      </c>
      <c r="D681" t="s">
        <v>238</v>
      </c>
      <c r="E681">
        <v>4224</v>
      </c>
      <c r="F681" t="s">
        <v>238</v>
      </c>
      <c r="G681">
        <v>42</v>
      </c>
      <c r="H681" t="s">
        <v>213</v>
      </c>
    </row>
    <row r="682" spans="1:8" x14ac:dyDescent="0.2">
      <c r="A682">
        <v>652</v>
      </c>
      <c r="C682">
        <v>4225</v>
      </c>
      <c r="D682" t="s">
        <v>240</v>
      </c>
      <c r="E682">
        <v>4225</v>
      </c>
      <c r="F682" t="s">
        <v>240</v>
      </c>
      <c r="G682">
        <v>42</v>
      </c>
      <c r="H682" t="s">
        <v>213</v>
      </c>
    </row>
    <row r="683" spans="1:8" x14ac:dyDescent="0.2">
      <c r="A683">
        <v>653</v>
      </c>
      <c r="C683">
        <v>4226</v>
      </c>
      <c r="D683" t="s">
        <v>241</v>
      </c>
      <c r="E683">
        <v>4226</v>
      </c>
      <c r="F683" t="s">
        <v>241</v>
      </c>
      <c r="G683">
        <v>42</v>
      </c>
      <c r="H683" t="s">
        <v>213</v>
      </c>
    </row>
    <row r="684" spans="1:8" x14ac:dyDescent="0.2">
      <c r="A684">
        <v>654</v>
      </c>
      <c r="C684">
        <v>4227</v>
      </c>
      <c r="D684" t="s">
        <v>242</v>
      </c>
      <c r="E684">
        <v>4227</v>
      </c>
      <c r="F684" t="s">
        <v>242</v>
      </c>
      <c r="G684">
        <v>42</v>
      </c>
      <c r="H684" t="s">
        <v>213</v>
      </c>
    </row>
    <row r="685" spans="1:8" x14ac:dyDescent="0.2">
      <c r="A685">
        <v>655</v>
      </c>
      <c r="C685">
        <v>4228</v>
      </c>
      <c r="D685" t="s">
        <v>243</v>
      </c>
      <c r="E685">
        <v>4228</v>
      </c>
      <c r="F685" t="s">
        <v>243</v>
      </c>
      <c r="G685">
        <v>42</v>
      </c>
      <c r="H685" t="s">
        <v>213</v>
      </c>
    </row>
    <row r="686" spans="1:8" x14ac:dyDescent="0.2">
      <c r="A686">
        <v>656</v>
      </c>
      <c r="C686">
        <v>4601</v>
      </c>
      <c r="D686" t="s">
        <v>271</v>
      </c>
      <c r="E686">
        <v>4601</v>
      </c>
      <c r="F686" t="s">
        <v>271</v>
      </c>
      <c r="G686">
        <v>46</v>
      </c>
      <c r="H686" t="s">
        <v>272</v>
      </c>
    </row>
    <row r="687" spans="1:8" x14ac:dyDescent="0.2">
      <c r="A687">
        <v>657</v>
      </c>
      <c r="C687">
        <v>4602</v>
      </c>
      <c r="D687" t="s">
        <v>308</v>
      </c>
      <c r="E687">
        <v>4602</v>
      </c>
      <c r="F687" t="s">
        <v>308</v>
      </c>
      <c r="G687">
        <v>46</v>
      </c>
      <c r="H687" t="s">
        <v>272</v>
      </c>
    </row>
    <row r="688" spans="1:8" x14ac:dyDescent="0.2">
      <c r="A688">
        <v>658</v>
      </c>
      <c r="C688">
        <v>4611</v>
      </c>
      <c r="D688" t="s">
        <v>273</v>
      </c>
      <c r="E688">
        <v>4611</v>
      </c>
      <c r="F688" t="s">
        <v>273</v>
      </c>
      <c r="G688">
        <v>46</v>
      </c>
      <c r="H688" t="s">
        <v>272</v>
      </c>
    </row>
    <row r="689" spans="1:8" x14ac:dyDescent="0.2">
      <c r="A689">
        <v>659</v>
      </c>
      <c r="C689">
        <v>4612</v>
      </c>
      <c r="D689" t="s">
        <v>274</v>
      </c>
      <c r="E689">
        <v>4612</v>
      </c>
      <c r="F689" t="s">
        <v>274</v>
      </c>
      <c r="G689">
        <v>46</v>
      </c>
      <c r="H689" t="s">
        <v>272</v>
      </c>
    </row>
    <row r="690" spans="1:8" x14ac:dyDescent="0.2">
      <c r="A690">
        <v>660</v>
      </c>
      <c r="C690">
        <v>4613</v>
      </c>
      <c r="D690" t="s">
        <v>275</v>
      </c>
      <c r="E690">
        <v>4613</v>
      </c>
      <c r="F690" t="s">
        <v>275</v>
      </c>
      <c r="G690">
        <v>46</v>
      </c>
      <c r="H690" t="s">
        <v>272</v>
      </c>
    </row>
    <row r="691" spans="1:8" x14ac:dyDescent="0.2">
      <c r="A691">
        <v>661</v>
      </c>
      <c r="C691">
        <v>4614</v>
      </c>
      <c r="D691" t="s">
        <v>276</v>
      </c>
      <c r="E691">
        <v>4614</v>
      </c>
      <c r="F691" t="s">
        <v>276</v>
      </c>
      <c r="G691">
        <v>46</v>
      </c>
      <c r="H691" t="s">
        <v>272</v>
      </c>
    </row>
    <row r="692" spans="1:8" x14ac:dyDescent="0.2">
      <c r="A692">
        <v>662</v>
      </c>
      <c r="C692">
        <v>4615</v>
      </c>
      <c r="D692" t="s">
        <v>277</v>
      </c>
      <c r="E692">
        <v>4615</v>
      </c>
      <c r="F692" t="s">
        <v>277</v>
      </c>
      <c r="G692">
        <v>46</v>
      </c>
      <c r="H692" t="s">
        <v>272</v>
      </c>
    </row>
    <row r="693" spans="1:8" x14ac:dyDescent="0.2">
      <c r="A693">
        <v>663</v>
      </c>
      <c r="C693">
        <v>4616</v>
      </c>
      <c r="D693" t="s">
        <v>278</v>
      </c>
      <c r="E693">
        <v>4616</v>
      </c>
      <c r="F693" t="s">
        <v>278</v>
      </c>
      <c r="G693">
        <v>46</v>
      </c>
      <c r="H693" t="s">
        <v>272</v>
      </c>
    </row>
    <row r="694" spans="1:8" x14ac:dyDescent="0.2">
      <c r="A694">
        <v>664</v>
      </c>
      <c r="C694">
        <v>4617</v>
      </c>
      <c r="D694" t="s">
        <v>279</v>
      </c>
      <c r="E694">
        <v>4617</v>
      </c>
      <c r="F694" t="s">
        <v>279</v>
      </c>
      <c r="G694">
        <v>46</v>
      </c>
      <c r="H694" t="s">
        <v>272</v>
      </c>
    </row>
    <row r="695" spans="1:8" x14ac:dyDescent="0.2">
      <c r="A695">
        <v>665</v>
      </c>
      <c r="C695">
        <v>4618</v>
      </c>
      <c r="D695" t="s">
        <v>281</v>
      </c>
      <c r="E695">
        <v>4618</v>
      </c>
      <c r="F695" t="s">
        <v>281</v>
      </c>
      <c r="G695">
        <v>46</v>
      </c>
      <c r="H695" t="s">
        <v>272</v>
      </c>
    </row>
    <row r="696" spans="1:8" x14ac:dyDescent="0.2">
      <c r="A696">
        <v>666</v>
      </c>
      <c r="C696">
        <v>4619</v>
      </c>
      <c r="D696" t="s">
        <v>283</v>
      </c>
      <c r="E696">
        <v>4619</v>
      </c>
      <c r="F696" t="s">
        <v>283</v>
      </c>
      <c r="G696">
        <v>46</v>
      </c>
      <c r="H696" t="s">
        <v>272</v>
      </c>
    </row>
    <row r="697" spans="1:8" x14ac:dyDescent="0.2">
      <c r="A697">
        <v>667</v>
      </c>
      <c r="C697">
        <v>4620</v>
      </c>
      <c r="D697" t="s">
        <v>284</v>
      </c>
      <c r="E697">
        <v>4620</v>
      </c>
      <c r="F697" t="s">
        <v>284</v>
      </c>
      <c r="G697">
        <v>46</v>
      </c>
      <c r="H697" t="s">
        <v>272</v>
      </c>
    </row>
    <row r="698" spans="1:8" x14ac:dyDescent="0.2">
      <c r="A698">
        <v>668</v>
      </c>
      <c r="C698">
        <v>4621</v>
      </c>
      <c r="D698" t="s">
        <v>286</v>
      </c>
      <c r="E698">
        <v>4621</v>
      </c>
      <c r="F698" t="s">
        <v>286</v>
      </c>
      <c r="G698">
        <v>46</v>
      </c>
      <c r="H698" t="s">
        <v>272</v>
      </c>
    </row>
    <row r="699" spans="1:8" x14ac:dyDescent="0.2">
      <c r="A699">
        <v>669</v>
      </c>
      <c r="C699">
        <v>4622</v>
      </c>
      <c r="D699" t="s">
        <v>287</v>
      </c>
      <c r="E699">
        <v>4622</v>
      </c>
      <c r="F699" t="s">
        <v>287</v>
      </c>
      <c r="G699">
        <v>46</v>
      </c>
      <c r="H699" t="s">
        <v>272</v>
      </c>
    </row>
    <row r="700" spans="1:8" x14ac:dyDescent="0.2">
      <c r="A700">
        <v>670</v>
      </c>
      <c r="C700">
        <v>4623</v>
      </c>
      <c r="D700" t="s">
        <v>290</v>
      </c>
      <c r="E700">
        <v>4623</v>
      </c>
      <c r="F700" t="s">
        <v>290</v>
      </c>
      <c r="G700">
        <v>46</v>
      </c>
      <c r="H700" t="s">
        <v>272</v>
      </c>
    </row>
    <row r="701" spans="1:8" x14ac:dyDescent="0.2">
      <c r="A701">
        <v>671</v>
      </c>
      <c r="C701">
        <v>4624</v>
      </c>
      <c r="D701" t="s">
        <v>289</v>
      </c>
      <c r="E701">
        <v>4624</v>
      </c>
      <c r="F701" t="s">
        <v>289</v>
      </c>
      <c r="G701">
        <v>46</v>
      </c>
      <c r="H701" t="s">
        <v>272</v>
      </c>
    </row>
    <row r="702" spans="1:8" x14ac:dyDescent="0.2">
      <c r="A702">
        <v>672</v>
      </c>
      <c r="C702">
        <v>4625</v>
      </c>
      <c r="D702" t="s">
        <v>292</v>
      </c>
      <c r="E702">
        <v>4625</v>
      </c>
      <c r="F702" t="s">
        <v>292</v>
      </c>
      <c r="G702">
        <v>46</v>
      </c>
      <c r="H702" t="s">
        <v>272</v>
      </c>
    </row>
    <row r="703" spans="1:8" x14ac:dyDescent="0.2">
      <c r="A703">
        <v>673</v>
      </c>
      <c r="C703">
        <v>4626</v>
      </c>
      <c r="D703" t="s">
        <v>294</v>
      </c>
      <c r="E703">
        <v>4626</v>
      </c>
      <c r="F703" t="s">
        <v>294</v>
      </c>
      <c r="G703">
        <v>46</v>
      </c>
      <c r="H703" t="s">
        <v>272</v>
      </c>
    </row>
    <row r="704" spans="1:8" x14ac:dyDescent="0.2">
      <c r="A704">
        <v>674</v>
      </c>
      <c r="C704">
        <v>4627</v>
      </c>
      <c r="D704" t="s">
        <v>296</v>
      </c>
      <c r="E704">
        <v>4627</v>
      </c>
      <c r="F704" t="s">
        <v>296</v>
      </c>
      <c r="G704">
        <v>46</v>
      </c>
      <c r="H704" t="s">
        <v>272</v>
      </c>
    </row>
    <row r="705" spans="1:8" x14ac:dyDescent="0.2">
      <c r="A705">
        <v>675</v>
      </c>
      <c r="C705">
        <v>4628</v>
      </c>
      <c r="D705" t="s">
        <v>297</v>
      </c>
      <c r="E705">
        <v>4628</v>
      </c>
      <c r="F705" t="s">
        <v>297</v>
      </c>
      <c r="G705">
        <v>46</v>
      </c>
      <c r="H705" t="s">
        <v>272</v>
      </c>
    </row>
    <row r="706" spans="1:8" x14ac:dyDescent="0.2">
      <c r="A706">
        <v>676</v>
      </c>
      <c r="C706">
        <v>4629</v>
      </c>
      <c r="D706" t="s">
        <v>298</v>
      </c>
      <c r="E706">
        <v>4629</v>
      </c>
      <c r="F706" t="s">
        <v>298</v>
      </c>
      <c r="G706">
        <v>46</v>
      </c>
      <c r="H706" t="s">
        <v>272</v>
      </c>
    </row>
    <row r="707" spans="1:8" x14ac:dyDescent="0.2">
      <c r="A707">
        <v>677</v>
      </c>
      <c r="C707">
        <v>4630</v>
      </c>
      <c r="D707" t="s">
        <v>299</v>
      </c>
      <c r="E707">
        <v>4630</v>
      </c>
      <c r="F707" t="s">
        <v>299</v>
      </c>
      <c r="G707">
        <v>46</v>
      </c>
      <c r="H707" t="s">
        <v>272</v>
      </c>
    </row>
    <row r="708" spans="1:8" x14ac:dyDescent="0.2">
      <c r="A708">
        <v>678</v>
      </c>
      <c r="C708">
        <v>4631</v>
      </c>
      <c r="D708" t="s">
        <v>301</v>
      </c>
      <c r="E708">
        <v>4631</v>
      </c>
      <c r="F708" t="s">
        <v>301</v>
      </c>
      <c r="G708">
        <v>46</v>
      </c>
      <c r="H708" t="s">
        <v>272</v>
      </c>
    </row>
    <row r="709" spans="1:8" x14ac:dyDescent="0.2">
      <c r="A709">
        <v>679</v>
      </c>
      <c r="C709">
        <v>4632</v>
      </c>
      <c r="D709" t="s">
        <v>304</v>
      </c>
      <c r="E709">
        <v>4632</v>
      </c>
      <c r="F709" t="s">
        <v>304</v>
      </c>
      <c r="G709">
        <v>46</v>
      </c>
      <c r="H709" t="s">
        <v>272</v>
      </c>
    </row>
    <row r="710" spans="1:8" x14ac:dyDescent="0.2">
      <c r="A710">
        <v>680</v>
      </c>
      <c r="C710">
        <v>4633</v>
      </c>
      <c r="D710" t="s">
        <v>305</v>
      </c>
      <c r="E710">
        <v>4633</v>
      </c>
      <c r="F710" t="s">
        <v>305</v>
      </c>
      <c r="G710">
        <v>46</v>
      </c>
      <c r="H710" t="s">
        <v>272</v>
      </c>
    </row>
    <row r="711" spans="1:8" x14ac:dyDescent="0.2">
      <c r="A711">
        <v>681</v>
      </c>
      <c r="C711">
        <v>4634</v>
      </c>
      <c r="D711" t="s">
        <v>306</v>
      </c>
      <c r="E711">
        <v>4634</v>
      </c>
      <c r="F711" t="s">
        <v>306</v>
      </c>
      <c r="G711">
        <v>46</v>
      </c>
      <c r="H711" t="s">
        <v>272</v>
      </c>
    </row>
    <row r="712" spans="1:8" x14ac:dyDescent="0.2">
      <c r="A712">
        <v>682</v>
      </c>
      <c r="C712">
        <v>4635</v>
      </c>
      <c r="D712" t="s">
        <v>309</v>
      </c>
      <c r="E712">
        <v>4635</v>
      </c>
      <c r="F712" t="s">
        <v>309</v>
      </c>
      <c r="G712">
        <v>46</v>
      </c>
      <c r="H712" t="s">
        <v>272</v>
      </c>
    </row>
    <row r="713" spans="1:8" x14ac:dyDescent="0.2">
      <c r="A713">
        <v>683</v>
      </c>
      <c r="C713">
        <v>4636</v>
      </c>
      <c r="D713" t="s">
        <v>310</v>
      </c>
      <c r="E713">
        <v>4636</v>
      </c>
      <c r="F713" t="s">
        <v>310</v>
      </c>
      <c r="G713">
        <v>46</v>
      </c>
      <c r="H713" t="s">
        <v>272</v>
      </c>
    </row>
    <row r="714" spans="1:8" x14ac:dyDescent="0.2">
      <c r="A714">
        <v>684</v>
      </c>
      <c r="C714">
        <v>4637</v>
      </c>
      <c r="D714" t="s">
        <v>311</v>
      </c>
      <c r="E714">
        <v>4637</v>
      </c>
      <c r="F714" t="s">
        <v>311</v>
      </c>
      <c r="G714">
        <v>46</v>
      </c>
      <c r="H714" t="s">
        <v>272</v>
      </c>
    </row>
    <row r="715" spans="1:8" x14ac:dyDescent="0.2">
      <c r="A715">
        <v>685</v>
      </c>
      <c r="C715">
        <v>4638</v>
      </c>
      <c r="D715" t="s">
        <v>312</v>
      </c>
      <c r="E715">
        <v>4638</v>
      </c>
      <c r="F715" t="s">
        <v>312</v>
      </c>
      <c r="G715">
        <v>46</v>
      </c>
      <c r="H715" t="s">
        <v>272</v>
      </c>
    </row>
    <row r="716" spans="1:8" x14ac:dyDescent="0.2">
      <c r="A716">
        <v>686</v>
      </c>
      <c r="C716">
        <v>4639</v>
      </c>
      <c r="D716" t="s">
        <v>313</v>
      </c>
      <c r="E716">
        <v>4639</v>
      </c>
      <c r="F716" t="s">
        <v>313</v>
      </c>
      <c r="G716">
        <v>46</v>
      </c>
      <c r="H716" t="s">
        <v>272</v>
      </c>
    </row>
    <row r="717" spans="1:8" x14ac:dyDescent="0.2">
      <c r="A717">
        <v>687</v>
      </c>
      <c r="C717">
        <v>4640</v>
      </c>
      <c r="D717" t="s">
        <v>315</v>
      </c>
      <c r="E717">
        <v>4640</v>
      </c>
      <c r="F717" t="s">
        <v>315</v>
      </c>
      <c r="G717">
        <v>46</v>
      </c>
      <c r="H717" t="s">
        <v>272</v>
      </c>
    </row>
    <row r="718" spans="1:8" x14ac:dyDescent="0.2">
      <c r="A718">
        <v>688</v>
      </c>
      <c r="C718">
        <v>4641</v>
      </c>
      <c r="D718" t="s">
        <v>317</v>
      </c>
      <c r="E718">
        <v>4641</v>
      </c>
      <c r="F718" t="s">
        <v>317</v>
      </c>
      <c r="G718">
        <v>46</v>
      </c>
      <c r="H718" t="s">
        <v>272</v>
      </c>
    </row>
    <row r="719" spans="1:8" x14ac:dyDescent="0.2">
      <c r="A719">
        <v>689</v>
      </c>
      <c r="C719">
        <v>4642</v>
      </c>
      <c r="D719" t="s">
        <v>318</v>
      </c>
      <c r="E719">
        <v>4642</v>
      </c>
      <c r="F719" t="s">
        <v>318</v>
      </c>
      <c r="G719">
        <v>46</v>
      </c>
      <c r="H719" t="s">
        <v>272</v>
      </c>
    </row>
    <row r="720" spans="1:8" x14ac:dyDescent="0.2">
      <c r="A720">
        <v>690</v>
      </c>
      <c r="C720">
        <v>4643</v>
      </c>
      <c r="D720" t="s">
        <v>319</v>
      </c>
      <c r="E720">
        <v>4643</v>
      </c>
      <c r="F720" t="s">
        <v>319</v>
      </c>
      <c r="G720">
        <v>46</v>
      </c>
      <c r="H720" t="s">
        <v>272</v>
      </c>
    </row>
    <row r="721" spans="1:8" x14ac:dyDescent="0.2">
      <c r="A721">
        <v>691</v>
      </c>
      <c r="C721">
        <v>4644</v>
      </c>
      <c r="D721" t="s">
        <v>320</v>
      </c>
      <c r="E721">
        <v>4644</v>
      </c>
      <c r="F721" t="s">
        <v>320</v>
      </c>
      <c r="G721">
        <v>46</v>
      </c>
      <c r="H721" t="s">
        <v>272</v>
      </c>
    </row>
    <row r="722" spans="1:8" x14ac:dyDescent="0.2">
      <c r="A722">
        <v>692</v>
      </c>
      <c r="C722">
        <v>4645</v>
      </c>
      <c r="D722" t="s">
        <v>321</v>
      </c>
      <c r="E722">
        <v>4645</v>
      </c>
      <c r="F722" t="s">
        <v>321</v>
      </c>
      <c r="G722">
        <v>46</v>
      </c>
      <c r="H722" t="s">
        <v>272</v>
      </c>
    </row>
    <row r="723" spans="1:8" x14ac:dyDescent="0.2">
      <c r="A723">
        <v>693</v>
      </c>
      <c r="C723">
        <v>4646</v>
      </c>
      <c r="D723" t="s">
        <v>322</v>
      </c>
      <c r="E723">
        <v>4646</v>
      </c>
      <c r="F723" t="s">
        <v>322</v>
      </c>
      <c r="G723">
        <v>46</v>
      </c>
      <c r="H723" t="s">
        <v>272</v>
      </c>
    </row>
    <row r="724" spans="1:8" x14ac:dyDescent="0.2">
      <c r="A724">
        <v>694</v>
      </c>
      <c r="C724">
        <v>4647</v>
      </c>
      <c r="D724" t="s">
        <v>324</v>
      </c>
      <c r="E724">
        <v>4647</v>
      </c>
      <c r="F724" t="s">
        <v>324</v>
      </c>
      <c r="G724">
        <v>46</v>
      </c>
      <c r="H724" t="s">
        <v>272</v>
      </c>
    </row>
    <row r="725" spans="1:8" x14ac:dyDescent="0.2">
      <c r="A725">
        <v>695</v>
      </c>
      <c r="C725">
        <v>4648</v>
      </c>
      <c r="D725" t="s">
        <v>328</v>
      </c>
      <c r="E725">
        <v>4648</v>
      </c>
      <c r="F725" t="s">
        <v>328</v>
      </c>
      <c r="G725">
        <v>46</v>
      </c>
      <c r="H725" t="s">
        <v>272</v>
      </c>
    </row>
    <row r="726" spans="1:8" x14ac:dyDescent="0.2">
      <c r="A726">
        <v>696</v>
      </c>
      <c r="C726">
        <v>4649</v>
      </c>
      <c r="D726" t="s">
        <v>331</v>
      </c>
      <c r="E726">
        <v>4649</v>
      </c>
      <c r="F726" t="s">
        <v>331</v>
      </c>
      <c r="G726">
        <v>46</v>
      </c>
      <c r="H726" t="s">
        <v>272</v>
      </c>
    </row>
    <row r="727" spans="1:8" x14ac:dyDescent="0.2">
      <c r="A727">
        <v>697</v>
      </c>
      <c r="C727">
        <v>4650</v>
      </c>
      <c r="D727" t="s">
        <v>336</v>
      </c>
      <c r="E727">
        <v>4650</v>
      </c>
      <c r="F727" t="s">
        <v>336</v>
      </c>
      <c r="G727">
        <v>46</v>
      </c>
      <c r="H727" t="s">
        <v>272</v>
      </c>
    </row>
    <row r="728" spans="1:8" x14ac:dyDescent="0.2">
      <c r="A728">
        <v>698</v>
      </c>
      <c r="C728">
        <v>4651</v>
      </c>
      <c r="D728" t="s">
        <v>337</v>
      </c>
      <c r="E728">
        <v>4651</v>
      </c>
      <c r="F728" t="s">
        <v>337</v>
      </c>
      <c r="G728">
        <v>46</v>
      </c>
      <c r="H728" t="s">
        <v>272</v>
      </c>
    </row>
    <row r="729" spans="1:8" x14ac:dyDescent="0.2">
      <c r="A729">
        <v>699</v>
      </c>
      <c r="C729">
        <v>5001</v>
      </c>
      <c r="D729" t="s">
        <v>376</v>
      </c>
      <c r="E729">
        <v>5001</v>
      </c>
      <c r="F729" t="s">
        <v>376</v>
      </c>
      <c r="G729">
        <v>50</v>
      </c>
      <c r="H729" t="s">
        <v>371</v>
      </c>
    </row>
    <row r="730" spans="1:8" x14ac:dyDescent="0.2">
      <c r="A730">
        <v>700</v>
      </c>
      <c r="C730">
        <v>5004</v>
      </c>
      <c r="D730" t="s">
        <v>402</v>
      </c>
      <c r="E730">
        <v>5006</v>
      </c>
      <c r="F730" t="s">
        <v>402</v>
      </c>
      <c r="G730">
        <v>50</v>
      </c>
      <c r="H730" t="s">
        <v>371</v>
      </c>
    </row>
    <row r="731" spans="1:8" x14ac:dyDescent="0.2">
      <c r="A731">
        <v>701</v>
      </c>
      <c r="C731">
        <v>5005</v>
      </c>
      <c r="D731" t="s">
        <v>403</v>
      </c>
      <c r="E731">
        <v>5007</v>
      </c>
      <c r="F731" t="s">
        <v>403</v>
      </c>
      <c r="G731">
        <v>50</v>
      </c>
      <c r="H731" t="s">
        <v>371</v>
      </c>
    </row>
    <row r="732" spans="1:8" x14ac:dyDescent="0.2">
      <c r="A732">
        <v>702</v>
      </c>
      <c r="C732">
        <v>5006</v>
      </c>
      <c r="D732" t="s">
        <v>402</v>
      </c>
      <c r="E732">
        <v>5006</v>
      </c>
      <c r="F732" t="s">
        <v>402</v>
      </c>
      <c r="G732">
        <v>50</v>
      </c>
      <c r="H732" t="s">
        <v>371</v>
      </c>
    </row>
    <row r="733" spans="1:8" x14ac:dyDescent="0.2">
      <c r="A733">
        <v>703</v>
      </c>
      <c r="C733">
        <v>5007</v>
      </c>
      <c r="D733" t="s">
        <v>403</v>
      </c>
      <c r="E733">
        <v>5007</v>
      </c>
      <c r="F733" t="s">
        <v>403</v>
      </c>
      <c r="G733">
        <v>50</v>
      </c>
      <c r="H733" t="s">
        <v>371</v>
      </c>
    </row>
    <row r="734" spans="1:8" x14ac:dyDescent="0.2">
      <c r="A734">
        <v>704</v>
      </c>
      <c r="C734">
        <v>5011</v>
      </c>
      <c r="D734" t="s">
        <v>377</v>
      </c>
      <c r="E734">
        <v>5055</v>
      </c>
      <c r="F734" t="s">
        <v>374</v>
      </c>
      <c r="G734">
        <v>50</v>
      </c>
      <c r="H734" t="s">
        <v>371</v>
      </c>
    </row>
    <row r="735" spans="1:8" x14ac:dyDescent="0.2">
      <c r="A735">
        <v>705</v>
      </c>
      <c r="C735">
        <v>5012</v>
      </c>
      <c r="D735" t="s">
        <v>378</v>
      </c>
      <c r="E735">
        <v>5059</v>
      </c>
      <c r="F735" t="s">
        <v>379</v>
      </c>
      <c r="G735">
        <v>50</v>
      </c>
      <c r="H735" t="s">
        <v>371</v>
      </c>
    </row>
    <row r="736" spans="1:8" x14ac:dyDescent="0.2">
      <c r="A736">
        <v>706</v>
      </c>
      <c r="C736">
        <v>5013</v>
      </c>
      <c r="D736" t="s">
        <v>380</v>
      </c>
      <c r="E736">
        <v>5056</v>
      </c>
      <c r="F736" t="s">
        <v>380</v>
      </c>
      <c r="G736">
        <v>50</v>
      </c>
      <c r="H736" t="s">
        <v>371</v>
      </c>
    </row>
    <row r="737" spans="1:8" x14ac:dyDescent="0.2">
      <c r="A737">
        <v>707</v>
      </c>
      <c r="C737">
        <v>5014</v>
      </c>
      <c r="D737" t="s">
        <v>381</v>
      </c>
      <c r="E737">
        <v>5014</v>
      </c>
      <c r="F737" t="s">
        <v>381</v>
      </c>
      <c r="G737">
        <v>50</v>
      </c>
      <c r="H737" t="s">
        <v>371</v>
      </c>
    </row>
    <row r="738" spans="1:8" x14ac:dyDescent="0.2">
      <c r="A738">
        <v>708</v>
      </c>
      <c r="C738">
        <v>5015</v>
      </c>
      <c r="D738" t="s">
        <v>382</v>
      </c>
      <c r="E738">
        <v>5057</v>
      </c>
      <c r="F738" t="s">
        <v>382</v>
      </c>
      <c r="G738">
        <v>50</v>
      </c>
      <c r="H738" t="s">
        <v>371</v>
      </c>
    </row>
    <row r="739" spans="1:8" x14ac:dyDescent="0.2">
      <c r="A739">
        <v>709</v>
      </c>
      <c r="C739">
        <v>5016</v>
      </c>
      <c r="D739" t="s">
        <v>383</v>
      </c>
      <c r="E739">
        <v>5059</v>
      </c>
      <c r="F739" t="s">
        <v>379</v>
      </c>
      <c r="G739">
        <v>50</v>
      </c>
      <c r="H739" t="s">
        <v>371</v>
      </c>
    </row>
    <row r="740" spans="1:8" x14ac:dyDescent="0.2">
      <c r="A740">
        <v>710</v>
      </c>
      <c r="C740">
        <v>5017</v>
      </c>
      <c r="D740" t="s">
        <v>385</v>
      </c>
      <c r="E740">
        <v>5057</v>
      </c>
      <c r="F740" t="s">
        <v>382</v>
      </c>
      <c r="G740">
        <v>50</v>
      </c>
      <c r="H740" t="s">
        <v>371</v>
      </c>
    </row>
    <row r="741" spans="1:8" x14ac:dyDescent="0.2">
      <c r="A741">
        <v>711</v>
      </c>
      <c r="C741">
        <v>5018</v>
      </c>
      <c r="D741" t="s">
        <v>386</v>
      </c>
      <c r="E741">
        <v>5058</v>
      </c>
      <c r="F741" t="s">
        <v>386</v>
      </c>
      <c r="G741">
        <v>50</v>
      </c>
      <c r="H741" t="s">
        <v>371</v>
      </c>
    </row>
    <row r="742" spans="1:8" x14ac:dyDescent="0.2">
      <c r="A742">
        <v>712</v>
      </c>
      <c r="C742">
        <v>5019</v>
      </c>
      <c r="D742" t="s">
        <v>387</v>
      </c>
      <c r="E742">
        <v>5058</v>
      </c>
      <c r="F742" t="s">
        <v>386</v>
      </c>
      <c r="G742">
        <v>50</v>
      </c>
      <c r="H742" t="s">
        <v>371</v>
      </c>
    </row>
    <row r="743" spans="1:8" x14ac:dyDescent="0.2">
      <c r="A743">
        <v>713</v>
      </c>
      <c r="C743">
        <v>5020</v>
      </c>
      <c r="D743" t="s">
        <v>388</v>
      </c>
      <c r="E743">
        <v>5020</v>
      </c>
      <c r="F743" t="s">
        <v>388</v>
      </c>
      <c r="G743">
        <v>50</v>
      </c>
      <c r="H743" t="s">
        <v>371</v>
      </c>
    </row>
    <row r="744" spans="1:8" x14ac:dyDescent="0.2">
      <c r="A744">
        <v>714</v>
      </c>
      <c r="C744">
        <v>5021</v>
      </c>
      <c r="D744" t="s">
        <v>389</v>
      </c>
      <c r="E744">
        <v>5021</v>
      </c>
      <c r="F744" t="s">
        <v>389</v>
      </c>
      <c r="G744">
        <v>50</v>
      </c>
      <c r="H744" t="s">
        <v>371</v>
      </c>
    </row>
    <row r="745" spans="1:8" x14ac:dyDescent="0.2">
      <c r="A745">
        <v>715</v>
      </c>
      <c r="C745">
        <v>5022</v>
      </c>
      <c r="D745" t="s">
        <v>390</v>
      </c>
      <c r="E745">
        <v>5022</v>
      </c>
      <c r="F745" t="s">
        <v>390</v>
      </c>
      <c r="G745">
        <v>50</v>
      </c>
      <c r="H745" t="s">
        <v>371</v>
      </c>
    </row>
    <row r="746" spans="1:8" x14ac:dyDescent="0.2">
      <c r="A746">
        <v>716</v>
      </c>
      <c r="C746">
        <v>5023</v>
      </c>
      <c r="D746" t="s">
        <v>391</v>
      </c>
      <c r="E746">
        <v>5059</v>
      </c>
      <c r="F746" t="s">
        <v>379</v>
      </c>
      <c r="G746">
        <v>50</v>
      </c>
      <c r="H746" t="s">
        <v>371</v>
      </c>
    </row>
    <row r="747" spans="1:8" x14ac:dyDescent="0.2">
      <c r="A747">
        <v>717</v>
      </c>
      <c r="C747">
        <v>5024</v>
      </c>
      <c r="D747" t="s">
        <v>392</v>
      </c>
      <c r="E747">
        <v>5059</v>
      </c>
      <c r="F747" t="s">
        <v>379</v>
      </c>
      <c r="G747">
        <v>50</v>
      </c>
      <c r="H747" t="s">
        <v>371</v>
      </c>
    </row>
    <row r="748" spans="1:8" x14ac:dyDescent="0.2">
      <c r="A748">
        <v>718</v>
      </c>
      <c r="C748">
        <v>5025</v>
      </c>
      <c r="D748" t="s">
        <v>393</v>
      </c>
      <c r="E748">
        <v>5025</v>
      </c>
      <c r="F748" t="s">
        <v>393</v>
      </c>
      <c r="G748">
        <v>50</v>
      </c>
      <c r="H748" t="s">
        <v>371</v>
      </c>
    </row>
    <row r="749" spans="1:8" x14ac:dyDescent="0.2">
      <c r="A749">
        <v>719</v>
      </c>
      <c r="C749">
        <v>5026</v>
      </c>
      <c r="D749" t="s">
        <v>394</v>
      </c>
      <c r="E749">
        <v>5026</v>
      </c>
      <c r="F749" t="s">
        <v>394</v>
      </c>
      <c r="G749">
        <v>50</v>
      </c>
      <c r="H749" t="s">
        <v>371</v>
      </c>
    </row>
    <row r="750" spans="1:8" x14ac:dyDescent="0.2">
      <c r="A750">
        <v>720</v>
      </c>
      <c r="C750">
        <v>5027</v>
      </c>
      <c r="D750" t="s">
        <v>395</v>
      </c>
      <c r="E750">
        <v>5027</v>
      </c>
      <c r="F750" t="s">
        <v>395</v>
      </c>
      <c r="G750">
        <v>50</v>
      </c>
      <c r="H750" t="s">
        <v>371</v>
      </c>
    </row>
    <row r="751" spans="1:8" x14ac:dyDescent="0.2">
      <c r="A751">
        <v>721</v>
      </c>
      <c r="C751">
        <v>5028</v>
      </c>
      <c r="D751" t="s">
        <v>396</v>
      </c>
      <c r="E751">
        <v>5028</v>
      </c>
      <c r="F751" t="s">
        <v>396</v>
      </c>
      <c r="G751">
        <v>50</v>
      </c>
      <c r="H751" t="s">
        <v>371</v>
      </c>
    </row>
    <row r="752" spans="1:8" x14ac:dyDescent="0.2">
      <c r="A752">
        <v>722</v>
      </c>
      <c r="C752">
        <v>5029</v>
      </c>
      <c r="D752" t="s">
        <v>397</v>
      </c>
      <c r="E752">
        <v>5029</v>
      </c>
      <c r="F752" t="s">
        <v>397</v>
      </c>
      <c r="G752">
        <v>50</v>
      </c>
      <c r="H752" t="s">
        <v>371</v>
      </c>
    </row>
    <row r="753" spans="1:8" x14ac:dyDescent="0.2">
      <c r="A753">
        <v>723</v>
      </c>
      <c r="C753">
        <v>5030</v>
      </c>
      <c r="D753" t="s">
        <v>398</v>
      </c>
      <c r="E753">
        <v>5001</v>
      </c>
      <c r="F753" t="s">
        <v>376</v>
      </c>
      <c r="G753">
        <v>50</v>
      </c>
      <c r="H753" t="s">
        <v>371</v>
      </c>
    </row>
    <row r="754" spans="1:8" x14ac:dyDescent="0.2">
      <c r="A754">
        <v>724</v>
      </c>
      <c r="C754">
        <v>5031</v>
      </c>
      <c r="D754" t="s">
        <v>399</v>
      </c>
      <c r="E754">
        <v>5031</v>
      </c>
      <c r="F754" t="s">
        <v>399</v>
      </c>
      <c r="G754">
        <v>50</v>
      </c>
      <c r="H754" t="s">
        <v>371</v>
      </c>
    </row>
    <row r="755" spans="1:8" x14ac:dyDescent="0.2">
      <c r="A755">
        <v>725</v>
      </c>
      <c r="C755">
        <v>5032</v>
      </c>
      <c r="D755" t="s">
        <v>400</v>
      </c>
      <c r="E755">
        <v>5032</v>
      </c>
      <c r="F755" t="s">
        <v>400</v>
      </c>
      <c r="G755">
        <v>50</v>
      </c>
      <c r="H755" t="s">
        <v>371</v>
      </c>
    </row>
    <row r="756" spans="1:8" x14ac:dyDescent="0.2">
      <c r="C756">
        <v>5033</v>
      </c>
      <c r="D756" t="s">
        <v>401</v>
      </c>
      <c r="E756">
        <v>5033</v>
      </c>
      <c r="F756" t="s">
        <v>401</v>
      </c>
      <c r="G756">
        <v>50</v>
      </c>
      <c r="H756" t="s">
        <v>371</v>
      </c>
    </row>
    <row r="757" spans="1:8" x14ac:dyDescent="0.2">
      <c r="C757">
        <v>5034</v>
      </c>
      <c r="D757" t="s">
        <v>404</v>
      </c>
      <c r="E757">
        <v>5034</v>
      </c>
      <c r="F757" t="s">
        <v>404</v>
      </c>
      <c r="G757">
        <v>50</v>
      </c>
      <c r="H757" t="s">
        <v>371</v>
      </c>
    </row>
    <row r="758" spans="1:8" x14ac:dyDescent="0.2">
      <c r="C758">
        <v>5035</v>
      </c>
      <c r="D758" t="s">
        <v>405</v>
      </c>
      <c r="E758">
        <v>5035</v>
      </c>
      <c r="F758" t="s">
        <v>405</v>
      </c>
      <c r="G758">
        <v>50</v>
      </c>
      <c r="H758" t="s">
        <v>371</v>
      </c>
    </row>
    <row r="759" spans="1:8" x14ac:dyDescent="0.2">
      <c r="C759">
        <v>5036</v>
      </c>
      <c r="D759" t="s">
        <v>406</v>
      </c>
      <c r="E759">
        <v>5036</v>
      </c>
      <c r="F759" t="s">
        <v>406</v>
      </c>
      <c r="G759">
        <v>50</v>
      </c>
      <c r="H759" t="s">
        <v>371</v>
      </c>
    </row>
    <row r="760" spans="1:8" x14ac:dyDescent="0.2">
      <c r="C760">
        <v>5037</v>
      </c>
      <c r="D760" t="s">
        <v>407</v>
      </c>
      <c r="E760">
        <v>5037</v>
      </c>
      <c r="F760" t="s">
        <v>407</v>
      </c>
      <c r="G760">
        <v>50</v>
      </c>
      <c r="H760" t="s">
        <v>371</v>
      </c>
    </row>
    <row r="761" spans="1:8" x14ac:dyDescent="0.2">
      <c r="C761">
        <v>5038</v>
      </c>
      <c r="D761" t="s">
        <v>408</v>
      </c>
      <c r="E761">
        <v>5038</v>
      </c>
      <c r="F761" t="s">
        <v>408</v>
      </c>
      <c r="G761">
        <v>50</v>
      </c>
      <c r="H761" t="s">
        <v>371</v>
      </c>
    </row>
    <row r="762" spans="1:8" x14ac:dyDescent="0.2">
      <c r="C762">
        <v>5039</v>
      </c>
      <c r="D762" t="s">
        <v>410</v>
      </c>
      <c r="E762">
        <v>5006</v>
      </c>
      <c r="F762" t="s">
        <v>402</v>
      </c>
      <c r="G762">
        <v>50</v>
      </c>
      <c r="H762" t="s">
        <v>371</v>
      </c>
    </row>
    <row r="763" spans="1:8" x14ac:dyDescent="0.2">
      <c r="C763">
        <v>5040</v>
      </c>
      <c r="D763" t="s">
        <v>411</v>
      </c>
      <c r="E763">
        <v>5007</v>
      </c>
      <c r="F763" t="s">
        <v>403</v>
      </c>
      <c r="G763">
        <v>50</v>
      </c>
      <c r="H763" t="s">
        <v>371</v>
      </c>
    </row>
    <row r="764" spans="1:8" x14ac:dyDescent="0.2">
      <c r="C764">
        <v>5041</v>
      </c>
      <c r="D764" t="s">
        <v>412</v>
      </c>
      <c r="E764">
        <v>5041</v>
      </c>
      <c r="F764" t="s">
        <v>412</v>
      </c>
      <c r="G764">
        <v>50</v>
      </c>
      <c r="H764" t="s">
        <v>371</v>
      </c>
    </row>
    <row r="765" spans="1:8" x14ac:dyDescent="0.2">
      <c r="C765">
        <v>5042</v>
      </c>
      <c r="D765" t="s">
        <v>413</v>
      </c>
      <c r="E765">
        <v>5042</v>
      </c>
      <c r="F765" t="s">
        <v>413</v>
      </c>
      <c r="G765">
        <v>50</v>
      </c>
      <c r="H765" t="s">
        <v>371</v>
      </c>
    </row>
    <row r="766" spans="1:8" x14ac:dyDescent="0.2">
      <c r="C766">
        <v>5043</v>
      </c>
      <c r="D766" t="s">
        <v>414</v>
      </c>
      <c r="E766">
        <v>5043</v>
      </c>
      <c r="F766" t="s">
        <v>414</v>
      </c>
      <c r="G766">
        <v>50</v>
      </c>
      <c r="H766" t="s">
        <v>371</v>
      </c>
    </row>
    <row r="767" spans="1:8" x14ac:dyDescent="0.2">
      <c r="C767">
        <v>5044</v>
      </c>
      <c r="D767" t="s">
        <v>415</v>
      </c>
      <c r="E767">
        <v>5044</v>
      </c>
      <c r="F767" t="s">
        <v>415</v>
      </c>
      <c r="G767">
        <v>50</v>
      </c>
      <c r="H767" t="s">
        <v>371</v>
      </c>
    </row>
    <row r="768" spans="1:8" x14ac:dyDescent="0.2">
      <c r="C768">
        <v>5045</v>
      </c>
      <c r="D768" t="s">
        <v>416</v>
      </c>
      <c r="E768">
        <v>5045</v>
      </c>
      <c r="F768" t="s">
        <v>416</v>
      </c>
      <c r="G768">
        <v>50</v>
      </c>
      <c r="H768" t="s">
        <v>371</v>
      </c>
    </row>
    <row r="769" spans="3:8" x14ac:dyDescent="0.2">
      <c r="C769">
        <v>5046</v>
      </c>
      <c r="D769" t="s">
        <v>417</v>
      </c>
      <c r="E769">
        <v>5046</v>
      </c>
      <c r="F769" t="s">
        <v>417</v>
      </c>
      <c r="G769">
        <v>50</v>
      </c>
      <c r="H769" t="s">
        <v>371</v>
      </c>
    </row>
    <row r="770" spans="3:8" x14ac:dyDescent="0.2">
      <c r="C770">
        <v>5047</v>
      </c>
      <c r="D770" t="s">
        <v>418</v>
      </c>
      <c r="E770">
        <v>5047</v>
      </c>
      <c r="F770" t="s">
        <v>418</v>
      </c>
      <c r="G770">
        <v>50</v>
      </c>
      <c r="H770" t="s">
        <v>371</v>
      </c>
    </row>
    <row r="771" spans="3:8" x14ac:dyDescent="0.2">
      <c r="C771">
        <v>5048</v>
      </c>
      <c r="D771" t="s">
        <v>419</v>
      </c>
      <c r="E771">
        <v>5007</v>
      </c>
      <c r="F771" t="s">
        <v>403</v>
      </c>
      <c r="G771">
        <v>50</v>
      </c>
      <c r="H771" t="s">
        <v>371</v>
      </c>
    </row>
    <row r="772" spans="3:8" x14ac:dyDescent="0.2">
      <c r="C772">
        <v>5049</v>
      </c>
      <c r="D772" t="s">
        <v>420</v>
      </c>
      <c r="E772">
        <v>5049</v>
      </c>
      <c r="F772" t="s">
        <v>420</v>
      </c>
      <c r="G772">
        <v>50</v>
      </c>
      <c r="H772" t="s">
        <v>371</v>
      </c>
    </row>
    <row r="773" spans="3:8" x14ac:dyDescent="0.2">
      <c r="C773">
        <v>5050</v>
      </c>
      <c r="D773" t="s">
        <v>421</v>
      </c>
      <c r="E773">
        <v>5060</v>
      </c>
      <c r="F773" t="s">
        <v>422</v>
      </c>
      <c r="G773">
        <v>50</v>
      </c>
      <c r="H773" t="s">
        <v>371</v>
      </c>
    </row>
    <row r="774" spans="3:8" x14ac:dyDescent="0.2">
      <c r="C774">
        <v>5051</v>
      </c>
      <c r="D774" t="s">
        <v>423</v>
      </c>
      <c r="E774">
        <v>5060</v>
      </c>
      <c r="F774" t="s">
        <v>422</v>
      </c>
      <c r="G774">
        <v>50</v>
      </c>
      <c r="H774" t="s">
        <v>371</v>
      </c>
    </row>
    <row r="775" spans="3:8" x14ac:dyDescent="0.2">
      <c r="C775">
        <v>5052</v>
      </c>
      <c r="D775" t="s">
        <v>424</v>
      </c>
      <c r="E775">
        <v>5052</v>
      </c>
      <c r="F775" t="s">
        <v>424</v>
      </c>
      <c r="G775">
        <v>50</v>
      </c>
      <c r="H775" t="s">
        <v>371</v>
      </c>
    </row>
    <row r="776" spans="3:8" x14ac:dyDescent="0.2">
      <c r="C776">
        <v>5053</v>
      </c>
      <c r="D776" t="s">
        <v>409</v>
      </c>
      <c r="E776">
        <v>5053</v>
      </c>
      <c r="F776" t="s">
        <v>409</v>
      </c>
      <c r="G776">
        <v>50</v>
      </c>
      <c r="H776" t="s">
        <v>371</v>
      </c>
    </row>
    <row r="777" spans="3:8" x14ac:dyDescent="0.2">
      <c r="C777">
        <v>5054</v>
      </c>
      <c r="D777" t="s">
        <v>384</v>
      </c>
      <c r="E777">
        <v>5054</v>
      </c>
      <c r="F777" t="s">
        <v>384</v>
      </c>
      <c r="G777">
        <v>50</v>
      </c>
      <c r="H777" t="s">
        <v>371</v>
      </c>
    </row>
    <row r="778" spans="3:8" x14ac:dyDescent="0.2">
      <c r="C778">
        <v>5055</v>
      </c>
      <c r="D778" t="s">
        <v>374</v>
      </c>
      <c r="E778">
        <v>5055</v>
      </c>
      <c r="F778" t="s">
        <v>374</v>
      </c>
      <c r="G778">
        <v>50</v>
      </c>
      <c r="H778" t="s">
        <v>371</v>
      </c>
    </row>
    <row r="779" spans="3:8" x14ac:dyDescent="0.2">
      <c r="C779">
        <v>5056</v>
      </c>
      <c r="D779" t="s">
        <v>380</v>
      </c>
      <c r="E779">
        <v>5056</v>
      </c>
      <c r="F779" t="s">
        <v>380</v>
      </c>
      <c r="G779">
        <v>50</v>
      </c>
      <c r="H779" t="s">
        <v>371</v>
      </c>
    </row>
    <row r="780" spans="3:8" x14ac:dyDescent="0.2">
      <c r="C780">
        <v>5057</v>
      </c>
      <c r="D780" t="s">
        <v>382</v>
      </c>
      <c r="E780">
        <v>5057</v>
      </c>
      <c r="F780" t="s">
        <v>382</v>
      </c>
      <c r="G780">
        <v>50</v>
      </c>
      <c r="H780" t="s">
        <v>371</v>
      </c>
    </row>
    <row r="781" spans="3:8" x14ac:dyDescent="0.2">
      <c r="C781">
        <v>5058</v>
      </c>
      <c r="D781" t="s">
        <v>386</v>
      </c>
      <c r="E781">
        <v>5058</v>
      </c>
      <c r="F781" t="s">
        <v>386</v>
      </c>
      <c r="G781">
        <v>50</v>
      </c>
      <c r="H781" t="s">
        <v>371</v>
      </c>
    </row>
    <row r="782" spans="3:8" x14ac:dyDescent="0.2">
      <c r="C782">
        <v>5059</v>
      </c>
      <c r="D782" t="s">
        <v>379</v>
      </c>
      <c r="E782">
        <v>5059</v>
      </c>
      <c r="F782" t="s">
        <v>379</v>
      </c>
      <c r="G782">
        <v>50</v>
      </c>
      <c r="H782" t="s">
        <v>371</v>
      </c>
    </row>
    <row r="783" spans="3:8" x14ac:dyDescent="0.2">
      <c r="C783">
        <v>5060</v>
      </c>
      <c r="D783" t="s">
        <v>422</v>
      </c>
      <c r="E783">
        <v>5060</v>
      </c>
      <c r="F783" t="s">
        <v>422</v>
      </c>
      <c r="G783">
        <v>50</v>
      </c>
      <c r="H783" t="s">
        <v>371</v>
      </c>
    </row>
    <row r="784" spans="3:8" x14ac:dyDescent="0.2">
      <c r="C784">
        <v>5061</v>
      </c>
      <c r="D784" t="s">
        <v>370</v>
      </c>
      <c r="E784">
        <v>5061</v>
      </c>
      <c r="F784" t="s">
        <v>370</v>
      </c>
      <c r="G784">
        <v>50</v>
      </c>
      <c r="H784" t="s">
        <v>371</v>
      </c>
    </row>
    <row r="785" spans="3:8" x14ac:dyDescent="0.2">
      <c r="C785">
        <v>5401</v>
      </c>
      <c r="D785" t="s">
        <v>468</v>
      </c>
      <c r="E785">
        <v>5501</v>
      </c>
      <c r="F785" t="s">
        <v>468</v>
      </c>
      <c r="G785">
        <v>55</v>
      </c>
      <c r="H785" t="s">
        <v>653</v>
      </c>
    </row>
    <row r="786" spans="3:8" x14ac:dyDescent="0.2">
      <c r="C786">
        <v>5402</v>
      </c>
      <c r="D786" t="s">
        <v>467</v>
      </c>
      <c r="E786">
        <v>5503</v>
      </c>
      <c r="F786" t="s">
        <v>467</v>
      </c>
      <c r="G786">
        <v>55</v>
      </c>
      <c r="H786" t="s">
        <v>653</v>
      </c>
    </row>
    <row r="787" spans="3:8" x14ac:dyDescent="0.2">
      <c r="C787">
        <v>5403</v>
      </c>
      <c r="D787" t="s">
        <v>496</v>
      </c>
      <c r="E787">
        <v>5601</v>
      </c>
      <c r="F787" t="s">
        <v>496</v>
      </c>
      <c r="G787">
        <v>56</v>
      </c>
      <c r="H787" t="s">
        <v>654</v>
      </c>
    </row>
    <row r="788" spans="3:8" x14ac:dyDescent="0.2">
      <c r="C788">
        <v>5404</v>
      </c>
      <c r="D788" t="s">
        <v>492</v>
      </c>
      <c r="E788">
        <v>5634</v>
      </c>
      <c r="F788" t="s">
        <v>492</v>
      </c>
      <c r="G788">
        <v>56</v>
      </c>
      <c r="H788" t="s">
        <v>654</v>
      </c>
    </row>
    <row r="789" spans="3:8" x14ac:dyDescent="0.2">
      <c r="C789">
        <v>5405</v>
      </c>
      <c r="D789" t="s">
        <v>493</v>
      </c>
      <c r="E789">
        <v>5607</v>
      </c>
      <c r="F789" t="s">
        <v>493</v>
      </c>
      <c r="G789">
        <v>56</v>
      </c>
      <c r="H789" t="s">
        <v>654</v>
      </c>
    </row>
    <row r="790" spans="3:8" x14ac:dyDescent="0.2">
      <c r="C790">
        <v>5406</v>
      </c>
      <c r="D790" t="s">
        <v>494</v>
      </c>
      <c r="E790">
        <v>5603</v>
      </c>
      <c r="F790" t="s">
        <v>494</v>
      </c>
      <c r="G790">
        <v>56</v>
      </c>
      <c r="H790" t="s">
        <v>654</v>
      </c>
    </row>
    <row r="791" spans="3:8" x14ac:dyDescent="0.2">
      <c r="C791">
        <v>5411</v>
      </c>
      <c r="D791" t="s">
        <v>469</v>
      </c>
      <c r="E791">
        <v>5510</v>
      </c>
      <c r="F791" t="s">
        <v>469</v>
      </c>
      <c r="G791">
        <v>55</v>
      </c>
      <c r="H791" t="s">
        <v>653</v>
      </c>
    </row>
    <row r="792" spans="3:8" x14ac:dyDescent="0.2">
      <c r="C792">
        <v>5412</v>
      </c>
      <c r="D792" t="s">
        <v>455</v>
      </c>
      <c r="E792">
        <v>5512</v>
      </c>
      <c r="F792" t="s">
        <v>455</v>
      </c>
      <c r="G792">
        <v>55</v>
      </c>
      <c r="H792" t="s">
        <v>653</v>
      </c>
    </row>
    <row r="793" spans="3:8" x14ac:dyDescent="0.2">
      <c r="C793">
        <v>5413</v>
      </c>
      <c r="D793" t="s">
        <v>471</v>
      </c>
      <c r="E793">
        <v>5513</v>
      </c>
      <c r="F793" t="s">
        <v>471</v>
      </c>
      <c r="G793">
        <v>55</v>
      </c>
      <c r="H793" t="s">
        <v>653</v>
      </c>
    </row>
    <row r="794" spans="3:8" x14ac:dyDescent="0.2">
      <c r="C794">
        <v>5414</v>
      </c>
      <c r="D794" t="s">
        <v>472</v>
      </c>
      <c r="E794">
        <v>5516</v>
      </c>
      <c r="F794" t="s">
        <v>472</v>
      </c>
      <c r="G794">
        <v>55</v>
      </c>
      <c r="H794" t="s">
        <v>653</v>
      </c>
    </row>
    <row r="795" spans="3:8" x14ac:dyDescent="0.2">
      <c r="C795">
        <v>5415</v>
      </c>
      <c r="D795" t="s">
        <v>474</v>
      </c>
      <c r="E795">
        <v>5518</v>
      </c>
      <c r="F795" t="s">
        <v>474</v>
      </c>
      <c r="G795">
        <v>55</v>
      </c>
      <c r="H795" t="s">
        <v>653</v>
      </c>
    </row>
    <row r="796" spans="3:8" x14ac:dyDescent="0.2">
      <c r="C796">
        <v>5416</v>
      </c>
      <c r="D796" t="s">
        <v>475</v>
      </c>
      <c r="E796">
        <v>5520</v>
      </c>
      <c r="F796" t="s">
        <v>475</v>
      </c>
      <c r="G796">
        <v>55</v>
      </c>
      <c r="H796" t="s">
        <v>653</v>
      </c>
    </row>
    <row r="797" spans="3:8" x14ac:dyDescent="0.2">
      <c r="C797">
        <v>5417</v>
      </c>
      <c r="D797" t="s">
        <v>476</v>
      </c>
      <c r="E797">
        <v>5522</v>
      </c>
      <c r="F797" t="s">
        <v>476</v>
      </c>
      <c r="G797">
        <v>55</v>
      </c>
      <c r="H797" t="s">
        <v>653</v>
      </c>
    </row>
    <row r="798" spans="3:8" x14ac:dyDescent="0.2">
      <c r="C798">
        <v>5418</v>
      </c>
      <c r="D798" t="s">
        <v>477</v>
      </c>
      <c r="E798">
        <v>5524</v>
      </c>
      <c r="F798" t="s">
        <v>477</v>
      </c>
      <c r="G798">
        <v>55</v>
      </c>
      <c r="H798" t="s">
        <v>653</v>
      </c>
    </row>
    <row r="799" spans="3:8" x14ac:dyDescent="0.2">
      <c r="C799">
        <v>5419</v>
      </c>
      <c r="D799" t="s">
        <v>478</v>
      </c>
      <c r="E799">
        <v>5526</v>
      </c>
      <c r="F799" t="s">
        <v>478</v>
      </c>
      <c r="G799">
        <v>55</v>
      </c>
      <c r="H799" t="s">
        <v>653</v>
      </c>
    </row>
    <row r="800" spans="3:8" x14ac:dyDescent="0.2">
      <c r="C800">
        <v>5420</v>
      </c>
      <c r="D800" t="s">
        <v>479</v>
      </c>
      <c r="E800">
        <v>5528</v>
      </c>
      <c r="F800" t="s">
        <v>479</v>
      </c>
      <c r="G800">
        <v>55</v>
      </c>
      <c r="H800" t="s">
        <v>653</v>
      </c>
    </row>
    <row r="801" spans="3:8" x14ac:dyDescent="0.2">
      <c r="C801">
        <v>5421</v>
      </c>
      <c r="D801" t="s">
        <v>481</v>
      </c>
      <c r="E801">
        <v>5530</v>
      </c>
      <c r="F801" t="s">
        <v>481</v>
      </c>
      <c r="G801">
        <v>55</v>
      </c>
      <c r="H801" t="s">
        <v>653</v>
      </c>
    </row>
    <row r="802" spans="3:8" x14ac:dyDescent="0.2">
      <c r="C802">
        <v>5422</v>
      </c>
      <c r="D802" t="s">
        <v>484</v>
      </c>
      <c r="E802">
        <v>5532</v>
      </c>
      <c r="F802" t="s">
        <v>484</v>
      </c>
      <c r="G802">
        <v>55</v>
      </c>
      <c r="H802" t="s">
        <v>653</v>
      </c>
    </row>
    <row r="803" spans="3:8" x14ac:dyDescent="0.2">
      <c r="C803">
        <v>5423</v>
      </c>
      <c r="D803" t="s">
        <v>485</v>
      </c>
      <c r="E803">
        <v>5534</v>
      </c>
      <c r="F803" t="s">
        <v>485</v>
      </c>
      <c r="G803">
        <v>55</v>
      </c>
      <c r="H803" t="s">
        <v>653</v>
      </c>
    </row>
    <row r="804" spans="3:8" x14ac:dyDescent="0.2">
      <c r="C804">
        <v>5424</v>
      </c>
      <c r="D804" t="s">
        <v>486</v>
      </c>
      <c r="E804">
        <v>5536</v>
      </c>
      <c r="F804" t="s">
        <v>486</v>
      </c>
      <c r="G804">
        <v>55</v>
      </c>
      <c r="H804" t="s">
        <v>653</v>
      </c>
    </row>
    <row r="805" spans="3:8" x14ac:dyDescent="0.2">
      <c r="C805">
        <v>5425</v>
      </c>
      <c r="D805" t="s">
        <v>487</v>
      </c>
      <c r="E805">
        <v>5538</v>
      </c>
      <c r="F805" t="s">
        <v>487</v>
      </c>
      <c r="G805">
        <v>55</v>
      </c>
      <c r="H805" t="s">
        <v>653</v>
      </c>
    </row>
    <row r="806" spans="3:8" x14ac:dyDescent="0.2">
      <c r="C806">
        <v>5426</v>
      </c>
      <c r="D806" t="s">
        <v>488</v>
      </c>
      <c r="E806">
        <v>5540</v>
      </c>
      <c r="F806" t="s">
        <v>488</v>
      </c>
      <c r="G806">
        <v>55</v>
      </c>
      <c r="H806" t="s">
        <v>653</v>
      </c>
    </row>
    <row r="807" spans="3:8" x14ac:dyDescent="0.2">
      <c r="C807">
        <v>5427</v>
      </c>
      <c r="D807" t="s">
        <v>489</v>
      </c>
      <c r="E807">
        <v>5542</v>
      </c>
      <c r="F807" t="s">
        <v>489</v>
      </c>
      <c r="G807">
        <v>55</v>
      </c>
      <c r="H807" t="s">
        <v>653</v>
      </c>
    </row>
    <row r="808" spans="3:8" x14ac:dyDescent="0.2">
      <c r="C808">
        <v>5428</v>
      </c>
      <c r="D808" t="s">
        <v>490</v>
      </c>
      <c r="E808">
        <v>5544</v>
      </c>
      <c r="F808" t="s">
        <v>490</v>
      </c>
      <c r="G808">
        <v>55</v>
      </c>
      <c r="H808" t="s">
        <v>653</v>
      </c>
    </row>
    <row r="809" spans="3:8" x14ac:dyDescent="0.2">
      <c r="C809">
        <v>5429</v>
      </c>
      <c r="D809" t="s">
        <v>491</v>
      </c>
      <c r="E809">
        <v>5546</v>
      </c>
      <c r="F809" t="s">
        <v>491</v>
      </c>
      <c r="G809">
        <v>55</v>
      </c>
      <c r="H809" t="s">
        <v>653</v>
      </c>
    </row>
    <row r="810" spans="3:8" x14ac:dyDescent="0.2">
      <c r="C810">
        <v>5430</v>
      </c>
      <c r="D810" t="s">
        <v>495</v>
      </c>
      <c r="E810">
        <v>5612</v>
      </c>
      <c r="F810" t="s">
        <v>495</v>
      </c>
      <c r="G810">
        <v>56</v>
      </c>
      <c r="H810" t="s">
        <v>654</v>
      </c>
    </row>
    <row r="811" spans="3:8" x14ac:dyDescent="0.2">
      <c r="C811">
        <v>5433</v>
      </c>
      <c r="D811" t="s">
        <v>657</v>
      </c>
      <c r="E811">
        <v>5632</v>
      </c>
      <c r="F811" t="s">
        <v>657</v>
      </c>
      <c r="G811">
        <v>56</v>
      </c>
      <c r="H811" t="s">
        <v>654</v>
      </c>
    </row>
    <row r="812" spans="3:8" x14ac:dyDescent="0.2">
      <c r="C812">
        <v>5434</v>
      </c>
      <c r="D812" t="s">
        <v>499</v>
      </c>
      <c r="E812">
        <v>5618</v>
      </c>
      <c r="F812" t="s">
        <v>499</v>
      </c>
      <c r="G812">
        <v>56</v>
      </c>
      <c r="H812" t="s">
        <v>654</v>
      </c>
    </row>
    <row r="813" spans="3:8" x14ac:dyDescent="0.2">
      <c r="C813">
        <v>5436</v>
      </c>
      <c r="D813" t="s">
        <v>656</v>
      </c>
      <c r="E813">
        <v>5622</v>
      </c>
      <c r="F813" t="s">
        <v>500</v>
      </c>
      <c r="G813">
        <v>56</v>
      </c>
      <c r="H813" t="s">
        <v>654</v>
      </c>
    </row>
    <row r="814" spans="3:8" x14ac:dyDescent="0.2">
      <c r="C814">
        <v>5437</v>
      </c>
      <c r="D814" t="s">
        <v>655</v>
      </c>
      <c r="E814">
        <v>5610</v>
      </c>
      <c r="F814" t="s">
        <v>501</v>
      </c>
      <c r="G814">
        <v>56</v>
      </c>
      <c r="H814" t="s">
        <v>654</v>
      </c>
    </row>
    <row r="815" spans="3:8" x14ac:dyDescent="0.2">
      <c r="C815">
        <v>5438</v>
      </c>
      <c r="D815" t="s">
        <v>502</v>
      </c>
      <c r="E815">
        <v>5624</v>
      </c>
      <c r="F815" t="s">
        <v>502</v>
      </c>
      <c r="G815">
        <v>56</v>
      </c>
      <c r="H815" t="s">
        <v>654</v>
      </c>
    </row>
    <row r="816" spans="3:8" x14ac:dyDescent="0.2">
      <c r="C816">
        <v>5439</v>
      </c>
      <c r="D816" t="s">
        <v>503</v>
      </c>
      <c r="E816">
        <v>5626</v>
      </c>
      <c r="F816" t="s">
        <v>503</v>
      </c>
      <c r="G816">
        <v>56</v>
      </c>
      <c r="H816" t="s">
        <v>654</v>
      </c>
    </row>
    <row r="817" spans="3:8" x14ac:dyDescent="0.2">
      <c r="C817">
        <v>5440</v>
      </c>
      <c r="D817" t="s">
        <v>504</v>
      </c>
      <c r="E817">
        <v>5630</v>
      </c>
      <c r="F817" t="s">
        <v>504</v>
      </c>
      <c r="G817">
        <v>56</v>
      </c>
      <c r="H817" t="s">
        <v>654</v>
      </c>
    </row>
    <row r="818" spans="3:8" x14ac:dyDescent="0.2">
      <c r="C818">
        <v>5441</v>
      </c>
      <c r="D818" t="s">
        <v>505</v>
      </c>
      <c r="E818">
        <v>5628</v>
      </c>
      <c r="F818" t="s">
        <v>505</v>
      </c>
      <c r="G818">
        <v>56</v>
      </c>
      <c r="H818" t="s">
        <v>654</v>
      </c>
    </row>
    <row r="819" spans="3:8" x14ac:dyDescent="0.2">
      <c r="C819">
        <v>5442</v>
      </c>
      <c r="D819" t="s">
        <v>506</v>
      </c>
      <c r="E819">
        <v>5636</v>
      </c>
      <c r="F819" t="s">
        <v>506</v>
      </c>
      <c r="G819">
        <v>56</v>
      </c>
      <c r="H819" t="s">
        <v>654</v>
      </c>
    </row>
    <row r="820" spans="3:8" x14ac:dyDescent="0.2">
      <c r="C820">
        <v>5444</v>
      </c>
      <c r="D820" t="s">
        <v>507</v>
      </c>
      <c r="E820">
        <v>5605</v>
      </c>
      <c r="F820" t="s">
        <v>507</v>
      </c>
      <c r="G820">
        <v>56</v>
      </c>
      <c r="H820" t="s">
        <v>654</v>
      </c>
    </row>
    <row r="821" spans="3:8" x14ac:dyDescent="0.2">
      <c r="C821">
        <v>5501</v>
      </c>
      <c r="D821" t="s">
        <v>468</v>
      </c>
      <c r="E821">
        <v>5501</v>
      </c>
      <c r="F821" t="s">
        <v>468</v>
      </c>
      <c r="G821">
        <v>55</v>
      </c>
      <c r="H821" t="s">
        <v>653</v>
      </c>
    </row>
    <row r="822" spans="3:8" x14ac:dyDescent="0.2">
      <c r="C822">
        <v>5503</v>
      </c>
      <c r="D822" t="s">
        <v>467</v>
      </c>
      <c r="E822">
        <v>5503</v>
      </c>
      <c r="F822" t="s">
        <v>467</v>
      </c>
      <c r="G822">
        <v>55</v>
      </c>
      <c r="H822" t="s">
        <v>653</v>
      </c>
    </row>
    <row r="823" spans="3:8" x14ac:dyDescent="0.2">
      <c r="C823">
        <v>5510</v>
      </c>
      <c r="D823" t="s">
        <v>469</v>
      </c>
      <c r="E823">
        <v>5510</v>
      </c>
      <c r="F823" t="s">
        <v>469</v>
      </c>
      <c r="G823">
        <v>55</v>
      </c>
      <c r="H823" t="s">
        <v>653</v>
      </c>
    </row>
    <row r="824" spans="3:8" x14ac:dyDescent="0.2">
      <c r="C824">
        <v>5512</v>
      </c>
      <c r="D824" t="s">
        <v>455</v>
      </c>
      <c r="E824">
        <v>5512</v>
      </c>
      <c r="F824" t="s">
        <v>455</v>
      </c>
      <c r="G824">
        <v>55</v>
      </c>
      <c r="H824" t="s">
        <v>653</v>
      </c>
    </row>
    <row r="825" spans="3:8" x14ac:dyDescent="0.2">
      <c r="C825">
        <v>5514</v>
      </c>
      <c r="D825" t="s">
        <v>471</v>
      </c>
      <c r="E825">
        <v>5514</v>
      </c>
      <c r="F825" t="s">
        <v>471</v>
      </c>
      <c r="G825">
        <v>55</v>
      </c>
      <c r="H825" t="s">
        <v>653</v>
      </c>
    </row>
    <row r="826" spans="3:8" x14ac:dyDescent="0.2">
      <c r="C826">
        <v>5516</v>
      </c>
      <c r="D826" t="s">
        <v>472</v>
      </c>
      <c r="E826">
        <v>5516</v>
      </c>
      <c r="F826" t="s">
        <v>472</v>
      </c>
      <c r="G826">
        <v>55</v>
      </c>
      <c r="H826" t="s">
        <v>653</v>
      </c>
    </row>
    <row r="827" spans="3:8" x14ac:dyDescent="0.2">
      <c r="C827">
        <v>5518</v>
      </c>
      <c r="D827" t="s">
        <v>474</v>
      </c>
      <c r="E827">
        <v>5518</v>
      </c>
      <c r="F827" t="s">
        <v>474</v>
      </c>
      <c r="G827">
        <v>55</v>
      </c>
      <c r="H827" t="s">
        <v>653</v>
      </c>
    </row>
    <row r="828" spans="3:8" x14ac:dyDescent="0.2">
      <c r="C828">
        <v>5520</v>
      </c>
      <c r="D828" t="s">
        <v>475</v>
      </c>
      <c r="E828">
        <v>5520</v>
      </c>
      <c r="F828" t="s">
        <v>475</v>
      </c>
      <c r="G828">
        <v>55</v>
      </c>
      <c r="H828" t="s">
        <v>653</v>
      </c>
    </row>
    <row r="829" spans="3:8" x14ac:dyDescent="0.2">
      <c r="C829">
        <v>5522</v>
      </c>
      <c r="D829" t="s">
        <v>476</v>
      </c>
      <c r="E829">
        <v>5522</v>
      </c>
      <c r="F829" t="s">
        <v>476</v>
      </c>
      <c r="G829">
        <v>55</v>
      </c>
      <c r="H829" t="s">
        <v>653</v>
      </c>
    </row>
    <row r="830" spans="3:8" x14ac:dyDescent="0.2">
      <c r="C830">
        <v>5524</v>
      </c>
      <c r="D830" t="s">
        <v>477</v>
      </c>
      <c r="E830">
        <v>5524</v>
      </c>
      <c r="F830" t="s">
        <v>477</v>
      </c>
      <c r="G830">
        <v>55</v>
      </c>
      <c r="H830" t="s">
        <v>653</v>
      </c>
    </row>
    <row r="831" spans="3:8" x14ac:dyDescent="0.2">
      <c r="C831">
        <v>5526</v>
      </c>
      <c r="D831" t="s">
        <v>478</v>
      </c>
      <c r="E831">
        <v>5526</v>
      </c>
      <c r="F831" t="s">
        <v>478</v>
      </c>
      <c r="G831">
        <v>55</v>
      </c>
      <c r="H831" t="s">
        <v>653</v>
      </c>
    </row>
    <row r="832" spans="3:8" x14ac:dyDescent="0.2">
      <c r="C832">
        <v>5528</v>
      </c>
      <c r="D832" t="s">
        <v>479</v>
      </c>
      <c r="E832">
        <v>5528</v>
      </c>
      <c r="F832" t="s">
        <v>479</v>
      </c>
      <c r="G832">
        <v>55</v>
      </c>
      <c r="H832" t="s">
        <v>653</v>
      </c>
    </row>
    <row r="833" spans="3:8" x14ac:dyDescent="0.2">
      <c r="C833">
        <v>5530</v>
      </c>
      <c r="D833" t="s">
        <v>481</v>
      </c>
      <c r="E833">
        <v>5530</v>
      </c>
      <c r="F833" t="s">
        <v>481</v>
      </c>
      <c r="G833">
        <v>55</v>
      </c>
      <c r="H833" t="s">
        <v>653</v>
      </c>
    </row>
    <row r="834" spans="3:8" x14ac:dyDescent="0.2">
      <c r="C834">
        <v>5532</v>
      </c>
      <c r="D834" t="s">
        <v>484</v>
      </c>
      <c r="E834">
        <v>5532</v>
      </c>
      <c r="F834" t="s">
        <v>484</v>
      </c>
      <c r="G834">
        <v>55</v>
      </c>
      <c r="H834" t="s">
        <v>653</v>
      </c>
    </row>
    <row r="835" spans="3:8" x14ac:dyDescent="0.2">
      <c r="C835">
        <v>5534</v>
      </c>
      <c r="D835" t="s">
        <v>485</v>
      </c>
      <c r="E835">
        <v>5534</v>
      </c>
      <c r="F835" t="s">
        <v>485</v>
      </c>
      <c r="G835">
        <v>55</v>
      </c>
      <c r="H835" t="s">
        <v>653</v>
      </c>
    </row>
    <row r="836" spans="3:8" x14ac:dyDescent="0.2">
      <c r="C836">
        <v>5536</v>
      </c>
      <c r="D836" t="s">
        <v>486</v>
      </c>
      <c r="E836">
        <v>5536</v>
      </c>
      <c r="F836" t="s">
        <v>486</v>
      </c>
      <c r="G836">
        <v>55</v>
      </c>
      <c r="H836" t="s">
        <v>653</v>
      </c>
    </row>
    <row r="837" spans="3:8" x14ac:dyDescent="0.2">
      <c r="C837">
        <v>5538</v>
      </c>
      <c r="D837" t="s">
        <v>487</v>
      </c>
      <c r="E837">
        <v>5538</v>
      </c>
      <c r="F837" t="s">
        <v>487</v>
      </c>
      <c r="G837">
        <v>55</v>
      </c>
      <c r="H837" t="s">
        <v>653</v>
      </c>
    </row>
    <row r="838" spans="3:8" x14ac:dyDescent="0.2">
      <c r="C838">
        <v>5540</v>
      </c>
      <c r="D838" t="s">
        <v>488</v>
      </c>
      <c r="E838">
        <v>5540</v>
      </c>
      <c r="F838" t="s">
        <v>488</v>
      </c>
      <c r="G838">
        <v>55</v>
      </c>
      <c r="H838" t="s">
        <v>653</v>
      </c>
    </row>
    <row r="839" spans="3:8" x14ac:dyDescent="0.2">
      <c r="C839">
        <v>5542</v>
      </c>
      <c r="D839" t="s">
        <v>489</v>
      </c>
      <c r="E839">
        <v>5542</v>
      </c>
      <c r="F839" t="s">
        <v>489</v>
      </c>
      <c r="G839">
        <v>55</v>
      </c>
      <c r="H839" t="s">
        <v>653</v>
      </c>
    </row>
    <row r="840" spans="3:8" x14ac:dyDescent="0.2">
      <c r="C840">
        <v>5544</v>
      </c>
      <c r="D840" t="s">
        <v>490</v>
      </c>
      <c r="E840">
        <v>5544</v>
      </c>
      <c r="F840" t="s">
        <v>490</v>
      </c>
      <c r="G840">
        <v>55</v>
      </c>
      <c r="H840" t="s">
        <v>653</v>
      </c>
    </row>
    <row r="841" spans="3:8" x14ac:dyDescent="0.2">
      <c r="C841">
        <v>5546</v>
      </c>
      <c r="D841" t="s">
        <v>491</v>
      </c>
      <c r="E841">
        <v>5546</v>
      </c>
      <c r="F841" t="s">
        <v>491</v>
      </c>
      <c r="G841">
        <v>55</v>
      </c>
      <c r="H841" t="s">
        <v>653</v>
      </c>
    </row>
    <row r="842" spans="3:8" x14ac:dyDescent="0.2">
      <c r="C842">
        <v>5601</v>
      </c>
      <c r="D842" t="s">
        <v>496</v>
      </c>
      <c r="E842">
        <v>5601</v>
      </c>
      <c r="F842" t="s">
        <v>496</v>
      </c>
      <c r="G842">
        <v>56</v>
      </c>
      <c r="H842" t="s">
        <v>654</v>
      </c>
    </row>
    <row r="843" spans="3:8" x14ac:dyDescent="0.2">
      <c r="C843">
        <v>5603</v>
      </c>
      <c r="D843" t="s">
        <v>494</v>
      </c>
      <c r="E843">
        <v>5603</v>
      </c>
      <c r="F843" t="s">
        <v>494</v>
      </c>
      <c r="G843">
        <v>56</v>
      </c>
      <c r="H843" t="s">
        <v>654</v>
      </c>
    </row>
    <row r="844" spans="3:8" x14ac:dyDescent="0.2">
      <c r="C844">
        <v>5605</v>
      </c>
      <c r="D844" t="s">
        <v>507</v>
      </c>
      <c r="E844">
        <v>5605</v>
      </c>
      <c r="F844" t="s">
        <v>507</v>
      </c>
      <c r="G844">
        <v>56</v>
      </c>
      <c r="H844" t="s">
        <v>654</v>
      </c>
    </row>
    <row r="845" spans="3:8" x14ac:dyDescent="0.2">
      <c r="C845">
        <v>5607</v>
      </c>
      <c r="D845" t="s">
        <v>493</v>
      </c>
      <c r="E845">
        <v>5607</v>
      </c>
      <c r="F845" t="s">
        <v>493</v>
      </c>
      <c r="G845">
        <v>56</v>
      </c>
      <c r="H845" t="s">
        <v>654</v>
      </c>
    </row>
    <row r="846" spans="3:8" x14ac:dyDescent="0.2">
      <c r="C846">
        <v>5610</v>
      </c>
      <c r="D846" t="s">
        <v>501</v>
      </c>
      <c r="E846">
        <v>5610</v>
      </c>
      <c r="F846" t="s">
        <v>501</v>
      </c>
      <c r="G846">
        <v>56</v>
      </c>
      <c r="H846" t="s">
        <v>654</v>
      </c>
    </row>
    <row r="847" spans="3:8" x14ac:dyDescent="0.2">
      <c r="C847">
        <v>5612</v>
      </c>
      <c r="D847" t="s">
        <v>495</v>
      </c>
      <c r="E847">
        <v>5612</v>
      </c>
      <c r="F847" t="s">
        <v>495</v>
      </c>
      <c r="G847">
        <v>56</v>
      </c>
      <c r="H847" t="s">
        <v>654</v>
      </c>
    </row>
    <row r="848" spans="3:8" x14ac:dyDescent="0.2">
      <c r="C848">
        <v>5616</v>
      </c>
      <c r="D848" t="s">
        <v>497</v>
      </c>
      <c r="E848">
        <v>5616</v>
      </c>
      <c r="F848" t="s">
        <v>497</v>
      </c>
      <c r="G848">
        <v>56</v>
      </c>
      <c r="H848" t="s">
        <v>654</v>
      </c>
    </row>
    <row r="849" spans="3:8" x14ac:dyDescent="0.2">
      <c r="C849">
        <v>5618</v>
      </c>
      <c r="D849" t="s">
        <v>499</v>
      </c>
      <c r="E849">
        <v>5618</v>
      </c>
      <c r="F849" t="s">
        <v>499</v>
      </c>
      <c r="G849">
        <v>56</v>
      </c>
      <c r="H849" t="s">
        <v>654</v>
      </c>
    </row>
    <row r="850" spans="3:8" x14ac:dyDescent="0.2">
      <c r="C850">
        <v>5622</v>
      </c>
      <c r="D850" t="s">
        <v>500</v>
      </c>
      <c r="E850">
        <v>5622</v>
      </c>
      <c r="F850" t="s">
        <v>500</v>
      </c>
      <c r="G850">
        <v>56</v>
      </c>
      <c r="H850" t="s">
        <v>654</v>
      </c>
    </row>
    <row r="851" spans="3:8" x14ac:dyDescent="0.2">
      <c r="C851">
        <v>5624</v>
      </c>
      <c r="D851" t="s">
        <v>502</v>
      </c>
      <c r="E851">
        <v>5624</v>
      </c>
      <c r="F851" t="s">
        <v>502</v>
      </c>
      <c r="G851">
        <v>56</v>
      </c>
      <c r="H851" t="s">
        <v>654</v>
      </c>
    </row>
    <row r="852" spans="3:8" x14ac:dyDescent="0.2">
      <c r="C852">
        <v>5626</v>
      </c>
      <c r="D852" t="s">
        <v>503</v>
      </c>
      <c r="E852">
        <v>5626</v>
      </c>
      <c r="F852" t="s">
        <v>503</v>
      </c>
      <c r="G852">
        <v>56</v>
      </c>
      <c r="H852" t="s">
        <v>654</v>
      </c>
    </row>
    <row r="853" spans="3:8" x14ac:dyDescent="0.2">
      <c r="C853">
        <v>5628</v>
      </c>
      <c r="D853" t="s">
        <v>505</v>
      </c>
      <c r="E853">
        <v>5628</v>
      </c>
      <c r="F853" t="s">
        <v>505</v>
      </c>
      <c r="G853">
        <v>56</v>
      </c>
      <c r="H853" t="s">
        <v>654</v>
      </c>
    </row>
    <row r="854" spans="3:8" x14ac:dyDescent="0.2">
      <c r="C854">
        <v>5630</v>
      </c>
      <c r="D854" t="s">
        <v>504</v>
      </c>
      <c r="E854">
        <v>5630</v>
      </c>
      <c r="F854" t="s">
        <v>504</v>
      </c>
      <c r="G854">
        <v>56</v>
      </c>
      <c r="H854" t="s">
        <v>654</v>
      </c>
    </row>
    <row r="855" spans="3:8" x14ac:dyDescent="0.2">
      <c r="C855">
        <v>5634</v>
      </c>
      <c r="D855" t="s">
        <v>492</v>
      </c>
      <c r="E855">
        <v>5634</v>
      </c>
      <c r="F855" t="s">
        <v>492</v>
      </c>
      <c r="G855">
        <v>56</v>
      </c>
      <c r="H855" t="s">
        <v>654</v>
      </c>
    </row>
    <row r="856" spans="3:8" x14ac:dyDescent="0.2">
      <c r="C856">
        <v>5636</v>
      </c>
      <c r="D856" t="s">
        <v>506</v>
      </c>
      <c r="E856">
        <v>5636</v>
      </c>
      <c r="F856" t="s">
        <v>506</v>
      </c>
      <c r="G856">
        <v>56</v>
      </c>
      <c r="H856" t="s">
        <v>654</v>
      </c>
    </row>
  </sheetData>
  <pageMargins left="0.7" right="0.7" top="0.75" bottom="0.75" header="0.3" footer="0.3"/>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4437F-8155-4098-9379-98180DB3DAE3}">
  <sheetPr>
    <tabColor theme="8" tint="0.79998168889431442"/>
  </sheetPr>
  <dimension ref="B2:AG63"/>
  <sheetViews>
    <sheetView showGridLines="0" showRowColHeaders="0" tabSelected="1" workbookViewId="0">
      <selection activeCell="AB14" sqref="AB14"/>
    </sheetView>
  </sheetViews>
  <sheetFormatPr baseColWidth="10" defaultColWidth="11.42578125" defaultRowHeight="12.75" x14ac:dyDescent="0.2"/>
  <cols>
    <col min="1" max="1" width="4.7109375" style="14" customWidth="1"/>
    <col min="2" max="2" width="10.5703125" style="24" customWidth="1"/>
    <col min="3" max="14" width="9" style="24" customWidth="1"/>
    <col min="15" max="18" width="13.85546875" style="24" customWidth="1"/>
    <col min="19" max="27" width="10.140625" style="24" customWidth="1"/>
    <col min="28" max="33" width="11.42578125" style="24"/>
    <col min="34" max="16384" width="11.42578125" style="14"/>
  </cols>
  <sheetData>
    <row r="2" spans="2:27" ht="44.25" customHeight="1" x14ac:dyDescent="0.2">
      <c r="B2" s="180" t="s">
        <v>658</v>
      </c>
      <c r="C2" s="180"/>
      <c r="D2" s="180"/>
      <c r="E2" s="180"/>
      <c r="F2" s="180"/>
      <c r="G2" s="180"/>
      <c r="H2" s="180"/>
      <c r="I2" s="180"/>
      <c r="J2" s="180"/>
      <c r="K2" s="180"/>
      <c r="L2" s="180"/>
      <c r="M2" s="180"/>
      <c r="N2" s="180"/>
    </row>
    <row r="3" spans="2:27" x14ac:dyDescent="0.2">
      <c r="B3" s="178" t="s">
        <v>523</v>
      </c>
      <c r="C3" s="178"/>
    </row>
    <row r="4" spans="2:27" ht="39.75" customHeight="1" x14ac:dyDescent="0.2">
      <c r="B4" s="181" t="str">
        <f>'P-fylke 1 + 2'!W8</f>
        <v>Fylkesvise slakteleveranser av alle dyreslag perioden 2015 - 2024 i tonn</v>
      </c>
      <c r="C4" s="181"/>
      <c r="D4" s="181"/>
      <c r="E4" s="181"/>
      <c r="F4" s="181"/>
      <c r="G4" s="181"/>
      <c r="H4" s="181"/>
      <c r="I4" s="181"/>
      <c r="J4" s="181"/>
      <c r="K4" s="181"/>
      <c r="L4" s="181"/>
      <c r="M4" s="181"/>
      <c r="N4" s="181"/>
    </row>
    <row r="5" spans="2:27" s="144" customFormat="1" ht="39.75" customHeight="1" x14ac:dyDescent="0.2">
      <c r="B5" s="154" t="s">
        <v>682</v>
      </c>
      <c r="C5" s="145">
        <f>IF('P-fylke 1 + 2'!C5=0," ",'P-fylke 1 + 2'!C5)</f>
        <v>2015</v>
      </c>
      <c r="D5" s="145">
        <f>IF('P-fylke 1 + 2'!D5=0," ",'P-fylke 1 + 2'!D5)</f>
        <v>2016</v>
      </c>
      <c r="E5" s="145">
        <f>IF('P-fylke 1 + 2'!E5=0," ",'P-fylke 1 + 2'!E5)</f>
        <v>2017</v>
      </c>
      <c r="F5" s="145">
        <f>IF('P-fylke 1 + 2'!F5=0," ",'P-fylke 1 + 2'!F5)</f>
        <v>2018</v>
      </c>
      <c r="G5" s="145">
        <f>IF('P-fylke 1 + 2'!G5=0," ",'P-fylke 1 + 2'!G5)</f>
        <v>2019</v>
      </c>
      <c r="H5" s="145">
        <f>IF('P-fylke 1 + 2'!H5=0," ",'P-fylke 1 + 2'!H5)</f>
        <v>2020</v>
      </c>
      <c r="I5" s="145">
        <f>IF('P-fylke 1 + 2'!I5=0," ",'P-fylke 1 + 2'!I5)</f>
        <v>2021</v>
      </c>
      <c r="J5" s="145">
        <f>IF('P-fylke 1 + 2'!J5=0," ",'P-fylke 1 + 2'!J5)</f>
        <v>2022</v>
      </c>
      <c r="K5" s="145">
        <f>IF('P-fylke 1 + 2'!K5=0," ",'P-fylke 1 + 2'!K5)</f>
        <v>2023</v>
      </c>
      <c r="L5" s="145">
        <f>IF('P-fylke 1 + 2'!L5=0," ",'P-fylke 1 + 2'!L5)</f>
        <v>2024</v>
      </c>
      <c r="M5" s="148" t="s">
        <v>675</v>
      </c>
      <c r="N5" s="148" t="s">
        <v>677</v>
      </c>
      <c r="O5" s="143"/>
      <c r="P5" s="143"/>
      <c r="R5" s="143" t="str">
        <f>IF('P-fylke 1 + 2'!Q5=0," ",'P-fylke 1 + 2'!Q5)</f>
        <v xml:space="preserve"> </v>
      </c>
      <c r="S5" s="143" t="str">
        <f>IF('P-fylke 1 + 2'!U5=0," ",'P-fylke 1 + 2'!U5)</f>
        <v xml:space="preserve"> </v>
      </c>
      <c r="T5" s="143" t="str">
        <f>IF('P-fylke 1 + 2'!V4=0," ",'P-fylke 1 + 2'!V4)</f>
        <v xml:space="preserve"> </v>
      </c>
      <c r="U5" s="143" t="str">
        <f>IF('P-fylke 1 + 2'!W4=0," ",'P-fylke 1 + 2'!W4)</f>
        <v xml:space="preserve"> </v>
      </c>
      <c r="V5" s="143" t="str">
        <f>IF('P-fylke 1 + 2'!X4=0," ",'P-fylke 1 + 2'!X4)</f>
        <v xml:space="preserve"> </v>
      </c>
      <c r="W5" s="143" t="str">
        <f>IF('P-fylke 1 + 2'!Y4=0," ",'P-fylke 1 + 2'!Y4)</f>
        <v xml:space="preserve"> </v>
      </c>
      <c r="X5" s="143" t="str">
        <f>IF('P-fylke 1 + 2'!Z4=0," ",'P-fylke 1 + 2'!Z4)</f>
        <v xml:space="preserve"> </v>
      </c>
      <c r="Y5" s="143" t="str">
        <f>IF('P-fylke 1 + 2'!AA4=0," ",'P-fylke 1 + 2'!AA4)</f>
        <v xml:space="preserve"> </v>
      </c>
      <c r="Z5" s="143" t="str">
        <f>IF('P-fylke 1 + 2'!AB5=0," ",'P-fylke 1 + 2'!AB5)</f>
        <v xml:space="preserve"> </v>
      </c>
    </row>
    <row r="6" spans="2:27" ht="15" customHeight="1" x14ac:dyDescent="0.2">
      <c r="B6" s="21" t="str">
        <f>IF('P-fylke 1 + 2'!B6=0," ",'P-fylke 1 + 2'!B6)</f>
        <v>Agder</v>
      </c>
      <c r="C6" s="111">
        <f>(IF('P-fylke 1 + 2'!C6=0," ",'P-fylke 1 + 2'!C6/1000))</f>
        <v>6934.7543999999989</v>
      </c>
      <c r="D6" s="111">
        <f>(IF('P-fylke 1 + 2'!D6=0," ",'P-fylke 1 + 2'!D6/1000))</f>
        <v>6739.6594000000014</v>
      </c>
      <c r="E6" s="111">
        <f>(IF('P-fylke 1 + 2'!E6=0," ",'P-fylke 1 + 2'!E6/1000))</f>
        <v>7135.0976000000019</v>
      </c>
      <c r="F6" s="111">
        <f>(IF('P-fylke 1 + 2'!F6=0," ",'P-fylke 1 + 2'!F6/1000))</f>
        <v>7632.1006999999991</v>
      </c>
      <c r="G6" s="111">
        <f>(IF('P-fylke 1 + 2'!G6=0," ",'P-fylke 1 + 2'!G6/1000))</f>
        <v>7390.2058999999945</v>
      </c>
      <c r="H6" s="111">
        <f>(IF('P-fylke 1 + 2'!H6=0," ",'P-fylke 1 + 2'!H6/1000))</f>
        <v>7202.6109999999999</v>
      </c>
      <c r="I6" s="111">
        <f>(IF('P-fylke 1 + 2'!I6=0," ",'P-fylke 1 + 2'!I6/1000))</f>
        <v>7448.8860000000032</v>
      </c>
      <c r="J6" s="111">
        <f>(IF('P-fylke 1 + 2'!J6=0," ",'P-fylke 1 + 2'!J6/1000))</f>
        <v>7744.3710999999739</v>
      </c>
      <c r="K6" s="111">
        <f>(IF('P-fylke 1 + 2'!K6=0," ",'P-fylke 1 + 2'!K6/1000))</f>
        <v>8047.7974000000004</v>
      </c>
      <c r="L6" s="111">
        <f>(IF('P-fylke 1 + 2'!L6=0," ",'P-fylke 1 + 2'!L6/1000))</f>
        <v>7923.2217999999884</v>
      </c>
      <c r="M6" s="102">
        <f>IF('P-fylke 1 + 2'!P6=0," ",'P-fylke 1 + 2'!P6/1000)</f>
        <v>988.46739999999011</v>
      </c>
      <c r="N6" s="103">
        <f>IF('P-fylke 1 + 2'!T6=0," ",'P-fylke 1 + 2'!T6)</f>
        <v>0.1425381986130598</v>
      </c>
      <c r="O6" s="143"/>
      <c r="P6" s="102" t="str">
        <f>IF('P-fylke 1 + 2'!S6=0," ",'P-fylke 1 + 2'!S6/1000)</f>
        <v xml:space="preserve"> </v>
      </c>
      <c r="R6" s="102" t="str">
        <f>IF('P-fylke 1 + 2'!U6=0," ",'P-fylke 1 + 2'!U6/1000)</f>
        <v xml:space="preserve"> </v>
      </c>
      <c r="S6" s="43" t="str">
        <f>IF('P-fylke 1 + 2'!U6=0," ",'P-fylke 1 + 2'!U6)</f>
        <v xml:space="preserve"> </v>
      </c>
      <c r="T6" s="43" t="str">
        <f>IF('P-fylke 1 + 2'!V5=0," ",'P-fylke 1 + 2'!V5)</f>
        <v xml:space="preserve"> </v>
      </c>
      <c r="U6" s="43"/>
      <c r="V6" s="43"/>
      <c r="W6" s="143" t="str">
        <f>IF('P-fylke 1 + 2'!Y5=0," ",'P-fylke 1 + 2'!Y5)</f>
        <v xml:space="preserve"> </v>
      </c>
      <c r="X6" s="143"/>
      <c r="Y6" s="43" t="str">
        <f>IF('P-fylke 1 + 2'!AA5=0," ",'P-fylke 1 + 2'!AA5)</f>
        <v xml:space="preserve"> </v>
      </c>
      <c r="Z6" s="43" t="str">
        <f>IF('P-fylke 1 + 2'!AB6=0," ",'P-fylke 1 + 2'!AB6)</f>
        <v xml:space="preserve"> </v>
      </c>
    </row>
    <row r="7" spans="2:27" ht="15" customHeight="1" x14ac:dyDescent="0.2">
      <c r="B7" s="21" t="str">
        <f>IF('P-fylke 1 + 2'!B7=0," ",'P-fylke 1 + 2'!B7)</f>
        <v>Akershus</v>
      </c>
      <c r="C7" s="111">
        <f>(IF('P-fylke 1 + 2'!C7=0," ",'P-fylke 1 + 2'!C7/1000))</f>
        <v>10427.582699999995</v>
      </c>
      <c r="D7" s="111">
        <f>(IF('P-fylke 1 + 2'!D7=0," ",'P-fylke 1 + 2'!D7/1000))</f>
        <v>10638.6119</v>
      </c>
      <c r="E7" s="111">
        <f>(IF('P-fylke 1 + 2'!E7=0," ",'P-fylke 1 + 2'!E7/1000))</f>
        <v>10484.47290000001</v>
      </c>
      <c r="F7" s="111">
        <f>(IF('P-fylke 1 + 2'!F7=0," ",'P-fylke 1 + 2'!F7/1000))</f>
        <v>10784.212000000005</v>
      </c>
      <c r="G7" s="111">
        <f>(IF('P-fylke 1 + 2'!G7=0," ",'P-fylke 1 + 2'!G7/1000))</f>
        <v>10399.724799999996</v>
      </c>
      <c r="H7" s="111">
        <f>(IF('P-fylke 1 + 2'!H7=0," ",'P-fylke 1 + 2'!H7/1000))</f>
        <v>10183.9208</v>
      </c>
      <c r="I7" s="111">
        <f>(IF('P-fylke 1 + 2'!I7=0," ",'P-fylke 1 + 2'!I7/1000))</f>
        <v>10449.158700000004</v>
      </c>
      <c r="J7" s="111">
        <f>(IF('P-fylke 1 + 2'!J7=0," ",'P-fylke 1 + 2'!J7/1000))</f>
        <v>10632.860699999981</v>
      </c>
      <c r="K7" s="111">
        <f>(IF('P-fylke 1 + 2'!K7=0," ",'P-fylke 1 + 2'!K7/1000))</f>
        <v>10279.116099999997</v>
      </c>
      <c r="L7" s="111">
        <f>(IF('P-fylke 1 + 2'!L7=0," ",'P-fylke 1 + 2'!L7/1000))</f>
        <v>9609.0786999999964</v>
      </c>
      <c r="M7" s="102">
        <f>IF('P-fylke 1 + 2'!P7=0," ",'P-fylke 1 + 2'!P7/1000)</f>
        <v>-818.50400000000002</v>
      </c>
      <c r="N7" s="103">
        <f>IF('P-fylke 1 + 2'!T7=0," ",'P-fylke 1 + 2'!T7)</f>
        <v>-7.8494126927423011E-2</v>
      </c>
      <c r="O7" s="143"/>
      <c r="P7" s="102" t="str">
        <f>IF('P-fylke 1 + 2'!S7=0," ",'P-fylke 1 + 2'!S7/1000)</f>
        <v xml:space="preserve"> </v>
      </c>
      <c r="R7" s="43" t="str">
        <f>IF('P-fylke 1 + 2'!Q7=0," ",'P-fylke 1 + 2'!Q7)</f>
        <v xml:space="preserve"> </v>
      </c>
      <c r="S7" s="43" t="str">
        <f>IF('P-fylke 1 + 2'!U7=0," ",'P-fylke 1 + 2'!U7)</f>
        <v xml:space="preserve"> </v>
      </c>
      <c r="T7" s="43" t="str">
        <f>IF('P-fylke 1 + 2'!V6=0," ",'P-fylke 1 + 2'!V6)</f>
        <v xml:space="preserve"> </v>
      </c>
      <c r="U7" s="43"/>
      <c r="V7" s="143" t="str">
        <f>IF('P-fylke 1 + 2'!X6=0," ",'P-fylke 1 + 2'!X6)</f>
        <v xml:space="preserve"> </v>
      </c>
      <c r="W7" s="143" t="str">
        <f>IF('P-fylke 1 + 2'!Y6=0," ",'P-fylke 1 + 2'!Y6)</f>
        <v xml:space="preserve"> </v>
      </c>
      <c r="X7" s="143" t="str" vm="2">
        <f>IF('P-fylke 1 + 2'!Z6=0," ",'P-fylke 1 + 2'!Z6)</f>
        <v>Trøndelag</v>
      </c>
      <c r="Y7" s="43" t="str">
        <f>IF('P-fylke 1 + 2'!AA6=0," ",'P-fylke 1 + 2'!AA6)</f>
        <v xml:space="preserve"> </v>
      </c>
      <c r="Z7" s="43" t="str">
        <f>IF('P-fylke 1 + 2'!AB7=0," ",'P-fylke 1 + 2'!AB7)</f>
        <v xml:space="preserve"> </v>
      </c>
    </row>
    <row r="8" spans="2:27" ht="15" customHeight="1" x14ac:dyDescent="0.2">
      <c r="B8" s="21" t="str">
        <f>IF('P-fylke 1 + 2'!B8=0," ",'P-fylke 1 + 2'!B8)</f>
        <v>Buskerud</v>
      </c>
      <c r="C8" s="111">
        <f>(IF('P-fylke 1 + 2'!C8=0," ",'P-fylke 1 + 2'!C8/1000))</f>
        <v>5617.6722000000027</v>
      </c>
      <c r="D8" s="111">
        <f>(IF('P-fylke 1 + 2'!D8=0," ",'P-fylke 1 + 2'!D8/1000))</f>
        <v>5426.9610000000021</v>
      </c>
      <c r="E8" s="111">
        <f>(IF('P-fylke 1 + 2'!E8=0," ",'P-fylke 1 + 2'!E8/1000))</f>
        <v>5500.4802999999965</v>
      </c>
      <c r="F8" s="111">
        <f>(IF('P-fylke 1 + 2'!F8=0," ",'P-fylke 1 + 2'!F8/1000))</f>
        <v>5923.5053999999973</v>
      </c>
      <c r="G8" s="111">
        <f>(IF('P-fylke 1 + 2'!G8=0," ",'P-fylke 1 + 2'!G8/1000))</f>
        <v>5473.4039999999986</v>
      </c>
      <c r="H8" s="111">
        <f>(IF('P-fylke 1 + 2'!H8=0," ",'P-fylke 1 + 2'!H8/1000))</f>
        <v>5224.0782999999983</v>
      </c>
      <c r="I8" s="111">
        <f>(IF('P-fylke 1 + 2'!I8=0," ",'P-fylke 1 + 2'!I8/1000))</f>
        <v>6017.0106999999989</v>
      </c>
      <c r="J8" s="111">
        <f>(IF('P-fylke 1 + 2'!J8=0," ",'P-fylke 1 + 2'!J8/1000))</f>
        <v>5922.599300000019</v>
      </c>
      <c r="K8" s="111">
        <f>(IF('P-fylke 1 + 2'!K8=0," ",'P-fylke 1 + 2'!K8/1000))</f>
        <v>5798.7624000000105</v>
      </c>
      <c r="L8" s="111">
        <f>(IF('P-fylke 1 + 2'!L8=0," ",'P-fylke 1 + 2'!L8/1000))</f>
        <v>5154.1430999999966</v>
      </c>
      <c r="M8" s="102">
        <f>IF('P-fylke 1 + 2'!P8=0," ",'P-fylke 1 + 2'!P8/1000)</f>
        <v>-463.52910000000617</v>
      </c>
      <c r="N8" s="103">
        <f>IF('P-fylke 1 + 2'!T8=0," ",'P-fylke 1 + 2'!T8)</f>
        <v>-8.2512664231281757E-2</v>
      </c>
      <c r="O8" s="143"/>
      <c r="P8" s="43" t="str">
        <f>IF('P-fylke 1 + 2'!O8=0," ",'P-fylke 1 + 2'!O8)</f>
        <v xml:space="preserve"> </v>
      </c>
      <c r="R8" s="43" t="str">
        <f>IF('P-fylke 1 + 2'!Q8=0," ",'P-fylke 1 + 2'!Q8)</f>
        <v xml:space="preserve"> </v>
      </c>
      <c r="S8" s="43" t="str">
        <f>IF('P-fylke 1 + 2'!U8=0," ",'P-fylke 1 + 2'!U8)</f>
        <v xml:space="preserve"> </v>
      </c>
      <c r="T8" s="43" t="str">
        <f>IF('P-fylke 1 + 2'!V7=0," ",'P-fylke 1 + 2'!V7)</f>
        <v>Fylke 1</v>
      </c>
      <c r="U8" s="43"/>
      <c r="V8" s="143" t="str">
        <f>IF('P-fylke 1 + 2'!X7=0," ",'P-fylke 1 + 2'!X7)</f>
        <v xml:space="preserve"> </v>
      </c>
      <c r="W8" s="143" t="str">
        <f>IF('P-fylke 1 + 2'!Y7=0," ",'P-fylke 1 + 2'!Y7)</f>
        <v xml:space="preserve"> </v>
      </c>
      <c r="X8" s="143" t="str">
        <f>IF('P-fylke 1 + 2'!Z7=0," ",'P-fylke 1 + 2'!Z7)</f>
        <v xml:space="preserve"> </v>
      </c>
      <c r="Y8" s="43" t="str">
        <f>IF('P-fylke 1 + 2'!AA7=0," ",'P-fylke 1 + 2'!AA7)</f>
        <v xml:space="preserve"> </v>
      </c>
      <c r="Z8" s="43" t="str">
        <f>IF('P-fylke 1 + 2'!AB8=0," ",'P-fylke 1 + 2'!AB8)</f>
        <v xml:space="preserve"> </v>
      </c>
    </row>
    <row r="9" spans="2:27" ht="15" customHeight="1" x14ac:dyDescent="0.2">
      <c r="B9" s="21" t="str">
        <f>IF('P-fylke 1 + 2'!B9=0," ",'P-fylke 1 + 2'!B9)</f>
        <v>Finnmark</v>
      </c>
      <c r="C9" s="111">
        <f>(IF('P-fylke 1 + 2'!C9=0," ",'P-fylke 1 + 2'!C9/1000))</f>
        <v>928.49500000000023</v>
      </c>
      <c r="D9" s="111">
        <f>(IF('P-fylke 1 + 2'!D9=0," ",'P-fylke 1 + 2'!D9/1000))</f>
        <v>957.36660000000006</v>
      </c>
      <c r="E9" s="111">
        <f>(IF('P-fylke 1 + 2'!E9=0," ",'P-fylke 1 + 2'!E9/1000))</f>
        <v>966.85810000000038</v>
      </c>
      <c r="F9" s="111">
        <f>(IF('P-fylke 1 + 2'!F9=0," ",'P-fylke 1 + 2'!F9/1000))</f>
        <v>994.91629999999975</v>
      </c>
      <c r="G9" s="111">
        <f>(IF('P-fylke 1 + 2'!G9=0," ",'P-fylke 1 + 2'!G9/1000))</f>
        <v>906.1065999999995</v>
      </c>
      <c r="H9" s="111">
        <f>(IF('P-fylke 1 + 2'!H9=0," ",'P-fylke 1 + 2'!H9/1000))</f>
        <v>972.26360000000022</v>
      </c>
      <c r="I9" s="111">
        <f>(IF('P-fylke 1 + 2'!I9=0," ",'P-fylke 1 + 2'!I9/1000))</f>
        <v>927.40419999999995</v>
      </c>
      <c r="J9" s="111">
        <f>(IF('P-fylke 1 + 2'!J9=0," ",'P-fylke 1 + 2'!J9/1000))</f>
        <v>950.14410000000021</v>
      </c>
      <c r="K9" s="111">
        <f>(IF('P-fylke 1 + 2'!K9=0," ",'P-fylke 1 + 2'!K9/1000))</f>
        <v>894.83850000000007</v>
      </c>
      <c r="L9" s="111">
        <f>(IF('P-fylke 1 + 2'!L9=0," ",'P-fylke 1 + 2'!L9/1000))</f>
        <v>863.96790000000021</v>
      </c>
      <c r="M9" s="102">
        <f>IF('P-fylke 1 + 2'!P9=0," ",'P-fylke 1 + 2'!P9/1000)</f>
        <v>-64.527099999999976</v>
      </c>
      <c r="N9" s="103">
        <f>IF('P-fylke 1 + 2'!T9=0," ",'P-fylke 1 + 2'!T9)</f>
        <v>-6.9496443168783853E-2</v>
      </c>
      <c r="O9" s="143"/>
      <c r="P9" s="43" t="str">
        <f>IF('P-fylke 1 + 2'!O9=0," ",'P-fylke 1 + 2'!O9)</f>
        <v xml:space="preserve"> </v>
      </c>
      <c r="R9" s="43" t="str">
        <f>IF('P-fylke 1 + 2'!Q9=0," ",'P-fylke 1 + 2'!Q9)</f>
        <v xml:space="preserve"> </v>
      </c>
      <c r="S9" s="43" t="str">
        <f>IF('P-fylke 1 + 2'!U9=0," ",'P-fylke 1 + 2'!U9)</f>
        <v xml:space="preserve"> </v>
      </c>
      <c r="T9" s="43" t="str">
        <f>IF('P-fylke 1 + 2'!V8=0," ",'P-fylke 1 + 2'!V8)</f>
        <v>tabeller</v>
      </c>
      <c r="U9" s="43"/>
      <c r="V9" s="143" t="str">
        <f>IF('P-fylke 1 + 2'!X8=0," ",'P-fylke 1 + 2'!X8)</f>
        <v xml:space="preserve"> </v>
      </c>
      <c r="W9" s="143" t="str">
        <f>IF('P-fylke 1 + 2'!Y8=0," ",'P-fylke 1 + 2'!Y8)</f>
        <v xml:space="preserve"> </v>
      </c>
      <c r="X9" s="143" t="str">
        <f>IF('P-fylke 1 + 2'!Z8=0," ",'P-fylke 1 + 2'!Z8)</f>
        <v xml:space="preserve"> </v>
      </c>
      <c r="Y9" s="43" t="str">
        <f>IF('P-fylke 1 + 2'!AA8=0," ",'P-fylke 1 + 2'!AA8)</f>
        <v xml:space="preserve"> </v>
      </c>
      <c r="Z9" s="43" t="str">
        <f>IF('P-fylke 1 + 2'!AB9=0," ",'P-fylke 1 + 2'!AB9)</f>
        <v xml:space="preserve"> </v>
      </c>
    </row>
    <row r="10" spans="2:27" ht="15" customHeight="1" x14ac:dyDescent="0.2">
      <c r="B10" s="21" t="str">
        <f>IF('P-fylke 1 + 2'!B10=0," ",'P-fylke 1 + 2'!B10)</f>
        <v>Innlandet</v>
      </c>
      <c r="C10" s="111">
        <f>(IF('P-fylke 1 + 2'!C10=0," ",'P-fylke 1 + 2'!C10/1000))</f>
        <v>66684.703499999945</v>
      </c>
      <c r="D10" s="111">
        <f>(IF('P-fylke 1 + 2'!D10=0," ",'P-fylke 1 + 2'!D10/1000))</f>
        <v>67038.242000000071</v>
      </c>
      <c r="E10" s="111">
        <f>(IF('P-fylke 1 + 2'!E10=0," ",'P-fylke 1 + 2'!E10/1000))</f>
        <v>69004.417399999991</v>
      </c>
      <c r="F10" s="111">
        <f>(IF('P-fylke 1 + 2'!F10=0," ",'P-fylke 1 + 2'!F10/1000))</f>
        <v>69434.742100000047</v>
      </c>
      <c r="G10" s="111">
        <f>(IF('P-fylke 1 + 2'!G10=0," ",'P-fylke 1 + 2'!G10/1000))</f>
        <v>68781.708300000028</v>
      </c>
      <c r="H10" s="111">
        <f>(IF('P-fylke 1 + 2'!H10=0," ",'P-fylke 1 + 2'!H10/1000))</f>
        <v>67394.719099999988</v>
      </c>
      <c r="I10" s="111">
        <f>(IF('P-fylke 1 + 2'!I10=0," ",'P-fylke 1 + 2'!I10/1000))</f>
        <v>71542.518400000001</v>
      </c>
      <c r="J10" s="111">
        <f>(IF('P-fylke 1 + 2'!J10=0," ",'P-fylke 1 + 2'!J10/1000))</f>
        <v>71736.229590000439</v>
      </c>
      <c r="K10" s="111">
        <f>(IF('P-fylke 1 + 2'!K10=0," ",'P-fylke 1 + 2'!K10/1000))</f>
        <v>71239.286029999945</v>
      </c>
      <c r="L10" s="111">
        <f>(IF('P-fylke 1 + 2'!L10=0," ",'P-fylke 1 + 2'!L10/1000))</f>
        <v>68080.523019999659</v>
      </c>
      <c r="M10" s="102">
        <f>IF('P-fylke 1 + 2'!P10=0," ",'P-fylke 1 + 2'!P10/1000)</f>
        <v>1395.8195199997126</v>
      </c>
      <c r="N10" s="103">
        <f>IF('P-fylke 1 + 2'!T10=0," ",'P-fylke 1 + 2'!T10)</f>
        <v>2.0931629695252585E-2</v>
      </c>
      <c r="O10" s="143"/>
      <c r="P10" s="43" t="str">
        <f>IF('P-fylke 1 + 2'!O10=0," ",'P-fylke 1 + 2'!O10)</f>
        <v xml:space="preserve"> </v>
      </c>
      <c r="R10" s="43" t="str">
        <f>IF('P-fylke 1 + 2'!Q10=0," ",'P-fylke 1 + 2'!Q10)</f>
        <v xml:space="preserve"> </v>
      </c>
      <c r="S10" s="43" t="str">
        <f>IF('P-fylke 1 + 2'!U10=0," ",'P-fylke 1 + 2'!U10)</f>
        <v xml:space="preserve"> </v>
      </c>
      <c r="T10" s="43" t="str">
        <f>IF('P-fylke 1 + 2'!V9=0," ",'P-fylke 1 + 2'!V9)</f>
        <v xml:space="preserve"> </v>
      </c>
      <c r="U10" s="43"/>
      <c r="V10" s="143" t="str">
        <f>IF('P-fylke 1 + 2'!X9=0," ",'P-fylke 1 + 2'!X9)</f>
        <v xml:space="preserve"> </v>
      </c>
      <c r="W10" s="43" t="str">
        <f>IF('P-fylke 1 + 2'!Y9=0," ",'P-fylke 1 + 2'!Y9)</f>
        <v xml:space="preserve"> </v>
      </c>
      <c r="X10" s="43" t="str">
        <f>IF('P-fylke 1 + 2'!Z9=0," ",'P-fylke 1 + 2'!Z9)</f>
        <v xml:space="preserve"> </v>
      </c>
      <c r="Y10" s="43" t="str">
        <f>IF('P-fylke 1 + 2'!AA9=0," ",'P-fylke 1 + 2'!AA9)</f>
        <v xml:space="preserve"> </v>
      </c>
      <c r="Z10" s="43" t="str">
        <f>IF('P-fylke 1 + 2'!AB10=0," ",'P-fylke 1 + 2'!AB10)</f>
        <v xml:space="preserve"> </v>
      </c>
    </row>
    <row r="11" spans="2:27" ht="15" customHeight="1" x14ac:dyDescent="0.2">
      <c r="B11" s="21" t="str">
        <f>IF('P-fylke 1 + 2'!B11=0," ",'P-fylke 1 + 2'!B11)</f>
        <v>Møre og Romsdal</v>
      </c>
      <c r="C11" s="111">
        <f>(IF('P-fylke 1 + 2'!C11=0," ",'P-fylke 1 + 2'!C11/1000))</f>
        <v>10474.290400000011</v>
      </c>
      <c r="D11" s="111">
        <f>(IF('P-fylke 1 + 2'!D11=0," ",'P-fylke 1 + 2'!D11/1000))</f>
        <v>10712.218600000006</v>
      </c>
      <c r="E11" s="111">
        <f>(IF('P-fylke 1 + 2'!E11=0," ",'P-fylke 1 + 2'!E11/1000))</f>
        <v>10819.057200000003</v>
      </c>
      <c r="F11" s="111">
        <f>(IF('P-fylke 1 + 2'!F11=0," ",'P-fylke 1 + 2'!F11/1000))</f>
        <v>10958.777299999992</v>
      </c>
      <c r="G11" s="111">
        <f>(IF('P-fylke 1 + 2'!G11=0," ",'P-fylke 1 + 2'!G11/1000))</f>
        <v>10692.054899999999</v>
      </c>
      <c r="H11" s="111">
        <f>(IF('P-fylke 1 + 2'!H11=0," ",'P-fylke 1 + 2'!H11/1000))</f>
        <v>10402.777400000014</v>
      </c>
      <c r="I11" s="111">
        <f>(IF('P-fylke 1 + 2'!I11=0," ",'P-fylke 1 + 2'!I11/1000))</f>
        <v>10223.320600000001</v>
      </c>
      <c r="J11" s="111">
        <f>(IF('P-fylke 1 + 2'!J11=0," ",'P-fylke 1 + 2'!J11/1000))</f>
        <v>10377.029799999997</v>
      </c>
      <c r="K11" s="111">
        <f>(IF('P-fylke 1 + 2'!K11=0," ",'P-fylke 1 + 2'!K11/1000))</f>
        <v>9597.1204000000016</v>
      </c>
      <c r="L11" s="111">
        <f>(IF('P-fylke 1 + 2'!L11=0," ",'P-fylke 1 + 2'!L11/1000))</f>
        <v>9239.2713099999382</v>
      </c>
      <c r="M11" s="102">
        <f>IF('P-fylke 1 + 2'!P11=0," ",'P-fylke 1 + 2'!P11/1000)</f>
        <v>-1235.0190900000725</v>
      </c>
      <c r="N11" s="103">
        <f>IF('P-fylke 1 + 2'!T11=0," ",'P-fylke 1 + 2'!T11)</f>
        <v>-0.11790957122976761</v>
      </c>
      <c r="O11" s="43"/>
      <c r="P11" s="43" t="str">
        <f>IF('P-fylke 1 + 2'!O11=0," ",'P-fylke 1 + 2'!O11)</f>
        <v xml:space="preserve"> </v>
      </c>
      <c r="R11" s="43" t="str">
        <f>IF('P-fylke 1 + 2'!Q11=0," ",'P-fylke 1 + 2'!Q11)</f>
        <v xml:space="preserve"> </v>
      </c>
      <c r="S11" s="43" t="str">
        <f>IF('P-fylke 1 + 2'!U11=0," ",'P-fylke 1 + 2'!U11)</f>
        <v xml:space="preserve"> </v>
      </c>
      <c r="T11" s="43" t="str">
        <f>IF('P-fylke 1 + 2'!V10=0," ",'P-fylke 1 + 2'!V10)</f>
        <v xml:space="preserve"> </v>
      </c>
      <c r="U11" s="43"/>
      <c r="V11" s="43" t="str">
        <f>IF('P-fylke 1 + 2'!X10=0," ",'P-fylke 1 + 2'!X10)</f>
        <v xml:space="preserve"> </v>
      </c>
      <c r="W11" s="43" t="str">
        <f>IF('P-fylke 1 + 2'!Y10=0," ",'P-fylke 1 + 2'!Y10)</f>
        <v xml:space="preserve"> </v>
      </c>
      <c r="X11" s="43" t="str">
        <f>IF('P-fylke 1 + 2'!Z10=0," ",'P-fylke 1 + 2'!Z10)</f>
        <v xml:space="preserve"> </v>
      </c>
      <c r="Y11" s="43" t="str">
        <f>IF('P-fylke 1 + 2'!AA10=0," ",'P-fylke 1 + 2'!AA10)</f>
        <v xml:space="preserve"> </v>
      </c>
      <c r="Z11" s="43" t="str">
        <f>IF('P-fylke 1 + 2'!AB11=0," ",'P-fylke 1 + 2'!AB11)</f>
        <v xml:space="preserve"> </v>
      </c>
    </row>
    <row r="12" spans="2:27" ht="15" customHeight="1" x14ac:dyDescent="0.2">
      <c r="B12" s="21" t="str">
        <f>IF('P-fylke 1 + 2'!B12=0," ",'P-fylke 1 + 2'!B12)</f>
        <v>Nordland</v>
      </c>
      <c r="C12" s="111">
        <f>(IF('P-fylke 1 + 2'!C12=0," ",'P-fylke 1 + 2'!C12/1000))</f>
        <v>15518.737400000007</v>
      </c>
      <c r="D12" s="111">
        <f>(IF('P-fylke 1 + 2'!D12=0," ",'P-fylke 1 + 2'!D12/1000))</f>
        <v>15660.533000000001</v>
      </c>
      <c r="E12" s="111">
        <f>(IF('P-fylke 1 + 2'!E12=0," ",'P-fylke 1 + 2'!E12/1000))</f>
        <v>15831.167000000009</v>
      </c>
      <c r="F12" s="111">
        <f>(IF('P-fylke 1 + 2'!F12=0," ",'P-fylke 1 + 2'!F12/1000))</f>
        <v>15635.84180000002</v>
      </c>
      <c r="G12" s="111">
        <f>(IF('P-fylke 1 + 2'!G12=0," ",'P-fylke 1 + 2'!G12/1000))</f>
        <v>14821.108500000004</v>
      </c>
      <c r="H12" s="111">
        <f>(IF('P-fylke 1 + 2'!H12=0," ",'P-fylke 1 + 2'!H12/1000))</f>
        <v>14590.010700000003</v>
      </c>
      <c r="I12" s="111">
        <f>(IF('P-fylke 1 + 2'!I12=0," ",'P-fylke 1 + 2'!I12/1000))</f>
        <v>14378.847400000004</v>
      </c>
      <c r="J12" s="111">
        <f>(IF('P-fylke 1 + 2'!J12=0," ",'P-fylke 1 + 2'!J12/1000))</f>
        <v>14812.022899999967</v>
      </c>
      <c r="K12" s="111">
        <f>(IF('P-fylke 1 + 2'!K12=0," ",'P-fylke 1 + 2'!K12/1000))</f>
        <v>14462.173299999995</v>
      </c>
      <c r="L12" s="111">
        <f>(IF('P-fylke 1 + 2'!L12=0," ",'P-fylke 1 + 2'!L12/1000))</f>
        <v>14174.543799999987</v>
      </c>
      <c r="M12" s="102">
        <f>IF('P-fylke 1 + 2'!P12=0," ",'P-fylke 1 + 2'!P12/1000)</f>
        <v>-1344.1936000000219</v>
      </c>
      <c r="N12" s="103">
        <f>IF('P-fylke 1 + 2'!T12=0," ",'P-fylke 1 + 2'!T12)</f>
        <v>-8.6617458969311598E-2</v>
      </c>
      <c r="O12" s="43"/>
      <c r="P12" s="43" t="str">
        <f>IF('P-fylke 1 + 2'!O12=0," ",'P-fylke 1 + 2'!O12)</f>
        <v xml:space="preserve"> </v>
      </c>
      <c r="R12" s="43" t="str">
        <f>IF('P-fylke 1 + 2'!Q12=0," ",'P-fylke 1 + 2'!Q12)</f>
        <v xml:space="preserve"> </v>
      </c>
      <c r="S12" s="43" t="str">
        <f>IF('P-fylke 1 + 2'!U12=0," ",'P-fylke 1 + 2'!U12)</f>
        <v xml:space="preserve"> </v>
      </c>
      <c r="T12" s="43" t="str">
        <f>IF('P-fylke 1 + 2'!V11=0," ",'P-fylke 1 + 2'!V11)</f>
        <v xml:space="preserve"> </v>
      </c>
      <c r="U12" s="43"/>
      <c r="V12" s="43" t="str">
        <f>IF('P-fylke 1 + 2'!X11=0," ",'P-fylke 1 + 2'!X11)</f>
        <v xml:space="preserve"> </v>
      </c>
      <c r="W12" s="43" t="str">
        <f>IF('P-fylke 1 + 2'!Y11=0," ",'P-fylke 1 + 2'!Y11)</f>
        <v xml:space="preserve"> </v>
      </c>
      <c r="X12" s="43" t="str">
        <f>IF('P-fylke 1 + 2'!Z11=0," ",'P-fylke 1 + 2'!Z11)</f>
        <v xml:space="preserve"> </v>
      </c>
      <c r="Y12" s="43" t="str">
        <f>IF('P-fylke 1 + 2'!AA11=0," ",'P-fylke 1 + 2'!AA11)</f>
        <v xml:space="preserve"> </v>
      </c>
      <c r="Z12" s="43" t="str">
        <f>IF('P-fylke 1 + 2'!AB12=0," ",'P-fylke 1 + 2'!AB12)</f>
        <v xml:space="preserve"> </v>
      </c>
      <c r="AA12" s="70"/>
    </row>
    <row r="13" spans="2:27" ht="15" customHeight="1" x14ac:dyDescent="0.2">
      <c r="B13" s="21" t="str">
        <f>IF('P-fylke 1 + 2'!B13=0," ",'P-fylke 1 + 2'!B13)</f>
        <v>Rogaland</v>
      </c>
      <c r="C13" s="111">
        <f>(IF('P-fylke 1 + 2'!C13=0," ",'P-fylke 1 + 2'!C13/1000))</f>
        <v>78328.468000000008</v>
      </c>
      <c r="D13" s="111">
        <f>(IF('P-fylke 1 + 2'!D13=0," ",'P-fylke 1 + 2'!D13/1000))</f>
        <v>85161.754000000001</v>
      </c>
      <c r="E13" s="111">
        <f>(IF('P-fylke 1 + 2'!E13=0," ",'P-fylke 1 + 2'!E13/1000))</f>
        <v>89713.266100000023</v>
      </c>
      <c r="F13" s="111">
        <f>(IF('P-fylke 1 + 2'!F13=0," ",'P-fylke 1 + 2'!F13/1000))</f>
        <v>88764.566899999991</v>
      </c>
      <c r="G13" s="111">
        <f>(IF('P-fylke 1 + 2'!G13=0," ",'P-fylke 1 + 2'!G13/1000))</f>
        <v>90601.858499999958</v>
      </c>
      <c r="H13" s="111">
        <f>(IF('P-fylke 1 + 2'!H13=0," ",'P-fylke 1 + 2'!H13/1000))</f>
        <v>89668.362299999964</v>
      </c>
      <c r="I13" s="111">
        <f>(IF('P-fylke 1 + 2'!I13=0," ",'P-fylke 1 + 2'!I13/1000))</f>
        <v>93671.084199999954</v>
      </c>
      <c r="J13" s="111">
        <f>(IF('P-fylke 1 + 2'!J13=0," ",'P-fylke 1 + 2'!J13/1000))</f>
        <v>93512.442959999942</v>
      </c>
      <c r="K13" s="111">
        <f>(IF('P-fylke 1 + 2'!K13=0," ",'P-fylke 1 + 2'!K13/1000))</f>
        <v>92830.268510000053</v>
      </c>
      <c r="L13" s="111">
        <f>(IF('P-fylke 1 + 2'!L13=0," ",'P-fylke 1 + 2'!L13/1000))</f>
        <v>95031.083500000008</v>
      </c>
      <c r="M13" s="102">
        <f>IF('P-fylke 1 + 2'!P13=0," ",'P-fylke 1 + 2'!P13/1000)</f>
        <v>16702.6155</v>
      </c>
      <c r="N13" s="103">
        <f>IF('P-fylke 1 + 2'!T13=0," ",'P-fylke 1 + 2'!T13)</f>
        <v>0.21323812307933812</v>
      </c>
      <c r="O13" s="43"/>
      <c r="P13" s="43" t="str">
        <f>IF('P-fylke 1 + 2'!O13=0," ",'P-fylke 1 + 2'!O13)</f>
        <v xml:space="preserve"> </v>
      </c>
      <c r="R13" s="43" t="str">
        <f>IF('P-fylke 1 + 2'!Q13=0," ",'P-fylke 1 + 2'!Q13)</f>
        <v xml:space="preserve"> </v>
      </c>
      <c r="S13" s="43"/>
      <c r="T13" s="43"/>
      <c r="U13" s="43"/>
      <c r="V13" s="43"/>
      <c r="W13" s="43"/>
      <c r="X13" s="43" t="str">
        <f>IF('P-fylke 1 + 2'!Z12=0," ",'P-fylke 1 + 2'!Z12)</f>
        <v xml:space="preserve"> </v>
      </c>
      <c r="Y13" s="43" t="str">
        <f>IF('P-fylke 1 + 2'!AA12=0," ",'P-fylke 1 + 2'!AA12)</f>
        <v xml:space="preserve"> </v>
      </c>
      <c r="Z13" s="43" t="str">
        <f>IF('P-fylke 1 + 2'!AB13=0," ",'P-fylke 1 + 2'!AB13)</f>
        <v xml:space="preserve"> </v>
      </c>
      <c r="AA13" s="70"/>
    </row>
    <row r="14" spans="2:27" ht="15" customHeight="1" x14ac:dyDescent="0.2">
      <c r="B14" s="21" t="str">
        <f>IF('P-fylke 1 + 2'!B14=0," ",'P-fylke 1 + 2'!B14)</f>
        <v>Telemark</v>
      </c>
      <c r="C14" s="111">
        <f>(IF('P-fylke 1 + 2'!C14=0," ",'P-fylke 1 + 2'!C14/1000))</f>
        <v>4172.5129999999954</v>
      </c>
      <c r="D14" s="111">
        <f>(IF('P-fylke 1 + 2'!D14=0," ",'P-fylke 1 + 2'!D14/1000))</f>
        <v>4230.5462999999991</v>
      </c>
      <c r="E14" s="111">
        <f>(IF('P-fylke 1 + 2'!E14=0," ",'P-fylke 1 + 2'!E14/1000))</f>
        <v>4474.7421000000004</v>
      </c>
      <c r="F14" s="111">
        <f>(IF('P-fylke 1 + 2'!F14=0," ",'P-fylke 1 + 2'!F14/1000))</f>
        <v>4730.1300999999994</v>
      </c>
      <c r="G14" s="111">
        <f>(IF('P-fylke 1 + 2'!G14=0," ",'P-fylke 1 + 2'!G14/1000))</f>
        <v>4202.2416999999996</v>
      </c>
      <c r="H14" s="111">
        <f>(IF('P-fylke 1 + 2'!H14=0," ",'P-fylke 1 + 2'!H14/1000))</f>
        <v>4323.6270000000004</v>
      </c>
      <c r="I14" s="111">
        <f>(IF('P-fylke 1 + 2'!I14=0," ",'P-fylke 1 + 2'!I14/1000))</f>
        <v>4540.8608000000031</v>
      </c>
      <c r="J14" s="111">
        <f>(IF('P-fylke 1 + 2'!J14=0," ",'P-fylke 1 + 2'!J14/1000))</f>
        <v>4610.5384000000076</v>
      </c>
      <c r="K14" s="111">
        <f>(IF('P-fylke 1 + 2'!K14=0," ",'P-fylke 1 + 2'!K14/1000))</f>
        <v>4532.0995000000021</v>
      </c>
      <c r="L14" s="111">
        <f>(IF('P-fylke 1 + 2'!L14=0," ",'P-fylke 1 + 2'!L14/1000))</f>
        <v>4051.3332000000019</v>
      </c>
      <c r="M14" s="102">
        <f>IF('P-fylke 1 + 2'!P14=0," ",'P-fylke 1 + 2'!P14/1000)</f>
        <v>-121.17979999999376</v>
      </c>
      <c r="N14" s="103">
        <f>IF('P-fylke 1 + 2'!T14=0," ",'P-fylke 1 + 2'!T14)</f>
        <v>-2.9042402024869397E-2</v>
      </c>
      <c r="O14" s="43"/>
      <c r="P14" s="43" t="str">
        <f>IF('P-fylke 1 + 2'!O14=0," ",'P-fylke 1 + 2'!O14)</f>
        <v xml:space="preserve"> </v>
      </c>
      <c r="R14" s="43" t="str">
        <f>IF('P-fylke 1 + 2'!Q14=0," ",'P-fylke 1 + 2'!Q14)</f>
        <v xml:space="preserve"> </v>
      </c>
      <c r="S14" s="43"/>
      <c r="T14" s="43"/>
      <c r="U14" s="43"/>
      <c r="V14" s="43"/>
      <c r="W14" s="43"/>
      <c r="X14" s="43" t="str">
        <f>IF('P-fylke 1 + 2'!Z13=0," ",'P-fylke 1 + 2'!Z13)</f>
        <v xml:space="preserve"> </v>
      </c>
      <c r="Y14" s="43" t="str">
        <f>IF('P-fylke 1 + 2'!AA13=0," ",'P-fylke 1 + 2'!AA13)</f>
        <v xml:space="preserve"> </v>
      </c>
      <c r="Z14" s="43" t="str">
        <f>IF('P-fylke 1 + 2'!AB14=0," ",'P-fylke 1 + 2'!AB14)</f>
        <v xml:space="preserve"> </v>
      </c>
      <c r="AA14" s="70"/>
    </row>
    <row r="15" spans="2:27" ht="15" customHeight="1" x14ac:dyDescent="0.2">
      <c r="B15" s="111" t="str">
        <f>IF('P-fylke 1 + 2'!B15=0," ",'P-fylke 1 + 2'!B15)</f>
        <v>Troms</v>
      </c>
      <c r="C15" s="111">
        <f>(IF('P-fylke 1 + 2'!C15=0," ",'P-fylke 1 + 2'!C15/1000))</f>
        <v>3584.6745000000024</v>
      </c>
      <c r="D15" s="111">
        <f>(IF('P-fylke 1 + 2'!D15=0," ",'P-fylke 1 + 2'!D15/1000))</f>
        <v>3620.2148999999977</v>
      </c>
      <c r="E15" s="111">
        <f>(IF('P-fylke 1 + 2'!E15=0," ",'P-fylke 1 + 2'!E15/1000))</f>
        <v>3498.9913000000001</v>
      </c>
      <c r="F15" s="111">
        <f>(IF('P-fylke 1 + 2'!F15=0," ",'P-fylke 1 + 2'!F15/1000))</f>
        <v>3544.1304000000032</v>
      </c>
      <c r="G15" s="111">
        <f>(IF('P-fylke 1 + 2'!G15=0," ",'P-fylke 1 + 2'!G15/1000))</f>
        <v>3308.9891000000016</v>
      </c>
      <c r="H15" s="111">
        <f>(IF('P-fylke 1 + 2'!H15=0," ",'P-fylke 1 + 2'!H15/1000))</f>
        <v>3455.9874000000004</v>
      </c>
      <c r="I15" s="111">
        <f>(IF('P-fylke 1 + 2'!I15=0," ",'P-fylke 1 + 2'!I15/1000))</f>
        <v>3358.6839</v>
      </c>
      <c r="J15" s="111">
        <f>(IF('P-fylke 1 + 2'!J15=0," ",'P-fylke 1 + 2'!J15/1000))</f>
        <v>3267.716399999993</v>
      </c>
      <c r="K15" s="111">
        <f>(IF('P-fylke 1 + 2'!K15=0," ",'P-fylke 1 + 2'!K15/1000))</f>
        <v>3167.5112000000045</v>
      </c>
      <c r="L15" s="111">
        <f>(IF('P-fylke 1 + 2'!L15=0," ",'P-fylke 1 + 2'!L15/1000))</f>
        <v>2972.1458999999991</v>
      </c>
      <c r="M15" s="102">
        <f>IF('P-fylke 1 + 2'!P15=0," ",'P-fylke 1 + 2'!P15/1000)</f>
        <v>-612.52860000000339</v>
      </c>
      <c r="N15" s="103">
        <f>IF('P-fylke 1 + 2'!T15=0," ",'P-fylke 1 + 2'!T15)</f>
        <v>-0.17087425929467318</v>
      </c>
      <c r="O15" s="43"/>
      <c r="P15" s="43" t="str">
        <f>IF('P-fylke 1 + 2'!O15=0," ",'P-fylke 1 + 2'!O15)</f>
        <v xml:space="preserve"> </v>
      </c>
      <c r="R15" s="43" t="str">
        <f>IF('P-fylke 1 + 2'!Q15=0," ",'P-fylke 1 + 2'!Q15)</f>
        <v xml:space="preserve"> </v>
      </c>
      <c r="S15" s="43"/>
      <c r="T15" s="43"/>
      <c r="U15" s="43"/>
      <c r="V15" s="43"/>
      <c r="W15" s="43"/>
      <c r="X15" s="43" t="str">
        <f>IF('P-fylke 1 + 2'!Z14=0," ",'P-fylke 1 + 2'!Z14)</f>
        <v xml:space="preserve"> </v>
      </c>
      <c r="Y15" s="43" t="str">
        <f>IF('P-fylke 1 + 2'!AA14=0," ",'P-fylke 1 + 2'!AA14)</f>
        <v xml:space="preserve"> </v>
      </c>
      <c r="Z15" s="43" t="str">
        <f>IF('P-fylke 1 + 2'!AB15=0," ",'P-fylke 1 + 2'!AB15)</f>
        <v xml:space="preserve"> </v>
      </c>
      <c r="AA15" s="70"/>
    </row>
    <row r="16" spans="2:27" ht="15" customHeight="1" x14ac:dyDescent="0.2">
      <c r="B16" s="111" t="str">
        <f>IF('P-fylke 1 + 2'!B16=0," ",'P-fylke 1 + 2'!B16)</f>
        <v>Trøndelag</v>
      </c>
      <c r="C16" s="111">
        <f>(IF('P-fylke 1 + 2'!C16=0," ",'P-fylke 1 + 2'!C16/1000))</f>
        <v>66688.49689999994</v>
      </c>
      <c r="D16" s="111">
        <f>(IF('P-fylke 1 + 2'!D16=0," ",'P-fylke 1 + 2'!D16/1000))</f>
        <v>69994.883400000006</v>
      </c>
      <c r="E16" s="111">
        <f>(IF('P-fylke 1 + 2'!E16=0," ",'P-fylke 1 + 2'!E16/1000))</f>
        <v>70602.383800000011</v>
      </c>
      <c r="F16" s="111">
        <f>(IF('P-fylke 1 + 2'!F16=0," ",'P-fylke 1 + 2'!F16/1000))</f>
        <v>71528.694399999978</v>
      </c>
      <c r="G16" s="111">
        <f>(IF('P-fylke 1 + 2'!G16=0," ",'P-fylke 1 + 2'!G16/1000))</f>
        <v>72312.522100000031</v>
      </c>
      <c r="H16" s="111">
        <f>(IF('P-fylke 1 + 2'!H16=0," ",'P-fylke 1 + 2'!H16/1000))</f>
        <v>72316.541799999992</v>
      </c>
      <c r="I16" s="111">
        <f>(IF('P-fylke 1 + 2'!I16=0," ",'P-fylke 1 + 2'!I16/1000))</f>
        <v>74933.225200000088</v>
      </c>
      <c r="J16" s="111">
        <f>(IF('P-fylke 1 + 2'!J16=0," ",'P-fylke 1 + 2'!J16/1000))</f>
        <v>75406.240030000379</v>
      </c>
      <c r="K16" s="111">
        <f>(IF('P-fylke 1 + 2'!K16=0," ",'P-fylke 1 + 2'!K16/1000))</f>
        <v>77425.397309999971</v>
      </c>
      <c r="L16" s="111">
        <f>(IF('P-fylke 1 + 2'!L16=0," ",'P-fylke 1 + 2'!L16/1000))</f>
        <v>76772.654020000075</v>
      </c>
      <c r="M16" s="102">
        <f>IF('P-fylke 1 + 2'!P16=0," ",'P-fylke 1 + 2'!P16/1000)</f>
        <v>10084.157120000393</v>
      </c>
      <c r="N16" s="103">
        <f>IF('P-fylke 1 + 2'!T16=0," ",'P-fylke 1 + 2'!T16)</f>
        <v>0.1512128416257707</v>
      </c>
      <c r="O16" s="43"/>
      <c r="P16" s="43" t="str">
        <f>IF('P-fylke 1 + 2'!O16=0," ",'P-fylke 1 + 2'!O16)</f>
        <v xml:space="preserve"> </v>
      </c>
      <c r="R16" s="43" t="str">
        <f>IF('P-fylke 1 + 2'!Q16=0," ",'P-fylke 1 + 2'!Q16)</f>
        <v xml:space="preserve"> </v>
      </c>
      <c r="S16" s="43"/>
      <c r="T16" s="43"/>
      <c r="U16" s="43"/>
      <c r="V16" s="43"/>
      <c r="W16" s="43"/>
      <c r="X16" s="43" t="str">
        <f>IF('P-fylke 1 + 2'!Z15=0," ",'P-fylke 1 + 2'!Z15)</f>
        <v xml:space="preserve"> </v>
      </c>
      <c r="Y16" s="43" t="str">
        <f>IF('P-fylke 1 + 2'!AA15=0," ",'P-fylke 1 + 2'!AA15)</f>
        <v xml:space="preserve"> </v>
      </c>
      <c r="Z16" s="43" t="str">
        <f>IF('P-fylke 1 + 2'!AB16=0," ",'P-fylke 1 + 2'!AB16)</f>
        <v xml:space="preserve"> </v>
      </c>
      <c r="AA16" s="70"/>
    </row>
    <row r="17" spans="2:27" ht="15" customHeight="1" x14ac:dyDescent="0.2">
      <c r="B17" s="111" t="str">
        <f>IF('P-fylke 1 + 2'!B17=0," ",'P-fylke 1 + 2'!B17)</f>
        <v>Vestfold</v>
      </c>
      <c r="C17" s="111">
        <f>(IF('P-fylke 1 + 2'!C17=0," ",'P-fylke 1 + 2'!C17/1000))</f>
        <v>16820.961900000002</v>
      </c>
      <c r="D17" s="111">
        <f>(IF('P-fylke 1 + 2'!D17=0," ",'P-fylke 1 + 2'!D17/1000))</f>
        <v>15937.509500000002</v>
      </c>
      <c r="E17" s="111">
        <f>(IF('P-fylke 1 + 2'!E17=0," ",'P-fylke 1 + 2'!E17/1000))</f>
        <v>15085.004100000011</v>
      </c>
      <c r="F17" s="111">
        <f>(IF('P-fylke 1 + 2'!F17=0," ",'P-fylke 1 + 2'!F17/1000))</f>
        <v>14938.929399999995</v>
      </c>
      <c r="G17" s="111">
        <f>(IF('P-fylke 1 + 2'!G17=0," ",'P-fylke 1 + 2'!G17/1000))</f>
        <v>14349.684300000006</v>
      </c>
      <c r="H17" s="111">
        <f>(IF('P-fylke 1 + 2'!H17=0," ",'P-fylke 1 + 2'!H17/1000))</f>
        <v>14588.567600000002</v>
      </c>
      <c r="I17" s="111">
        <f>(IF('P-fylke 1 + 2'!I17=0," ",'P-fylke 1 + 2'!I17/1000))</f>
        <v>14857.641300000005</v>
      </c>
      <c r="J17" s="111">
        <f>(IF('P-fylke 1 + 2'!J17=0," ",'P-fylke 1 + 2'!J17/1000))</f>
        <v>14756.531010000039</v>
      </c>
      <c r="K17" s="111">
        <f>(IF('P-fylke 1 + 2'!K17=0," ",'P-fylke 1 + 2'!K17/1000))</f>
        <v>14779.953419999993</v>
      </c>
      <c r="L17" s="111">
        <f>(IF('P-fylke 1 + 2'!L17=0," ",'P-fylke 1 + 2'!L17/1000))</f>
        <v>14219.613290000027</v>
      </c>
      <c r="M17" s="102">
        <f>IF('P-fylke 1 + 2'!P17=0," ",'P-fylke 1 + 2'!P17/1000)</f>
        <v>-2601.348609999975</v>
      </c>
      <c r="N17" s="103">
        <f>IF('P-fylke 1 + 2'!T17=0," ",'P-fylke 1 + 2'!T17)</f>
        <v>-0.15464921836604212</v>
      </c>
      <c r="O17" s="43"/>
      <c r="P17" s="43" t="str">
        <f>IF('P-fylke 1 + 2'!O17=0," ",'P-fylke 1 + 2'!O17)</f>
        <v xml:space="preserve"> </v>
      </c>
      <c r="R17" s="43" t="str">
        <f>IF('P-fylke 1 + 2'!Q17=0," ",'P-fylke 1 + 2'!Q17)</f>
        <v xml:space="preserve"> </v>
      </c>
      <c r="S17" s="43" t="str">
        <f>IF('P-fylke 1 + 2'!U17=0," ",'P-fylke 1 + 2'!U17)</f>
        <v xml:space="preserve"> </v>
      </c>
      <c r="T17" s="43" t="str">
        <f>IF('P-fylke 1 + 2'!V16=0," ",'P-fylke 1 + 2'!V16)</f>
        <v>Fylke 2</v>
      </c>
      <c r="U17" s="43" t="str">
        <f>IF('P-fylke 1 + 2'!W16=0," ",'P-fylke 1 + 2'!W16)</f>
        <v xml:space="preserve"> </v>
      </c>
      <c r="V17" s="43" t="str">
        <f>IF('P-fylke 1 + 2'!X16=0," ",'P-fylke 1 + 2'!X16)</f>
        <v xml:space="preserve"> </v>
      </c>
      <c r="W17" s="43" t="str">
        <f>IF('P-fylke 1 + 2'!Y16=0," ",'P-fylke 1 + 2'!Y16)</f>
        <v xml:space="preserve"> </v>
      </c>
      <c r="X17" s="43" t="str">
        <f>IF('P-fylke 1 + 2'!Z16=0," ",'P-fylke 1 + 2'!Z16)</f>
        <v xml:space="preserve"> </v>
      </c>
      <c r="Y17" s="43" t="str">
        <f>IF('P-fylke 1 + 2'!AA16=0," ",'P-fylke 1 + 2'!AA16)</f>
        <v xml:space="preserve"> </v>
      </c>
      <c r="Z17" s="43" t="str">
        <f>IF('P-fylke 1 + 2'!AB17=0," ",'P-fylke 1 + 2'!AB17)</f>
        <v xml:space="preserve"> </v>
      </c>
      <c r="AA17" s="70"/>
    </row>
    <row r="18" spans="2:27" ht="15" customHeight="1" x14ac:dyDescent="0.2">
      <c r="B18" s="111" t="str">
        <f>IF('P-fylke 1 + 2'!B18=0," ",'P-fylke 1 + 2'!B18)</f>
        <v>Vestland</v>
      </c>
      <c r="C18" s="111">
        <f>(IF('P-fylke 1 + 2'!C18=0," ",'P-fylke 1 + 2'!C18/1000))</f>
        <v>15596.815500000002</v>
      </c>
      <c r="D18" s="111">
        <f>(IF('P-fylke 1 + 2'!D18=0," ",'P-fylke 1 + 2'!D18/1000))</f>
        <v>15567.236499999983</v>
      </c>
      <c r="E18" s="111">
        <f>(IF('P-fylke 1 + 2'!E18=0," ",'P-fylke 1 + 2'!E18/1000))</f>
        <v>15612.465699999988</v>
      </c>
      <c r="F18" s="111">
        <f>(IF('P-fylke 1 + 2'!F18=0," ",'P-fylke 1 + 2'!F18/1000))</f>
        <v>15119.085199999992</v>
      </c>
      <c r="G18" s="111">
        <f>(IF('P-fylke 1 + 2'!G18=0," ",'P-fylke 1 + 2'!G18/1000))</f>
        <v>14514.557899999985</v>
      </c>
      <c r="H18" s="111">
        <f>(IF('P-fylke 1 + 2'!H18=0," ",'P-fylke 1 + 2'!H18/1000))</f>
        <v>16259.766699999995</v>
      </c>
      <c r="I18" s="111">
        <f>(IF('P-fylke 1 + 2'!I18=0," ",'P-fylke 1 + 2'!I18/1000))</f>
        <v>16481.303499999991</v>
      </c>
      <c r="J18" s="111">
        <f>(IF('P-fylke 1 + 2'!J18=0," ",'P-fylke 1 + 2'!J18/1000))</f>
        <v>16837.373399999964</v>
      </c>
      <c r="K18" s="111">
        <f>(IF('P-fylke 1 + 2'!K18=0," ",'P-fylke 1 + 2'!K18/1000))</f>
        <v>16045.14990000002</v>
      </c>
      <c r="L18" s="111">
        <f>(IF('P-fylke 1 + 2'!L18=0," ",'P-fylke 1 + 2'!L18/1000))</f>
        <v>15548.754900000029</v>
      </c>
      <c r="M18" s="102">
        <f>IF('P-fylke 1 + 2'!P18=0," ",'P-fylke 1 + 2'!P18/1000)</f>
        <v>-48.060599999973547</v>
      </c>
      <c r="N18" s="103">
        <f>IF('P-fylke 1 + 2'!T18=0," ",'P-fylke 1 + 2'!T18)</f>
        <v>-3.0814367202057075E-3</v>
      </c>
      <c r="O18" s="43"/>
      <c r="P18" s="43" t="str">
        <f>IF('P-fylke 1 + 2'!O18=0," ",'P-fylke 1 + 2'!O18)</f>
        <v xml:space="preserve"> </v>
      </c>
      <c r="R18" s="43" t="str">
        <f>IF('P-fylke 1 + 2'!Q18=0," ",'P-fylke 1 + 2'!Q18)</f>
        <v xml:space="preserve"> </v>
      </c>
      <c r="S18" s="43" t="str">
        <f>IF('P-fylke 1 + 2'!U18=0," ",'P-fylke 1 + 2'!U18)</f>
        <v xml:space="preserve"> </v>
      </c>
      <c r="T18" s="43" t="str">
        <f>IF('P-fylke 1 + 2'!V18=0," ",'P-fylke 1 + 2'!V18)</f>
        <v xml:space="preserve"> </v>
      </c>
      <c r="U18" s="43" t="str">
        <f>IF('P-fylke 1 + 2'!W18=0," ",'P-fylke 1 + 2'!W18)</f>
        <v>Trøndelag sin andel av landets slakteleveranser ulike kjøttslag 2015 - 2024 i prosent</v>
      </c>
      <c r="V18" s="43" t="str">
        <f>IF('P-fylke 1 + 2'!X18=0," ",'P-fylke 1 + 2'!X18)</f>
        <v xml:space="preserve"> </v>
      </c>
      <c r="W18" s="43" t="str">
        <f>IF('P-fylke 1 + 2'!Y18=0," ",'P-fylke 1 + 2'!Y18)</f>
        <v xml:space="preserve"> </v>
      </c>
      <c r="X18" s="43" t="str">
        <f>IF('P-fylke 1 + 2'!Z18=0," ",'P-fylke 1 + 2'!Z18)</f>
        <v xml:space="preserve"> </v>
      </c>
      <c r="Y18" s="43" t="str">
        <f>IF('P-fylke 1 + 2'!AA18=0," ",'P-fylke 1 + 2'!AA18)</f>
        <v xml:space="preserve"> </v>
      </c>
      <c r="Z18" s="43" t="str">
        <f>IF('P-fylke 1 + 2'!AB18=0," ",'P-fylke 1 + 2'!AB18)</f>
        <v xml:space="preserve"> </v>
      </c>
      <c r="AA18" s="70"/>
    </row>
    <row r="19" spans="2:27" ht="15" customHeight="1" x14ac:dyDescent="0.2">
      <c r="B19" s="111" t="str">
        <f>IF('P-fylke 1 + 2'!B19=0," ",'P-fylke 1 + 2'!B19)</f>
        <v>Østfold</v>
      </c>
      <c r="C19" s="111">
        <f>(IF('P-fylke 1 + 2'!C19=0," ",'P-fylke 1 + 2'!C19/1000))</f>
        <v>29258.267199999998</v>
      </c>
      <c r="D19" s="111">
        <f>(IF('P-fylke 1 + 2'!D19=0," ",'P-fylke 1 + 2'!D19/1000))</f>
        <v>29646.950300000004</v>
      </c>
      <c r="E19" s="111">
        <f>(IF('P-fylke 1 + 2'!E19=0," ",'P-fylke 1 + 2'!E19/1000))</f>
        <v>30753.619599999995</v>
      </c>
      <c r="F19" s="111">
        <f>(IF('P-fylke 1 + 2'!F19=0," ",'P-fylke 1 + 2'!F19/1000))</f>
        <v>30654.215199999995</v>
      </c>
      <c r="G19" s="111">
        <f>(IF('P-fylke 1 + 2'!G19=0," ",'P-fylke 1 + 2'!G19/1000))</f>
        <v>31548.538500000006</v>
      </c>
      <c r="H19" s="111">
        <f>(IF('P-fylke 1 + 2'!H19=0," ",'P-fylke 1 + 2'!H19/1000))</f>
        <v>31054.506099999999</v>
      </c>
      <c r="I19" s="111">
        <f>(IF('P-fylke 1 + 2'!I19=0," ",'P-fylke 1 + 2'!I19/1000))</f>
        <v>32909.414100000002</v>
      </c>
      <c r="J19" s="111">
        <f>(IF('P-fylke 1 + 2'!J19=0," ",'P-fylke 1 + 2'!J19/1000))</f>
        <v>32331.390700000047</v>
      </c>
      <c r="K19" s="111">
        <f>(IF('P-fylke 1 + 2'!K19=0," ",'P-fylke 1 + 2'!K19/1000))</f>
        <v>32138.363099999984</v>
      </c>
      <c r="L19" s="111">
        <f>(IF('P-fylke 1 + 2'!L19=0," ",'P-fylke 1 + 2'!L19/1000))</f>
        <v>32504.355800000001</v>
      </c>
      <c r="M19" s="102">
        <f>IF('P-fylke 1 + 2'!P19=0," ",'P-fylke 1 + 2'!P19/1000)</f>
        <v>3246.0886000000014</v>
      </c>
      <c r="N19" s="103">
        <f>IF('P-fylke 1 + 2'!T19=0," ",'P-fylke 1 + 2'!T19)</f>
        <v>0.11094603032403784</v>
      </c>
      <c r="O19" s="43"/>
      <c r="P19" s="43" t="str">
        <f>IF('P-fylke 1 + 2'!O19=0," ",'P-fylke 1 + 2'!O19)</f>
        <v xml:space="preserve"> </v>
      </c>
      <c r="R19" s="43" t="str">
        <f>IF('P-fylke 1 + 2'!Q19=0," ",'P-fylke 1 + 2'!Q19)</f>
        <v xml:space="preserve"> </v>
      </c>
      <c r="S19" s="43" t="str">
        <f>IF('P-fylke 1 + 2'!U19=0," ",'P-fylke 1 + 2'!U19)</f>
        <v xml:space="preserve"> </v>
      </c>
      <c r="T19" s="43" t="str">
        <f>IF('P-fylke 1 + 2'!V19=0," ",'P-fylke 1 + 2'!V19)</f>
        <v xml:space="preserve"> </v>
      </c>
      <c r="U19" s="43" t="str">
        <f>IF('P-fylke 1 + 2'!W19=0," ",'P-fylke 1 + 2'!W19)</f>
        <v>Trøndelag sin andel leveranser ulike kjøttslag 2015 - 2024 i %</v>
      </c>
      <c r="V19" s="43" t="str">
        <f>IF('P-fylke 1 + 2'!X19=0," ",'P-fylke 1 + 2'!X19)</f>
        <v xml:space="preserve"> </v>
      </c>
      <c r="W19" s="43" t="str">
        <f>IF('P-fylke 1 + 2'!Y19=0," ",'P-fylke 1 + 2'!Y19)</f>
        <v xml:space="preserve"> </v>
      </c>
      <c r="X19" s="43" t="str">
        <f>IF('P-fylke 1 + 2'!Z19=0," ",'P-fylke 1 + 2'!Z19)</f>
        <v xml:space="preserve"> </v>
      </c>
      <c r="Y19" s="43" t="str">
        <f>IF('P-fylke 1 + 2'!AA19=0," ",'P-fylke 1 + 2'!AA19)</f>
        <v xml:space="preserve"> </v>
      </c>
      <c r="Z19" s="43" t="str">
        <f>IF('P-fylke 1 + 2'!AB19=0," ",'P-fylke 1 + 2'!AB19)</f>
        <v xml:space="preserve"> </v>
      </c>
      <c r="AA19" s="70"/>
    </row>
    <row r="20" spans="2:27" ht="15" customHeight="1" x14ac:dyDescent="0.2">
      <c r="B20" s="21" t="s">
        <v>679</v>
      </c>
      <c r="C20" s="111">
        <f>(IF('P-fylke 1 + 2'!C20=0," ",'P-fylke 1 + 2'!C20/1000))</f>
        <v>331036.43259999849</v>
      </c>
      <c r="D20" s="111">
        <f>(IF('P-fylke 1 + 2'!D20=0," ",'P-fylke 1 + 2'!D20/1000))</f>
        <v>341332.68739999982</v>
      </c>
      <c r="E20" s="111">
        <f>(IF('P-fylke 1 + 2'!E20=0," ",'P-fylke 1 + 2'!E20/1000))</f>
        <v>349482.0232000004</v>
      </c>
      <c r="F20" s="111">
        <f>(IF('P-fylke 1 + 2'!F20=0," ",'P-fylke 1 + 2'!F20/1000))</f>
        <v>350643.84719999967</v>
      </c>
      <c r="G20" s="111">
        <f>(IF('P-fylke 1 + 2'!G20=0," ",'P-fylke 1 + 2'!G20/1000))</f>
        <v>349302.7051000002</v>
      </c>
      <c r="H20" s="111">
        <f>(IF('P-fylke 1 + 2'!H20=0," ",'P-fylke 1 + 2'!H20/1000))</f>
        <v>347637.73980000045</v>
      </c>
      <c r="I20" s="111">
        <f>(IF('P-fylke 1 + 2'!I20=0," ",'P-fylke 1 + 2'!I20/1000))</f>
        <v>361739.35900000011</v>
      </c>
      <c r="J20" s="111">
        <f>(IF('P-fylke 1 + 2'!J20=0," ",'P-fylke 1 + 2'!J20/1000))</f>
        <v>362897.49038999982</v>
      </c>
      <c r="K20" s="111">
        <f>(IF('P-fylke 1 + 2'!K20=0," ",'P-fylke 1 + 2'!K20/1000))</f>
        <v>361237.83707000047</v>
      </c>
      <c r="L20" s="111">
        <f>(IF('P-fylke 1 + 2'!L20=0," ",'P-fylke 1 + 2'!L20/1000))</f>
        <v>356144.69023999834</v>
      </c>
      <c r="M20" s="102">
        <f>IF('P-fylke 1 + 2'!P20=0," ",'P-fylke 1 + 2'!P20/1000)</f>
        <v>25108.257639999865</v>
      </c>
      <c r="N20" s="103">
        <f>IF('P-fylke 1 + 2'!T20=0," ",'P-fylke 1 + 2'!T20)</f>
        <v>7.5847414868498622E-2</v>
      </c>
      <c r="O20" s="43"/>
      <c r="P20" s="43" t="str">
        <f>IF('P-fylke 1 + 2'!O20=0," ",'P-fylke 1 + 2'!O20)</f>
        <v xml:space="preserve"> </v>
      </c>
      <c r="R20" s="43" t="str">
        <f>IF('P-fylke 1 + 2'!Q20=0," ",'P-fylke 1 + 2'!Q20)</f>
        <v xml:space="preserve"> </v>
      </c>
      <c r="S20" s="43" t="str">
        <f>IF('P-fylke 1 + 2'!U20=0," ",'P-fylke 1 + 2'!U20)</f>
        <v xml:space="preserve"> </v>
      </c>
      <c r="T20" s="43" t="str">
        <f>IF('P-fylke 1 + 2'!V20=0," ",'P-fylke 1 + 2'!V20)</f>
        <v xml:space="preserve"> </v>
      </c>
      <c r="U20" s="43" t="str">
        <f>IF('P-fylke 1 + 2'!W20=0," ",'P-fylke 1 + 2'!W20)</f>
        <v>Slakteleveranser i Trøndelag i perioden 2015 - 2024</v>
      </c>
      <c r="V20" s="43" t="str">
        <f>IF('P-fylke 1 + 2'!X20=0," ",'P-fylke 1 + 2'!X20)</f>
        <v xml:space="preserve"> </v>
      </c>
      <c r="W20" s="43" t="str">
        <f>IF('P-fylke 1 + 2'!Y20=0," ",'P-fylke 1 + 2'!Y20)</f>
        <v xml:space="preserve"> </v>
      </c>
      <c r="X20" s="43" t="str">
        <f>IF('P-fylke 1 + 2'!Z20=0," ",'P-fylke 1 + 2'!Z20)</f>
        <v xml:space="preserve"> </v>
      </c>
      <c r="Y20" s="43" t="str">
        <f>IF('P-fylke 1 + 2'!AA20=0," ",'P-fylke 1 + 2'!AA20)</f>
        <v xml:space="preserve"> </v>
      </c>
      <c r="Z20" s="43" t="str">
        <f>IF('P-fylke 1 + 2'!AB20=0," ",'P-fylke 1 + 2'!AB20)</f>
        <v xml:space="preserve"> </v>
      </c>
      <c r="AA20" s="70"/>
    </row>
    <row r="21" spans="2:27" ht="21" customHeight="1" x14ac:dyDescent="0.2">
      <c r="B21" s="21"/>
      <c r="C21" s="43"/>
      <c r="D21" s="43"/>
      <c r="E21" s="43"/>
      <c r="F21" s="43"/>
      <c r="G21" s="43"/>
      <c r="H21" s="43"/>
      <c r="I21" s="43"/>
      <c r="J21" s="43"/>
      <c r="K21" s="43"/>
      <c r="L21" s="43"/>
      <c r="M21" s="43"/>
      <c r="N21" s="43"/>
      <c r="O21" s="43"/>
      <c r="P21" s="43"/>
      <c r="Q21" s="43"/>
      <c r="R21" s="43"/>
      <c r="S21" s="43"/>
      <c r="T21" s="43"/>
      <c r="U21" s="43"/>
      <c r="V21" s="70"/>
      <c r="W21" s="70"/>
      <c r="X21" s="70"/>
      <c r="Y21" s="70"/>
      <c r="Z21" s="70"/>
      <c r="AA21" s="70"/>
    </row>
    <row r="22" spans="2:27" ht="33.75" customHeight="1" x14ac:dyDescent="0.2">
      <c r="B22" s="131" t="str">
        <f>'P-fylke 1 + 2'!W9</f>
        <v>Fylkesvis andel av slaktelveransene av alle dyreslag perioden 2015 - 2024 i prosent</v>
      </c>
      <c r="C22" s="131"/>
      <c r="D22" s="131"/>
      <c r="E22" s="131"/>
      <c r="F22" s="131"/>
      <c r="G22" s="131"/>
      <c r="H22" s="131"/>
      <c r="I22" s="131"/>
      <c r="J22" s="131"/>
      <c r="K22" s="131"/>
      <c r="L22" s="131"/>
      <c r="M22" s="131"/>
      <c r="N22" s="147"/>
      <c r="O22" s="43"/>
      <c r="P22" s="43"/>
      <c r="Q22" s="43"/>
      <c r="R22" s="43"/>
      <c r="S22" s="43"/>
      <c r="T22" s="43"/>
      <c r="U22" s="43"/>
      <c r="V22" s="70"/>
      <c r="W22" s="70"/>
      <c r="X22" s="70"/>
      <c r="Y22" s="70"/>
      <c r="Z22" s="70"/>
      <c r="AA22" s="70"/>
    </row>
    <row r="23" spans="2:27" s="150" customFormat="1" ht="45.75" customHeight="1" x14ac:dyDescent="0.2">
      <c r="B23" s="151" t="s">
        <v>682</v>
      </c>
      <c r="C23" s="151">
        <f>IF('P-fylke 1 + 2'!C25=0," ",'P-fylke 1 + 2'!C25)</f>
        <v>2015</v>
      </c>
      <c r="D23" s="151">
        <f>IF('P-fylke 1 + 2'!D25=0," ",'P-fylke 1 + 2'!D25)</f>
        <v>2016</v>
      </c>
      <c r="E23" s="151">
        <f>IF('P-fylke 1 + 2'!E25=0," ",'P-fylke 1 + 2'!E25)</f>
        <v>2017</v>
      </c>
      <c r="F23" s="151">
        <f>IF('P-fylke 1 + 2'!F25=0," ",'P-fylke 1 + 2'!F25)</f>
        <v>2018</v>
      </c>
      <c r="G23" s="151">
        <f>IF('P-fylke 1 + 2'!G25=0," ",'P-fylke 1 + 2'!G25)</f>
        <v>2019</v>
      </c>
      <c r="H23" s="151">
        <f>IF('P-fylke 1 + 2'!H25=0," ",'P-fylke 1 + 2'!H25)</f>
        <v>2020</v>
      </c>
      <c r="I23" s="151">
        <f>IF('P-fylke 1 + 2'!I25=0," ",'P-fylke 1 + 2'!I25)</f>
        <v>2021</v>
      </c>
      <c r="J23" s="151">
        <f>IF('P-fylke 1 + 2'!J25=0," ",'P-fylke 1 + 2'!J25)</f>
        <v>2022</v>
      </c>
      <c r="K23" s="151">
        <f>IF('P-fylke 1 + 2'!K25=0," ",'P-fylke 1 + 2'!K25)</f>
        <v>2023</v>
      </c>
      <c r="L23" s="151">
        <f>IF('P-fylke 1 + 2'!L25=0," ",'P-fylke 1 + 2'!L25)</f>
        <v>2024</v>
      </c>
      <c r="M23" s="148" t="s">
        <v>678</v>
      </c>
      <c r="N23" s="149"/>
      <c r="O23" s="152"/>
      <c r="P23" s="152"/>
      <c r="Q23" s="152"/>
      <c r="R23" s="152"/>
      <c r="S23" s="152"/>
      <c r="T23" s="152"/>
      <c r="U23" s="152"/>
      <c r="V23" s="153"/>
      <c r="W23" s="153"/>
      <c r="X23" s="153"/>
      <c r="Y23" s="153"/>
      <c r="Z23" s="153"/>
      <c r="AA23" s="153"/>
    </row>
    <row r="24" spans="2:27" ht="15" customHeight="1" x14ac:dyDescent="0.2">
      <c r="B24" s="21" t="str">
        <f>IF('P-fylke 1 + 2'!B26=0," ",'P-fylke 1 + 2'!B26)</f>
        <v>Agder</v>
      </c>
      <c r="C24" s="70">
        <f>IF('P-fylke 1 + 2'!C26=0," ",'P-fylke 1 + 2'!C26)</f>
        <v>2.0948613859609454E-2</v>
      </c>
      <c r="D24" s="70">
        <f>IF('P-fylke 1 + 2'!D26=0," ",'P-fylke 1 + 2'!D26)</f>
        <v>1.9745133263788333E-2</v>
      </c>
      <c r="E24" s="70">
        <f>IF('P-fylke 1 + 2'!E26=0," ",'P-fylke 1 + 2'!E26)</f>
        <v>2.0416207777064262E-2</v>
      </c>
      <c r="F24" s="70">
        <f>IF('P-fylke 1 + 2'!F26=0," ",'P-fylke 1 + 2'!F26)</f>
        <v>2.1765962132074181E-2</v>
      </c>
      <c r="G24" s="70">
        <f>IF('P-fylke 1 + 2'!G26=0," ",'P-fylke 1 + 2'!G26)</f>
        <v>2.1157024529438694E-2</v>
      </c>
      <c r="H24" s="70">
        <f>IF('P-fylke 1 + 2'!H26=0," ",'P-fylke 1 + 2'!H26)</f>
        <v>2.0718725775123657E-2</v>
      </c>
      <c r="I24" s="70">
        <f>IF('P-fylke 1 + 2'!I26=0," ",'P-fylke 1 + 2'!I26)</f>
        <v>2.0591859344783105E-2</v>
      </c>
      <c r="J24" s="70">
        <f>IF('P-fylke 1 + 2'!J26=0," ",'P-fylke 1 + 2'!J26)</f>
        <v>2.1340382077807231E-2</v>
      </c>
      <c r="K24" s="70">
        <f>IF('P-fylke 1 + 2'!K26=0," ",'P-fylke 1 + 2'!K26)</f>
        <v>2.2278389952934255E-2</v>
      </c>
      <c r="L24" s="70">
        <f>IF('P-fylke 1 + 2'!L26=0," ",'P-fylke 1 + 2'!L26)</f>
        <v>2.224719900965166E-2</v>
      </c>
      <c r="M24" s="132">
        <f t="shared" ref="M24:M26" si="0">IFERROR(L24-C24," ")</f>
        <v>1.2985851500422058E-3</v>
      </c>
      <c r="N24" s="132"/>
      <c r="O24" s="70"/>
      <c r="P24" s="70" t="str">
        <f>IF('P-fylke 1 + 2'!O26=0," ",'P-fylke 1 + 2'!O26)</f>
        <v xml:space="preserve"> </v>
      </c>
      <c r="Q24" s="14"/>
      <c r="R24" s="70" t="str">
        <f>IF('P-fylke 1 + 2'!Q26=0," ",'P-fylke 1 + 2'!Q26)</f>
        <v xml:space="preserve"> </v>
      </c>
      <c r="S24" s="70" t="str">
        <f>IF('P-fylke 1 + 2'!U26=0," ",'P-fylke 1 + 2'!U26)</f>
        <v xml:space="preserve"> </v>
      </c>
      <c r="T24" s="43"/>
      <c r="U24" s="43"/>
      <c r="V24" s="70"/>
      <c r="W24" s="70"/>
      <c r="X24" s="70"/>
      <c r="Y24" s="70"/>
      <c r="Z24" s="70"/>
      <c r="AA24" s="70"/>
    </row>
    <row r="25" spans="2:27" ht="15" customHeight="1" x14ac:dyDescent="0.2">
      <c r="B25" s="21" t="str">
        <f>IF('P-fylke 1 + 2'!B27=0," ",'P-fylke 1 + 2'!B27)</f>
        <v>Akershus</v>
      </c>
      <c r="C25" s="70">
        <f>IF('P-fylke 1 + 2'!C27=0," ",'P-fylke 1 + 2'!C27)</f>
        <v>3.1499803867811628E-2</v>
      </c>
      <c r="D25" s="70">
        <f>IF('P-fylke 1 + 2'!D27=0," ",'P-fylke 1 + 2'!D27)</f>
        <v>3.1167867282317616E-2</v>
      </c>
      <c r="E25" s="70">
        <f>IF('P-fylke 1 + 2'!E27=0," ",'P-fylke 1 + 2'!E27)</f>
        <v>3.0000034920251079E-2</v>
      </c>
      <c r="F25" s="70">
        <f>IF('P-fylke 1 + 2'!F27=0," ",'P-fylke 1 + 2'!F27)</f>
        <v>3.0755457670554601E-2</v>
      </c>
      <c r="G25" s="70">
        <f>IF('P-fylke 1 + 2'!G27=0," ",'P-fylke 1 + 2'!G27)</f>
        <v>2.9772814948635193E-2</v>
      </c>
      <c r="H25" s="70">
        <f>IF('P-fylke 1 + 2'!H27=0," ",'P-fylke 1 + 2'!H27)</f>
        <v>2.9294635288616578E-2</v>
      </c>
      <c r="I25" s="70">
        <f>IF('P-fylke 1 + 2'!I27=0," ",'P-fylke 1 + 2'!I27)</f>
        <v>2.8885877193142256E-2</v>
      </c>
      <c r="J25" s="70">
        <f>IF('P-fylke 1 + 2'!J27=0," ",'P-fylke 1 + 2'!J27)</f>
        <v>2.9299901436554508E-2</v>
      </c>
      <c r="K25" s="70">
        <f>IF('P-fylke 1 + 2'!K27=0," ",'P-fylke 1 + 2'!K27)</f>
        <v>2.8455258683237315E-2</v>
      </c>
      <c r="L25" s="70">
        <f>IF('P-fylke 1 + 2'!L27=0," ",'P-fylke 1 + 2'!L27)</f>
        <v>2.6980828195205274E-2</v>
      </c>
      <c r="M25" s="132">
        <f t="shared" si="0"/>
        <v>-4.518975672606354E-3</v>
      </c>
      <c r="N25" s="132"/>
      <c r="O25" s="70"/>
      <c r="P25" s="70" t="str">
        <f>IF('P-fylke 1 + 2'!O27=0," ",'P-fylke 1 + 2'!O27)</f>
        <v xml:space="preserve"> </v>
      </c>
      <c r="Q25" s="14"/>
      <c r="R25" s="70" t="str">
        <f>IF('P-fylke 1 + 2'!Q27=0," ",'P-fylke 1 + 2'!Q27)</f>
        <v xml:space="preserve"> </v>
      </c>
      <c r="S25" s="70" t="str">
        <f>IF('P-fylke 1 + 2'!U27=0," ",'P-fylke 1 + 2'!U27)</f>
        <v xml:space="preserve"> </v>
      </c>
      <c r="T25" s="43"/>
      <c r="U25" s="43"/>
      <c r="V25" s="70"/>
      <c r="W25" s="70"/>
      <c r="X25" s="70"/>
      <c r="Y25" s="70"/>
      <c r="Z25" s="70"/>
      <c r="AA25" s="70"/>
    </row>
    <row r="26" spans="2:27" ht="15" customHeight="1" x14ac:dyDescent="0.2">
      <c r="B26" s="21" t="str">
        <f>IF('P-fylke 1 + 2'!B28=0," ",'P-fylke 1 + 2'!B28)</f>
        <v>Buskerud</v>
      </c>
      <c r="C26" s="70">
        <f>IF('P-fylke 1 + 2'!C28=0," ",'P-fylke 1 + 2'!C28)</f>
        <v>1.6969951482011074E-2</v>
      </c>
      <c r="D26" s="70">
        <f>IF('P-fylke 1 + 2'!D28=0," ",'P-fylke 1 + 2'!D28)</f>
        <v>1.5899329892306132E-2</v>
      </c>
      <c r="E26" s="70">
        <f>IF('P-fylke 1 + 2'!E28=0," ",'P-fylke 1 + 2'!E28)</f>
        <v>1.5738950603625755E-2</v>
      </c>
      <c r="F26" s="70">
        <f>IF('P-fylke 1 + 2'!F28=0," ",'P-fylke 1 + 2'!F28)</f>
        <v>1.6893224983985981E-2</v>
      </c>
      <c r="G26" s="70">
        <f>IF('P-fylke 1 + 2'!G28=0," ",'P-fylke 1 + 2'!G28)</f>
        <v>1.566951506554478E-2</v>
      </c>
      <c r="H26" s="70">
        <f>IF('P-fylke 1 + 2'!H28=0," ",'P-fylke 1 + 2'!H28)</f>
        <v>1.5027362400312072E-2</v>
      </c>
      <c r="I26" s="70">
        <f>IF('P-fylke 1 + 2'!I28=0," ",'P-fylke 1 + 2'!I28)</f>
        <v>1.6633552723246788E-2</v>
      </c>
      <c r="J26" s="70">
        <f>IF('P-fylke 1 + 2'!J28=0," ",'P-fylke 1 + 2'!J28)</f>
        <v>1.6320309334834755E-2</v>
      </c>
      <c r="K26" s="70">
        <f>IF('P-fylke 1 + 2'!K28=0," ",'P-fylke 1 + 2'!K28)</f>
        <v>1.6052477910491778E-2</v>
      </c>
      <c r="L26" s="70">
        <f>IF('P-fylke 1 + 2'!L28=0," ",'P-fylke 1 + 2'!L28)</f>
        <v>1.4472048134500417E-2</v>
      </c>
      <c r="M26" s="132">
        <f t="shared" si="0"/>
        <v>-2.4979033475106566E-3</v>
      </c>
      <c r="N26" s="132"/>
      <c r="O26" s="70"/>
      <c r="P26" s="70" t="str">
        <f>IF('P-fylke 1 + 2'!O28=0," ",'P-fylke 1 + 2'!O28)</f>
        <v xml:space="preserve"> </v>
      </c>
      <c r="Q26" s="14"/>
      <c r="R26" s="70" t="str">
        <f>IF('P-fylke 1 + 2'!Q28=0," ",'P-fylke 1 + 2'!Q28)</f>
        <v xml:space="preserve"> </v>
      </c>
      <c r="S26" s="70" t="str">
        <f>IF('P-fylke 1 + 2'!U28=0," ",'P-fylke 1 + 2'!U28)</f>
        <v xml:space="preserve"> </v>
      </c>
      <c r="T26" s="43"/>
      <c r="U26" s="43"/>
      <c r="V26" s="70"/>
      <c r="W26" s="70"/>
      <c r="X26" s="70"/>
      <c r="Y26" s="70"/>
      <c r="Z26" s="70"/>
      <c r="AA26" s="70"/>
    </row>
    <row r="27" spans="2:27" ht="15" customHeight="1" x14ac:dyDescent="0.2">
      <c r="B27" s="21" t="str">
        <f>IF('P-fylke 1 + 2'!B29=0," ",'P-fylke 1 + 2'!B29)</f>
        <v>Finnmark</v>
      </c>
      <c r="C27" s="70">
        <f>IF('P-fylke 1 + 2'!C29=0," ",'P-fylke 1 + 2'!C29)</f>
        <v>2.8048121250808951E-3</v>
      </c>
      <c r="D27" s="70">
        <f>IF('P-fylke 1 + 2'!D29=0," ",'P-fylke 1 + 2'!D29)</f>
        <v>2.8047902686743988E-3</v>
      </c>
      <c r="E27" s="70">
        <f>IF('P-fylke 1 + 2'!E29=0," ",'P-fylke 1 + 2'!E29)</f>
        <v>2.7665460190113697E-3</v>
      </c>
      <c r="F27" s="70">
        <f>IF('P-fylke 1 + 2'!F29=0," ",'P-fylke 1 + 2'!F29)</f>
        <v>2.8373984256239377E-3</v>
      </c>
      <c r="G27" s="70">
        <f>IF('P-fylke 1 + 2'!G29=0," ",'P-fylke 1 + 2'!G29)</f>
        <v>2.5940440390823617E-3</v>
      </c>
      <c r="H27" s="70">
        <f>IF('P-fylke 1 + 2'!H29=0," ",'P-fylke 1 + 2'!H29)</f>
        <v>2.7967722968149358E-3</v>
      </c>
      <c r="I27" s="70">
        <f>IF('P-fylke 1 + 2'!I29=0," ",'P-fylke 1 + 2'!I29)</f>
        <v>2.5637359522163571E-3</v>
      </c>
      <c r="J27" s="70">
        <f>IF('P-fylke 1 + 2'!J29=0," ",'P-fylke 1 + 2'!J29)</f>
        <v>2.6182162322999159E-3</v>
      </c>
      <c r="K27" s="70">
        <f>IF('P-fylke 1 + 2'!K29=0," ",'P-fylke 1 + 2'!K29)</f>
        <v>2.4771449947160401E-3</v>
      </c>
      <c r="L27" s="70">
        <f>IF('P-fylke 1 + 2'!L29=0," ",'P-fylke 1 + 2'!L29)</f>
        <v>2.4258901611527344E-3</v>
      </c>
      <c r="M27" s="132">
        <f>IFERROR(L27-C27," ")</f>
        <v>-3.7892196392816076E-4</v>
      </c>
      <c r="N27" s="132"/>
      <c r="O27" s="70"/>
      <c r="P27" s="70" t="str">
        <f>IF('P-fylke 1 + 2'!O29=0," ",'P-fylke 1 + 2'!O29)</f>
        <v xml:space="preserve"> </v>
      </c>
      <c r="Q27" s="14"/>
      <c r="R27" s="70" t="str">
        <f>IF('P-fylke 1 + 2'!Q29=0," ",'P-fylke 1 + 2'!Q29)</f>
        <v xml:space="preserve"> </v>
      </c>
      <c r="S27" s="70" t="str">
        <f>IF('P-fylke 1 + 2'!U29=0," ",'P-fylke 1 + 2'!U29)</f>
        <v xml:space="preserve"> </v>
      </c>
      <c r="T27" s="43"/>
      <c r="U27" s="43"/>
      <c r="V27" s="70"/>
      <c r="W27" s="70"/>
      <c r="X27" s="70"/>
      <c r="Y27" s="70"/>
      <c r="Z27" s="70"/>
      <c r="AA27" s="70"/>
    </row>
    <row r="28" spans="2:27" ht="15" customHeight="1" x14ac:dyDescent="0.2">
      <c r="B28" s="21" t="str">
        <f>IF('P-fylke 1 + 2'!B30=0," ",'P-fylke 1 + 2'!B30)</f>
        <v>Innlandet</v>
      </c>
      <c r="C28" s="70">
        <f>IF('P-fylke 1 + 2'!C30=0," ",'P-fylke 1 + 2'!C30)</f>
        <v>0.20144218863238272</v>
      </c>
      <c r="D28" s="70">
        <f>IF('P-fylke 1 + 2'!D30=0," ",'P-fylke 1 + 2'!D30)</f>
        <v>0.19640147127614391</v>
      </c>
      <c r="E28" s="70">
        <f>IF('P-fylke 1 + 2'!E30=0," ",'P-fylke 1 + 2'!E30)</f>
        <v>0.19744768777566099</v>
      </c>
      <c r="F28" s="70">
        <f>IF('P-fylke 1 + 2'!F30=0," ",'P-fylke 1 + 2'!F30)</f>
        <v>0.19802070578011874</v>
      </c>
      <c r="G28" s="70">
        <f>IF('P-fylke 1 + 2'!G30=0," ",'P-fylke 1 + 2'!G30)</f>
        <v>0.1969114676060377</v>
      </c>
      <c r="H28" s="70">
        <f>IF('P-fylke 1 + 2'!H30=0," ",'P-fylke 1 + 2'!H30)</f>
        <v>0.19386479482570815</v>
      </c>
      <c r="I28" s="70">
        <f>IF('P-fylke 1 + 2'!I30=0," ",'P-fylke 1 + 2'!I30)</f>
        <v>0.19777366388267412</v>
      </c>
      <c r="J28" s="70">
        <f>IF('P-fylke 1 + 2'!J30=0," ",'P-fylke 1 + 2'!J30)</f>
        <v>0.19767629010855578</v>
      </c>
      <c r="K28" s="70">
        <f>IF('P-fylke 1 + 2'!K30=0," ",'P-fylke 1 + 2'!K30)</f>
        <v>0.19720881568725379</v>
      </c>
      <c r="L28" s="70">
        <f>IF('P-fylke 1 + 2'!L30=0," ",'P-fylke 1 + 2'!L30)</f>
        <v>0.19115973054131913</v>
      </c>
      <c r="M28" s="132">
        <f t="shared" ref="M28:M38" si="1">IFERROR(L28-C28," ")</f>
        <v>-1.0282458091063595E-2</v>
      </c>
      <c r="N28" s="132"/>
      <c r="O28" s="70"/>
      <c r="P28" s="70" t="str">
        <f>IF('P-fylke 1 + 2'!O30=0," ",'P-fylke 1 + 2'!O30)</f>
        <v xml:space="preserve"> </v>
      </c>
      <c r="Q28" s="14"/>
      <c r="R28" s="70" t="str">
        <f>IF('P-fylke 1 + 2'!Q30=0," ",'P-fylke 1 + 2'!Q30)</f>
        <v xml:space="preserve"> </v>
      </c>
      <c r="S28" s="70" t="str">
        <f>IF('P-fylke 1 + 2'!U30=0," ",'P-fylke 1 + 2'!U30)</f>
        <v xml:space="preserve"> </v>
      </c>
      <c r="T28" s="43"/>
      <c r="U28" s="43"/>
      <c r="V28" s="70"/>
      <c r="W28" s="70"/>
      <c r="X28" s="70"/>
      <c r="Y28" s="70"/>
      <c r="Z28" s="70"/>
      <c r="AA28" s="70"/>
    </row>
    <row r="29" spans="2:27" ht="15" customHeight="1" x14ac:dyDescent="0.2">
      <c r="B29" s="21" t="str">
        <f>IF('P-fylke 1 + 2'!B31=0," ",'P-fylke 1 + 2'!B31)</f>
        <v>Møre og Romsdal</v>
      </c>
      <c r="C29" s="70">
        <f>IF('P-fylke 1 + 2'!C31=0," ",'P-fylke 1 + 2'!C31)</f>
        <v>3.1640899213822848E-2</v>
      </c>
      <c r="D29" s="70">
        <f>IF('P-fylke 1 + 2'!D31=0," ",'P-fylke 1 + 2'!D31)</f>
        <v>3.138351231930684E-2</v>
      </c>
      <c r="E29" s="70">
        <f>IF('P-fylke 1 + 2'!E31=0," ",'P-fylke 1 + 2'!E31)</f>
        <v>3.095740691019323E-2</v>
      </c>
      <c r="F29" s="70">
        <f>IF('P-fylke 1 + 2'!F31=0," ",'P-fylke 1 + 2'!F31)</f>
        <v>3.125329985827284E-2</v>
      </c>
      <c r="G29" s="70">
        <f>IF('P-fylke 1 + 2'!G31=0," ",'P-fylke 1 + 2'!G31)</f>
        <v>3.0609711129889534E-2</v>
      </c>
      <c r="H29" s="70">
        <f>IF('P-fylke 1 + 2'!H31=0," ",'P-fylke 1 + 2'!H31)</f>
        <v>2.9924188915693786E-2</v>
      </c>
      <c r="I29" s="70">
        <f>IF('P-fylke 1 + 2'!I31=0," ",'P-fylke 1 + 2'!I31)</f>
        <v>2.8261565532325717E-2</v>
      </c>
      <c r="J29" s="70">
        <f>IF('P-fylke 1 + 2'!J31=0," ",'P-fylke 1 + 2'!J31)</f>
        <v>2.8594934037289643E-2</v>
      </c>
      <c r="K29" s="70">
        <f>IF('P-fylke 1 + 2'!K31=0," ",'P-fylke 1 + 2'!K31)</f>
        <v>2.6567317747892165E-2</v>
      </c>
      <c r="L29" s="70">
        <f>IF('P-fylke 1 + 2'!L31=0," ",'P-fylke 1 + 2'!L31)</f>
        <v>2.5942465417001698E-2</v>
      </c>
      <c r="M29" s="132">
        <f t="shared" si="1"/>
        <v>-5.69843379682115E-3</v>
      </c>
      <c r="N29" s="132"/>
      <c r="O29" s="70"/>
      <c r="P29" s="70" t="str">
        <f>IF('P-fylke 1 + 2'!O31=0," ",'P-fylke 1 + 2'!O31)</f>
        <v xml:space="preserve"> </v>
      </c>
      <c r="Q29" s="14"/>
      <c r="R29" s="70" t="str">
        <f>IF('P-fylke 1 + 2'!Q31=0," ",'P-fylke 1 + 2'!Q31)</f>
        <v xml:space="preserve"> </v>
      </c>
      <c r="S29" s="70" t="str">
        <f>IF('P-fylke 1 + 2'!U31=0," ",'P-fylke 1 + 2'!U31)</f>
        <v xml:space="preserve"> </v>
      </c>
      <c r="T29" s="43"/>
      <c r="U29" s="43"/>
      <c r="V29" s="70"/>
      <c r="W29" s="70"/>
      <c r="X29" s="70"/>
      <c r="Y29" s="70"/>
      <c r="Z29" s="70"/>
      <c r="AA29" s="70"/>
    </row>
    <row r="30" spans="2:27" ht="15" customHeight="1" x14ac:dyDescent="0.2">
      <c r="B30" s="21" t="str">
        <f>IF('P-fylke 1 + 2'!B32=0," ",'P-fylke 1 + 2'!B32)</f>
        <v>Nordland</v>
      </c>
      <c r="C30" s="70">
        <f>IF('P-fylke 1 + 2'!C32=0," ",'P-fylke 1 + 2'!C32)</f>
        <v>4.6879243103588472E-2</v>
      </c>
      <c r="D30" s="70">
        <f>IF('P-fylke 1 + 2'!D32=0," ",'P-fylke 1 + 2'!D32)</f>
        <v>4.588055459701048E-2</v>
      </c>
      <c r="E30" s="70">
        <f>IF('P-fylke 1 + 2'!E32=0," ",'P-fylke 1 + 2'!E32)</f>
        <v>4.52989451504354E-2</v>
      </c>
      <c r="F30" s="70">
        <f>IF('P-fylke 1 + 2'!F32=0," ",'P-fylke 1 + 2'!F32)</f>
        <v>4.4591804261951508E-2</v>
      </c>
      <c r="G30" s="70">
        <f>IF('P-fylke 1 + 2'!G32=0," ",'P-fylke 1 + 2'!G32)</f>
        <v>4.2430557460919005E-2</v>
      </c>
      <c r="H30" s="70">
        <f>IF('P-fylke 1 + 2'!H32=0," ",'P-fylke 1 + 2'!H32)</f>
        <v>4.19690068989454E-2</v>
      </c>
      <c r="I30" s="70">
        <f>IF('P-fylke 1 + 2'!I32=0," ",'P-fylke 1 + 2'!I32)</f>
        <v>3.9749192456549912E-2</v>
      </c>
      <c r="J30" s="70">
        <f>IF('P-fylke 1 + 2'!J32=0," ",'P-fylke 1 + 2'!J32)</f>
        <v>4.0815997057686279E-2</v>
      </c>
      <c r="K30" s="70">
        <f>IF('P-fylke 1 + 2'!K32=0," ",'P-fylke 1 + 2'!K32)</f>
        <v>4.0035045656630713E-2</v>
      </c>
      <c r="L30" s="70">
        <f>IF('P-fylke 1 + 2'!L32=0," ",'P-fylke 1 + 2'!L32)</f>
        <v>3.9799958242949129E-2</v>
      </c>
      <c r="M30" s="132">
        <f t="shared" si="1"/>
        <v>-7.0792848606393427E-3</v>
      </c>
      <c r="N30" s="132"/>
      <c r="O30" s="70"/>
      <c r="P30" s="70" t="str">
        <f>IF('P-fylke 1 + 2'!O32=0," ",'P-fylke 1 + 2'!O32)</f>
        <v xml:space="preserve"> </v>
      </c>
      <c r="Q30" s="14"/>
      <c r="R30" s="70" t="str">
        <f>IF('P-fylke 1 + 2'!Q32=0," ",'P-fylke 1 + 2'!Q32)</f>
        <v xml:space="preserve"> </v>
      </c>
      <c r="S30" s="70" t="str">
        <f>IF('P-fylke 1 + 2'!U32=0," ",'P-fylke 1 + 2'!U32)</f>
        <v xml:space="preserve"> </v>
      </c>
      <c r="T30" s="43"/>
      <c r="U30" s="43"/>
      <c r="V30" s="70"/>
      <c r="W30" s="70"/>
      <c r="X30" s="70"/>
      <c r="Y30" s="70"/>
      <c r="Z30" s="70"/>
      <c r="AA30" s="70"/>
    </row>
    <row r="31" spans="2:27" ht="15" customHeight="1" x14ac:dyDescent="0.2">
      <c r="B31" s="21" t="str">
        <f>IF('P-fylke 1 + 2'!B33=0," ",'P-fylke 1 + 2'!B33)</f>
        <v>Rogaland</v>
      </c>
      <c r="C31" s="70">
        <f>IF('P-fylke 1 + 2'!C33=0," ",'P-fylke 1 + 2'!C33)</f>
        <v>0.23661585338145158</v>
      </c>
      <c r="D31" s="70">
        <f>IF('P-fylke 1 + 2'!D33=0," ",'P-fylke 1 + 2'!D33)</f>
        <v>0.24949779831722044</v>
      </c>
      <c r="E31" s="70">
        <f>IF('P-fylke 1 + 2'!E33=0," ",'P-fylke 1 + 2'!E33)</f>
        <v>0.25670352162479959</v>
      </c>
      <c r="F31" s="70">
        <f>IF('P-fylke 1 + 2'!F33=0," ",'P-fylke 1 + 2'!F33)</f>
        <v>0.25314736764615348</v>
      </c>
      <c r="G31" s="70">
        <f>IF('P-fylke 1 + 2'!G33=0," ",'P-fylke 1 + 2'!G33)</f>
        <v>0.25937920656544011</v>
      </c>
      <c r="H31" s="70">
        <f>IF('P-fylke 1 + 2'!H33=0," ",'P-fylke 1 + 2'!H33)</f>
        <v>0.25793621357562357</v>
      </c>
      <c r="I31" s="70">
        <f>IF('P-fylke 1 + 2'!I33=0," ",'P-fylke 1 + 2'!I33)</f>
        <v>0.25894634318738846</v>
      </c>
      <c r="J31" s="70">
        <f>IF('P-fylke 1 + 2'!J33=0," ",'P-fylke 1 + 2'!J33)</f>
        <v>0.25768280419769146</v>
      </c>
      <c r="K31" s="70">
        <f>IF('P-fylke 1 + 2'!K33=0," ",'P-fylke 1 + 2'!K33)</f>
        <v>0.25697825361525306</v>
      </c>
      <c r="L31" s="70">
        <f>IF('P-fylke 1 + 2'!L33=0," ",'P-fylke 1 + 2'!L33)</f>
        <v>0.26683279606375876</v>
      </c>
      <c r="M31" s="132">
        <f t="shared" si="1"/>
        <v>3.021694268230718E-2</v>
      </c>
      <c r="N31" s="132"/>
      <c r="O31" s="70"/>
      <c r="P31" s="70" t="str">
        <f>IF('P-fylke 1 + 2'!O33=0," ",'P-fylke 1 + 2'!O33)</f>
        <v xml:space="preserve"> </v>
      </c>
      <c r="Q31" s="14"/>
      <c r="R31" s="70" t="str">
        <f>IF('P-fylke 1 + 2'!Q33=0," ",'P-fylke 1 + 2'!Q33)</f>
        <v xml:space="preserve"> </v>
      </c>
      <c r="S31" s="70" t="str">
        <f>IF('P-fylke 1 + 2'!U33=0," ",'P-fylke 1 + 2'!U33)</f>
        <v xml:space="preserve"> </v>
      </c>
      <c r="T31" s="43"/>
      <c r="U31" s="43"/>
    </row>
    <row r="32" spans="2:27" ht="15" customHeight="1" x14ac:dyDescent="0.2">
      <c r="B32" s="21" t="str">
        <f>IF('P-fylke 1 + 2'!B34=0," ",'P-fylke 1 + 2'!B34)</f>
        <v>Telemark</v>
      </c>
      <c r="C32" s="70">
        <f>IF('P-fylke 1 + 2'!C34=0," ",'P-fylke 1 + 2'!C34)</f>
        <v>1.2604392112459029E-2</v>
      </c>
      <c r="D32" s="70">
        <f>IF('P-fylke 1 + 2'!D34=0," ",'P-fylke 1 + 2'!D34)</f>
        <v>1.2394202067856222E-2</v>
      </c>
      <c r="E32" s="70">
        <f>IF('P-fylke 1 + 2'!E34=0," ",'P-fylke 1 + 2'!E34)</f>
        <v>1.2803926390912559E-2</v>
      </c>
      <c r="F32" s="70">
        <f>IF('P-fylke 1 + 2'!F34=0," ",'P-fylke 1 + 2'!F34)</f>
        <v>1.3489842008555294E-2</v>
      </c>
      <c r="G32" s="70">
        <f>IF('P-fylke 1 + 2'!G34=0," ",'P-fylke 1 + 2'!G34)</f>
        <v>1.2030372621354191E-2</v>
      </c>
      <c r="H32" s="70">
        <f>IF('P-fylke 1 + 2'!H34=0," ",'P-fylke 1 + 2'!H34)</f>
        <v>1.2437162324457142E-2</v>
      </c>
      <c r="I32" s="70">
        <f>IF('P-fylke 1 + 2'!I34=0," ",'P-fylke 1 + 2'!I34)</f>
        <v>1.2552852453083498E-2</v>
      </c>
      <c r="J32" s="70">
        <f>IF('P-fylke 1 + 2'!J34=0," ",'P-fylke 1 + 2'!J34)</f>
        <v>1.2704795492096514E-2</v>
      </c>
      <c r="K32" s="70">
        <f>IF('P-fylke 1 + 2'!K34=0," ",'P-fylke 1 + 2'!K34)</f>
        <v>1.2546026564547761E-2</v>
      </c>
      <c r="L32" s="70">
        <f>IF('P-fylke 1 + 2'!L34=0," ",'P-fylke 1 + 2'!L34)</f>
        <v>1.1375526046085075E-2</v>
      </c>
      <c r="M32" s="132">
        <f t="shared" si="1"/>
        <v>-1.2288660663739535E-3</v>
      </c>
      <c r="N32" s="132"/>
      <c r="O32" s="70"/>
      <c r="P32" s="70" t="str">
        <f>IF('P-fylke 1 + 2'!O34=0," ",'P-fylke 1 + 2'!O34)</f>
        <v xml:space="preserve"> </v>
      </c>
      <c r="Q32" s="14"/>
      <c r="R32" s="70" t="str">
        <f>IF('P-fylke 1 + 2'!Q34=0," ",'P-fylke 1 + 2'!Q34)</f>
        <v xml:space="preserve"> </v>
      </c>
      <c r="S32" s="70" t="str">
        <f>IF('P-fylke 1 + 2'!U34=0," ",'P-fylke 1 + 2'!U34)</f>
        <v xml:space="preserve"> </v>
      </c>
      <c r="T32" s="43"/>
      <c r="U32" s="43"/>
    </row>
    <row r="33" spans="2:33" ht="15" customHeight="1" x14ac:dyDescent="0.2">
      <c r="B33" s="21" t="str">
        <f>IF('P-fylke 1 + 2'!B35=0," ",'P-fylke 1 + 2'!B35)</f>
        <v>Troms</v>
      </c>
      <c r="C33" s="70">
        <f>IF('P-fylke 1 + 2'!C35=0," ",'P-fylke 1 + 2'!C35)</f>
        <v>1.082864043647871E-2</v>
      </c>
      <c r="D33" s="70">
        <f>IF('P-fylke 1 + 2'!D35=0," ",'P-fylke 1 + 2'!D35)</f>
        <v>1.0606118410679937E-2</v>
      </c>
      <c r="E33" s="70">
        <f>IF('P-fylke 1 + 2'!E35=0," ",'P-fylke 1 + 2'!E35)</f>
        <v>1.0011935000151951E-2</v>
      </c>
      <c r="F33" s="70">
        <f>IF('P-fylke 1 + 2'!F35=0," ",'P-fylke 1 + 2'!F35)</f>
        <v>1.010749348177927E-2</v>
      </c>
      <c r="G33" s="70">
        <f>IF('P-fylke 1 + 2'!G35=0," ",'P-fylke 1 + 2'!G35)</f>
        <v>9.4731276101989725E-3</v>
      </c>
      <c r="H33" s="70">
        <f>IF('P-fylke 1 + 2'!H35=0," ",'P-fylke 1 + 2'!H35)</f>
        <v>9.9413469952608288E-3</v>
      </c>
      <c r="I33" s="70">
        <f>IF('P-fylke 1 + 2'!I35=0," ",'P-fylke 1 + 2'!I35)</f>
        <v>9.2848174146291859E-3</v>
      </c>
      <c r="J33" s="70">
        <f>IF('P-fylke 1 + 2'!J35=0," ",'P-fylke 1 + 2'!J35)</f>
        <v>9.0045163897061759E-3</v>
      </c>
      <c r="K33" s="70">
        <f>IF('P-fylke 1 + 2'!K35=0," ",'P-fylke 1 + 2'!K35)</f>
        <v>8.7684923198845469E-3</v>
      </c>
      <c r="L33" s="70">
        <f>IF('P-fylke 1 + 2'!L35=0," ",'P-fylke 1 + 2'!L35)</f>
        <v>8.3453326174739058E-3</v>
      </c>
      <c r="M33" s="132">
        <f t="shared" si="1"/>
        <v>-2.4833078190048038E-3</v>
      </c>
      <c r="N33" s="132"/>
      <c r="O33" s="70"/>
      <c r="P33" s="70" t="str">
        <f>IF('P-fylke 1 + 2'!O35=0," ",'P-fylke 1 + 2'!O35)</f>
        <v xml:space="preserve"> </v>
      </c>
      <c r="Q33" s="14"/>
      <c r="R33" s="70" t="str">
        <f>IF('P-fylke 1 + 2'!Q35=0," ",'P-fylke 1 + 2'!Q35)</f>
        <v xml:space="preserve"> </v>
      </c>
      <c r="S33" s="70" t="str">
        <f>IF('P-fylke 1 + 2'!U35=0," ",'P-fylke 1 + 2'!U35)</f>
        <v xml:space="preserve"> </v>
      </c>
      <c r="T33" s="43"/>
      <c r="U33" s="43"/>
    </row>
    <row r="34" spans="2:33" ht="15" customHeight="1" x14ac:dyDescent="0.2">
      <c r="B34" s="21" t="str">
        <f>IF('P-fylke 1 + 2'!B36=0," ",'P-fylke 1 + 2'!B36)</f>
        <v>Trøndelag</v>
      </c>
      <c r="C34" s="70">
        <f>IF('P-fylke 1 + 2'!C36=0," ",'P-fylke 1 + 2'!C36)</f>
        <v>0.20145364779405328</v>
      </c>
      <c r="D34" s="70">
        <f>IF('P-fylke 1 + 2'!D36=0," ",'P-fylke 1 + 2'!D36)</f>
        <v>0.20506352301962408</v>
      </c>
      <c r="E34" s="70">
        <f>IF('P-fylke 1 + 2'!E36=0," ",'P-fylke 1 + 2'!E36)</f>
        <v>0.20202007288825816</v>
      </c>
      <c r="F34" s="70">
        <f>IF('P-fylke 1 + 2'!F36=0," ",'P-fylke 1 + 2'!F36)</f>
        <v>0.2039924412510839</v>
      </c>
      <c r="G34" s="70">
        <f>IF('P-fylke 1 + 2'!G36=0," ",'P-fylke 1 + 2'!G36)</f>
        <v>0.20701964526526645</v>
      </c>
      <c r="H34" s="70">
        <f>IF('P-fylke 1 + 2'!H36=0," ",'P-fylke 1 + 2'!H36)</f>
        <v>0.20802270156745481</v>
      </c>
      <c r="I34" s="70">
        <f>IF('P-fylke 1 + 2'!I36=0," ",'P-fylke 1 + 2'!I36)</f>
        <v>0.20714700608511905</v>
      </c>
      <c r="J34" s="70">
        <f>IF('P-fylke 1 + 2'!J36=0," ",'P-fylke 1 + 2'!J36)</f>
        <v>0.20778936759513703</v>
      </c>
      <c r="K34" s="70">
        <f>IF('P-fylke 1 + 2'!K36=0," ",'P-fylke 1 + 2'!K36)</f>
        <v>0.21433357573502612</v>
      </c>
      <c r="L34" s="70">
        <f>IF('P-fylke 1 + 2'!L36=0," ",'P-fylke 1 + 2'!L36)</f>
        <v>0.2155659093731388</v>
      </c>
      <c r="M34" s="132">
        <f t="shared" si="1"/>
        <v>1.4112261579085517E-2</v>
      </c>
      <c r="N34" s="132"/>
      <c r="O34" s="70"/>
      <c r="P34" s="70" t="str">
        <f>IF('P-fylke 1 + 2'!O36=0," ",'P-fylke 1 + 2'!O36)</f>
        <v xml:space="preserve"> </v>
      </c>
      <c r="Q34" s="14"/>
      <c r="R34" s="70" t="str">
        <f>IF('P-fylke 1 + 2'!Q36=0," ",'P-fylke 1 + 2'!Q36)</f>
        <v xml:space="preserve"> </v>
      </c>
      <c r="S34" s="70" t="str">
        <f>IF('P-fylke 1 + 2'!U36=0," ",'P-fylke 1 + 2'!U36)</f>
        <v xml:space="preserve"> </v>
      </c>
      <c r="T34" s="43"/>
      <c r="U34" s="43"/>
    </row>
    <row r="35" spans="2:33" ht="15" customHeight="1" x14ac:dyDescent="0.2">
      <c r="B35" s="21" t="str">
        <f>IF('P-fylke 1 + 2'!B37=0," ",'P-fylke 1 + 2'!B37)</f>
        <v>Vestfold</v>
      </c>
      <c r="C35" s="70">
        <f>IF('P-fylke 1 + 2'!C37=0," ",'P-fylke 1 + 2'!C37)</f>
        <v>5.0813023110133887E-2</v>
      </c>
      <c r="D35" s="70">
        <f>IF('P-fylke 1 + 2'!D37=0," ",'P-fylke 1 + 2'!D37)</f>
        <v>4.6692010722439857E-2</v>
      </c>
      <c r="E35" s="70">
        <f>IF('P-fylke 1 + 2'!E37=0," ",'P-fylke 1 + 2'!E37)</f>
        <v>4.3163891412426714E-2</v>
      </c>
      <c r="F35" s="70">
        <f>IF('P-fylke 1 + 2'!F37=0," ",'P-fylke 1 + 2'!F37)</f>
        <v>4.2604282149229192E-2</v>
      </c>
      <c r="G35" s="70">
        <f>IF('P-fylke 1 + 2'!G37=0," ",'P-fylke 1 + 2'!G37)</f>
        <v>4.1080942376017109E-2</v>
      </c>
      <c r="H35" s="70">
        <f>IF('P-fylke 1 + 2'!H37=0," ",'P-fylke 1 + 2'!H37)</f>
        <v>4.1964855738600058E-2</v>
      </c>
      <c r="I35" s="70">
        <f>IF('P-fylke 1 + 2'!I37=0," ",'P-fylke 1 + 2'!I37)</f>
        <v>4.1072780526489515E-2</v>
      </c>
      <c r="J35" s="70">
        <f>IF('P-fylke 1 + 2'!J37=0," ",'P-fylke 1 + 2'!J37)</f>
        <v>4.066308365522573E-2</v>
      </c>
      <c r="K35" s="70">
        <f>IF('P-fylke 1 + 2'!K37=0," ",'P-fylke 1 + 2'!K37)</f>
        <v>4.0914743427433217E-2</v>
      </c>
      <c r="L35" s="70">
        <f>IF('P-fylke 1 + 2'!L37=0," ",'P-fylke 1 + 2'!L37)</f>
        <v>3.9926506500539798E-2</v>
      </c>
      <c r="M35" s="132">
        <f t="shared" si="1"/>
        <v>-1.0886516609594089E-2</v>
      </c>
      <c r="N35" s="132"/>
      <c r="O35" s="70"/>
      <c r="P35" s="70" t="str">
        <f>IF('P-fylke 1 + 2'!O37=0," ",'P-fylke 1 + 2'!O37)</f>
        <v xml:space="preserve"> </v>
      </c>
      <c r="Q35" s="14"/>
      <c r="R35" s="70" t="str">
        <f>IF('P-fylke 1 + 2'!Q37=0," ",'P-fylke 1 + 2'!Q37)</f>
        <v xml:space="preserve"> </v>
      </c>
      <c r="S35" s="70" t="str">
        <f>IF('P-fylke 1 + 2'!U37=0," ",'P-fylke 1 + 2'!U37)</f>
        <v xml:space="preserve"> </v>
      </c>
      <c r="T35" s="43"/>
      <c r="U35" s="43"/>
    </row>
    <row r="36" spans="2:33" ht="15" customHeight="1" x14ac:dyDescent="0.2">
      <c r="B36" s="21" t="str">
        <f>IF('P-fylke 1 + 2'!B38=0," ",'P-fylke 1 + 2'!B38)</f>
        <v>Vestland</v>
      </c>
      <c r="C36" s="70">
        <f>IF('P-fylke 1 + 2'!C38=0," ",'P-fylke 1 + 2'!C38)</f>
        <v>4.7115102641424711E-2</v>
      </c>
      <c r="D36" s="70">
        <f>IF('P-fylke 1 + 2'!D38=0," ",'P-fylke 1 + 2'!D38)</f>
        <v>4.560722448992148E-2</v>
      </c>
      <c r="E36" s="70">
        <f>IF('P-fylke 1 + 2'!E38=0," ",'P-fylke 1 + 2'!E38)</f>
        <v>4.4673158170042235E-2</v>
      </c>
      <c r="F36" s="70">
        <f>IF('P-fylke 1 + 2'!F38=0," ",'P-fylke 1 + 2'!F38)</f>
        <v>4.311806786495926E-2</v>
      </c>
      <c r="G36" s="70">
        <f>IF('P-fylke 1 + 2'!G38=0," ",'P-fylke 1 + 2'!G38)</f>
        <v>4.1552950172099819E-2</v>
      </c>
      <c r="H36" s="70">
        <f>IF('P-fylke 1 + 2'!H38=0," ",'P-fylke 1 + 2'!H38)</f>
        <v>4.6772156295097324E-2</v>
      </c>
      <c r="I36" s="70">
        <f>IF('P-fylke 1 + 2'!I38=0," ",'P-fylke 1 + 2'!I38)</f>
        <v>4.5561266945242714E-2</v>
      </c>
      <c r="J36" s="70">
        <f>IF('P-fylke 1 + 2'!J38=0," ",'P-fylke 1 + 2'!J38)</f>
        <v>4.6397051084329968E-2</v>
      </c>
      <c r="K36" s="70">
        <f>IF('P-fylke 1 + 2'!K38=0," ",'P-fylke 1 + 2'!K38)</f>
        <v>4.4417135342582625E-2</v>
      </c>
      <c r="L36" s="70">
        <f>IF('P-fylke 1 + 2'!L38=0," ",'P-fylke 1 + 2'!L38)</f>
        <v>4.3658533528948731E-2</v>
      </c>
      <c r="M36" s="132">
        <f t="shared" si="1"/>
        <v>-3.4565691124759795E-3</v>
      </c>
      <c r="N36" s="132"/>
      <c r="O36" s="70"/>
      <c r="P36" s="70" t="str">
        <f>IF('P-fylke 1 + 2'!O38=0," ",'P-fylke 1 + 2'!O38)</f>
        <v xml:space="preserve"> </v>
      </c>
      <c r="Q36" s="14"/>
      <c r="R36" s="70" t="str">
        <f>IF('P-fylke 1 + 2'!Q38=0," ",'P-fylke 1 + 2'!Q38)</f>
        <v xml:space="preserve"> </v>
      </c>
      <c r="S36" s="70" t="str">
        <f>IF('P-fylke 1 + 2'!U38=0," ",'P-fylke 1 + 2'!U38)</f>
        <v xml:space="preserve"> </v>
      </c>
      <c r="T36" s="43"/>
      <c r="U36" s="43"/>
    </row>
    <row r="37" spans="2:33" s="73" customFormat="1" ht="15" customHeight="1" x14ac:dyDescent="0.2">
      <c r="B37" s="21" t="str">
        <f>IF('P-fylke 1 + 2'!B39=0," ",'P-fylke 1 + 2'!B39)</f>
        <v>Østfold</v>
      </c>
      <c r="C37" s="70">
        <f>IF('P-fylke 1 + 2'!C39=0," ",'P-fylke 1 + 2'!C39)</f>
        <v>8.8383828239696094E-2</v>
      </c>
      <c r="D37" s="70">
        <f>IF('P-fylke 1 + 2'!D39=0," ",'P-fylke 1 + 2'!D39)</f>
        <v>8.6856464072711081E-2</v>
      </c>
      <c r="E37" s="70">
        <f>IF('P-fylke 1 + 2'!E39=0," ",'P-fylke 1 + 2'!E39)</f>
        <v>8.7997715357165635E-2</v>
      </c>
      <c r="F37" s="70">
        <f>IF('P-fylke 1 + 2'!F39=0," ",'P-fylke 1 + 2'!F39)</f>
        <v>8.7422652485658739E-2</v>
      </c>
      <c r="G37" s="70">
        <f>IF('P-fylke 1 + 2'!G39=0," ",'P-fylke 1 + 2'!G39)</f>
        <v>9.031862061007552E-2</v>
      </c>
      <c r="H37" s="70">
        <f>IF('P-fylke 1 + 2'!H39=0," ",'P-fylke 1 + 2'!H39)</f>
        <v>8.9330077102290378E-2</v>
      </c>
      <c r="I37" s="70">
        <f>IF('P-fylke 1 + 2'!I39=0," ",'P-fylke 1 + 2'!I39)</f>
        <v>9.0975486303109185E-2</v>
      </c>
      <c r="J37" s="70">
        <f>IF('P-fylke 1 + 2'!J39=0," ",'P-fylke 1 + 2'!J39)</f>
        <v>8.9092351300787576E-2</v>
      </c>
      <c r="K37" s="70">
        <f>IF('P-fylke 1 + 2'!K39=0," ",'P-fylke 1 + 2'!K39)</f>
        <v>8.8967322362115214E-2</v>
      </c>
      <c r="L37" s="70">
        <f>IF('P-fylke 1 + 2'!L39=0," ",'P-fylke 1 + 2'!L39)</f>
        <v>9.1267276168278705E-2</v>
      </c>
      <c r="M37" s="132">
        <f t="shared" si="1"/>
        <v>2.8834479285826109E-3</v>
      </c>
      <c r="N37" s="132"/>
      <c r="O37" s="70"/>
      <c r="P37" s="70" t="str">
        <f>IF('P-fylke 1 + 2'!O39=0," ",'P-fylke 1 + 2'!O39)</f>
        <v xml:space="preserve"> </v>
      </c>
      <c r="R37" s="70" t="str">
        <f>IF('P-fylke 1 + 2'!Q39=0," ",'P-fylke 1 + 2'!Q39)</f>
        <v xml:space="preserve"> </v>
      </c>
      <c r="S37" s="70" t="str">
        <f>IF('P-fylke 1 + 2'!U39=0," ",'P-fylke 1 + 2'!U39)</f>
        <v xml:space="preserve"> </v>
      </c>
      <c r="T37" s="43"/>
      <c r="U37" s="43"/>
      <c r="AB37" s="74"/>
      <c r="AC37" s="74"/>
      <c r="AD37" s="74"/>
      <c r="AE37" s="74"/>
      <c r="AF37" s="74"/>
      <c r="AG37" s="74"/>
    </row>
    <row r="38" spans="2:33" ht="15" customHeight="1" x14ac:dyDescent="0.2">
      <c r="B38" s="21" t="s">
        <v>679</v>
      </c>
      <c r="C38" s="71">
        <f>IF('P-fylke 1 + 2'!C40=0," ",'P-fylke 1 + 2'!C40)</f>
        <v>1</v>
      </c>
      <c r="D38" s="71">
        <f>IF('P-fylke 1 + 2'!D40=0," ",'P-fylke 1 + 2'!D40)</f>
        <v>1</v>
      </c>
      <c r="E38" s="71">
        <f>IF('P-fylke 1 + 2'!E40=0," ",'P-fylke 1 + 2'!E40)</f>
        <v>1</v>
      </c>
      <c r="F38" s="71">
        <f>IF('P-fylke 1 + 2'!F40=0," ",'P-fylke 1 + 2'!F40)</f>
        <v>1</v>
      </c>
      <c r="G38" s="71">
        <f>IF('P-fylke 1 + 2'!G40=0," ",'P-fylke 1 + 2'!G40)</f>
        <v>1</v>
      </c>
      <c r="H38" s="71">
        <f>IF('P-fylke 1 + 2'!H40=0," ",'P-fylke 1 + 2'!H40)</f>
        <v>1</v>
      </c>
      <c r="I38" s="71">
        <f>IF('P-fylke 1 + 2'!I40=0," ",'P-fylke 1 + 2'!I40)</f>
        <v>1</v>
      </c>
      <c r="J38" s="71">
        <f>IF('P-fylke 1 + 2'!J40=0," ",'P-fylke 1 + 2'!J40)</f>
        <v>1</v>
      </c>
      <c r="K38" s="71">
        <f>IF('P-fylke 1 + 2'!K40=0," ",'P-fylke 1 + 2'!K40)</f>
        <v>1</v>
      </c>
      <c r="L38" s="71">
        <f>IF('P-fylke 1 + 2'!L40=0," ",'P-fylke 1 + 2'!L40)</f>
        <v>1</v>
      </c>
      <c r="M38" s="132">
        <f t="shared" si="1"/>
        <v>0</v>
      </c>
      <c r="N38" s="132"/>
      <c r="O38" s="70"/>
      <c r="P38" s="70" t="str">
        <f>IF('P-fylke 1 + 2'!O40=0," ",'P-fylke 1 + 2'!O40)</f>
        <v xml:space="preserve"> </v>
      </c>
      <c r="Q38" s="70"/>
      <c r="R38" s="70" t="str">
        <f>IF('P-fylke 1 + 2'!Q40=0," ",'P-fylke 1 + 2'!Q40)</f>
        <v xml:space="preserve"> </v>
      </c>
      <c r="S38" s="70" t="str">
        <f>IF('P-fylke 1 + 2'!U40=0," ",'P-fylke 1 + 2'!U40)</f>
        <v xml:space="preserve"> </v>
      </c>
      <c r="T38" s="43"/>
      <c r="U38" s="43"/>
    </row>
    <row r="39" spans="2:33" x14ac:dyDescent="0.2">
      <c r="B39" s="21"/>
      <c r="C39" s="70"/>
      <c r="D39" s="70"/>
      <c r="E39" s="70"/>
      <c r="F39" s="70"/>
      <c r="G39" s="70"/>
      <c r="H39" s="70"/>
      <c r="I39" s="70"/>
      <c r="J39" s="70"/>
      <c r="K39" s="70"/>
      <c r="L39" s="35"/>
      <c r="M39" s="35"/>
      <c r="N39" s="35"/>
      <c r="O39" s="43"/>
      <c r="P39" s="43"/>
      <c r="Q39" s="43"/>
      <c r="R39" s="43"/>
      <c r="S39" s="43"/>
      <c r="T39" s="43"/>
      <c r="U39" s="43"/>
    </row>
    <row r="40" spans="2:33" x14ac:dyDescent="0.2">
      <c r="B40" s="35"/>
      <c r="C40" s="35"/>
      <c r="D40" s="35"/>
      <c r="E40" s="35"/>
      <c r="F40" s="35"/>
      <c r="G40" s="35"/>
      <c r="H40" s="35"/>
      <c r="I40" s="35"/>
      <c r="J40" s="35"/>
      <c r="K40" s="35"/>
      <c r="L40" s="35"/>
      <c r="M40" s="35"/>
      <c r="N40" s="35"/>
      <c r="O40" s="35"/>
      <c r="P40" s="35"/>
      <c r="Q40" s="35"/>
      <c r="R40" s="35"/>
    </row>
    <row r="41" spans="2:33" x14ac:dyDescent="0.2">
      <c r="B41" s="21"/>
      <c r="C41" s="22"/>
      <c r="D41" s="22"/>
      <c r="E41" s="22"/>
      <c r="F41" s="22"/>
      <c r="G41" s="22"/>
      <c r="H41" s="22"/>
      <c r="I41" s="22"/>
      <c r="J41" s="22"/>
      <c r="K41" s="22"/>
      <c r="L41" s="22"/>
      <c r="M41" s="22"/>
      <c r="N41" s="22"/>
      <c r="O41" s="22"/>
      <c r="P41" s="22"/>
      <c r="Q41" s="22"/>
      <c r="R41" s="22"/>
    </row>
    <row r="42" spans="2:33" x14ac:dyDescent="0.2">
      <c r="B42" s="21"/>
      <c r="C42" s="22"/>
      <c r="D42" s="22"/>
      <c r="E42" s="22"/>
      <c r="F42" s="22"/>
      <c r="G42" s="22"/>
      <c r="H42" s="22"/>
      <c r="I42" s="22"/>
      <c r="J42" s="22"/>
      <c r="K42" s="22"/>
      <c r="L42" s="22"/>
      <c r="M42" s="22"/>
      <c r="N42" s="22"/>
      <c r="O42" s="22"/>
      <c r="P42" s="22"/>
      <c r="Q42" s="22"/>
      <c r="R42" s="22"/>
    </row>
    <row r="43" spans="2:33" x14ac:dyDescent="0.2">
      <c r="B43" s="21"/>
      <c r="C43" s="22"/>
      <c r="D43" s="22"/>
      <c r="E43" s="22"/>
      <c r="F43" s="22"/>
      <c r="G43" s="22"/>
      <c r="H43" s="22"/>
      <c r="I43" s="22"/>
      <c r="J43" s="22"/>
      <c r="K43" s="22"/>
      <c r="L43" s="22"/>
      <c r="M43" s="22"/>
      <c r="N43" s="22"/>
      <c r="O43" s="22"/>
      <c r="P43" s="22"/>
      <c r="Q43" s="22"/>
      <c r="R43" s="22"/>
    </row>
    <row r="44" spans="2:33" x14ac:dyDescent="0.2">
      <c r="B44" s="21"/>
      <c r="C44" s="22"/>
      <c r="D44" s="22"/>
      <c r="E44" s="22"/>
      <c r="F44" s="22"/>
      <c r="G44" s="22"/>
      <c r="H44" s="22"/>
      <c r="I44" s="22"/>
      <c r="J44" s="22"/>
      <c r="K44" s="22"/>
      <c r="L44" s="22"/>
      <c r="M44" s="22"/>
      <c r="N44" s="22"/>
      <c r="O44" s="22"/>
      <c r="P44" s="22"/>
      <c r="Q44" s="22"/>
      <c r="R44" s="22"/>
    </row>
    <row r="45" spans="2:33" x14ac:dyDescent="0.2">
      <c r="B45" s="21"/>
      <c r="C45" s="22"/>
      <c r="D45" s="22"/>
      <c r="E45" s="22"/>
      <c r="F45" s="22"/>
      <c r="G45" s="22"/>
      <c r="H45" s="22"/>
      <c r="I45" s="22"/>
      <c r="J45" s="22"/>
      <c r="K45" s="22"/>
      <c r="L45" s="22"/>
      <c r="M45" s="22"/>
      <c r="N45" s="22"/>
      <c r="O45" s="22"/>
      <c r="P45" s="22"/>
      <c r="Q45" s="22"/>
      <c r="R45" s="22"/>
      <c r="S45" s="23"/>
      <c r="T45" s="23"/>
      <c r="U45" s="23"/>
      <c r="V45" s="23"/>
      <c r="W45" s="23"/>
      <c r="X45" s="23"/>
      <c r="Y45" s="23"/>
      <c r="Z45" s="23"/>
      <c r="AA45" s="23"/>
    </row>
    <row r="46" spans="2:33" x14ac:dyDescent="0.2">
      <c r="B46" s="21"/>
      <c r="C46" s="22"/>
      <c r="D46" s="22"/>
      <c r="E46" s="22"/>
      <c r="F46" s="22"/>
      <c r="G46" s="22"/>
      <c r="H46" s="22"/>
      <c r="I46" s="22"/>
      <c r="J46" s="22"/>
      <c r="K46" s="22"/>
      <c r="L46" s="22"/>
      <c r="M46" s="22"/>
      <c r="N46" s="22"/>
      <c r="O46" s="22"/>
      <c r="P46" s="22"/>
      <c r="Q46" s="22"/>
      <c r="R46" s="22"/>
      <c r="S46" s="23"/>
      <c r="T46" s="23"/>
      <c r="U46" s="23"/>
      <c r="V46" s="23"/>
      <c r="W46" s="23"/>
      <c r="X46" s="23"/>
      <c r="Y46" s="23"/>
      <c r="Z46" s="23"/>
      <c r="AA46" s="23"/>
    </row>
    <row r="47" spans="2:33" x14ac:dyDescent="0.2">
      <c r="B47" s="21"/>
      <c r="C47" s="22"/>
      <c r="D47" s="22"/>
      <c r="E47" s="22"/>
      <c r="F47" s="22"/>
      <c r="G47" s="22"/>
      <c r="H47" s="22"/>
      <c r="I47" s="22"/>
      <c r="J47" s="22"/>
      <c r="K47" s="22"/>
      <c r="L47" s="22"/>
      <c r="M47" s="22"/>
      <c r="N47" s="22"/>
      <c r="O47" s="22"/>
      <c r="P47" s="22"/>
      <c r="Q47" s="22"/>
      <c r="R47" s="22"/>
      <c r="S47" s="23"/>
      <c r="T47" s="23"/>
      <c r="U47" s="23"/>
      <c r="V47" s="23"/>
      <c r="W47" s="23"/>
      <c r="X47" s="23"/>
      <c r="Y47" s="23"/>
      <c r="Z47" s="23"/>
      <c r="AA47" s="23"/>
    </row>
    <row r="48" spans="2:33" x14ac:dyDescent="0.2">
      <c r="B48" s="21"/>
      <c r="C48" s="22"/>
      <c r="D48" s="22"/>
      <c r="E48" s="22"/>
      <c r="F48" s="22"/>
      <c r="G48" s="22"/>
      <c r="H48" s="22"/>
      <c r="I48" s="22"/>
      <c r="J48" s="22"/>
      <c r="K48" s="22"/>
      <c r="L48" s="22"/>
      <c r="M48" s="22"/>
      <c r="N48" s="22"/>
      <c r="O48" s="22"/>
      <c r="P48" s="22"/>
      <c r="Q48" s="22"/>
      <c r="R48" s="22"/>
      <c r="S48" s="23"/>
      <c r="T48" s="23"/>
      <c r="U48" s="23"/>
      <c r="V48" s="23"/>
      <c r="W48" s="23"/>
      <c r="X48" s="23"/>
      <c r="Y48" s="23"/>
      <c r="Z48" s="23"/>
      <c r="AA48" s="23"/>
    </row>
    <row r="49" spans="2:27" x14ac:dyDescent="0.2">
      <c r="B49" s="21"/>
      <c r="C49" s="22"/>
      <c r="D49" s="22"/>
      <c r="E49" s="22"/>
      <c r="F49" s="22"/>
      <c r="G49" s="22"/>
      <c r="H49" s="22"/>
      <c r="I49" s="22"/>
      <c r="J49" s="22"/>
      <c r="K49" s="22"/>
      <c r="L49" s="22"/>
      <c r="M49" s="22"/>
      <c r="N49" s="22"/>
      <c r="P49" s="21"/>
      <c r="Q49" s="23"/>
      <c r="R49" s="23"/>
      <c r="S49" s="23"/>
      <c r="T49" s="23"/>
      <c r="U49" s="23"/>
      <c r="V49" s="23"/>
      <c r="W49" s="23"/>
      <c r="X49" s="23"/>
      <c r="Y49" s="23"/>
      <c r="Z49" s="23"/>
      <c r="AA49" s="23"/>
    </row>
    <row r="50" spans="2:27" ht="24.75" customHeight="1" x14ac:dyDescent="0.2">
      <c r="B50" s="179" t="str">
        <f>'P-fylke 1 + 2'!W10</f>
        <v xml:space="preserve">Fylkesvis endring av slakteleveransene av alle dyreslag perioden 2015 - 2024 i prosent </v>
      </c>
      <c r="C50" s="179"/>
      <c r="D50" s="179"/>
      <c r="E50" s="179"/>
      <c r="F50" s="179"/>
      <c r="G50" s="179"/>
      <c r="H50" s="179"/>
      <c r="I50" s="179"/>
      <c r="J50" s="179"/>
      <c r="K50" s="179"/>
      <c r="L50" s="179"/>
      <c r="M50" s="179"/>
      <c r="N50" s="179"/>
      <c r="O50" s="179"/>
      <c r="P50" s="179"/>
      <c r="Q50" s="179"/>
      <c r="R50" s="179"/>
      <c r="S50" s="23"/>
      <c r="T50" s="23"/>
      <c r="U50" s="23"/>
      <c r="V50" s="23"/>
      <c r="W50" s="23"/>
      <c r="X50" s="23"/>
      <c r="Y50" s="23"/>
      <c r="Z50" s="23"/>
      <c r="AA50" s="23"/>
    </row>
    <row r="51" spans="2:27" x14ac:dyDescent="0.2">
      <c r="B51" s="45" t="e">
        <f>IF('P-fylke 1 + 2'!#REF!=0," ",'P-fylke 1 + 2'!#REF!)</f>
        <v>#REF!</v>
      </c>
      <c r="C51" s="45" t="e">
        <f>IF('P-fylke 1 + 2'!#REF!=0," ",'P-fylke 1 + 2'!#REF!)</f>
        <v>#REF!</v>
      </c>
      <c r="D51" s="45" t="e">
        <f>IF('P-fylke 1 + 2'!#REF!=0," ",'P-fylke 1 + 2'!#REF!)</f>
        <v>#REF!</v>
      </c>
      <c r="E51" s="45" t="e">
        <f>IF('P-fylke 1 + 2'!#REF!=0," ",'P-fylke 1 + 2'!#REF!)</f>
        <v>#REF!</v>
      </c>
      <c r="F51" s="45" t="e">
        <f>IF('P-fylke 1 + 2'!#REF!=0," ",'P-fylke 1 + 2'!#REF!)</f>
        <v>#REF!</v>
      </c>
      <c r="G51" s="45" t="e">
        <f>IF('P-fylke 1 + 2'!#REF!=0," ",'P-fylke 1 + 2'!#REF!)</f>
        <v>#REF!</v>
      </c>
      <c r="H51" s="45" t="e">
        <f>IF('P-fylke 1 + 2'!#REF!=0," ",'P-fylke 1 + 2'!#REF!)</f>
        <v>#REF!</v>
      </c>
      <c r="I51" s="45" t="e">
        <f>IF('P-fylke 1 + 2'!#REF!=0," ",'P-fylke 1 + 2'!#REF!)</f>
        <v>#REF!</v>
      </c>
      <c r="J51" s="45" t="e">
        <f>IF('P-fylke 1 + 2'!#REF!=0," ",'P-fylke 1 + 2'!#REF!)</f>
        <v>#REF!</v>
      </c>
      <c r="K51" s="45" t="e">
        <f>IF('P-fylke 1 + 2'!#REF!=0," ",'P-fylke 1 + 2'!#REF!)</f>
        <v>#REF!</v>
      </c>
      <c r="L51" s="45" t="e">
        <f>IF('P-fylke 1 + 2'!#REF!=0," ",'P-fylke 1 + 2'!#REF!)</f>
        <v>#REF!</v>
      </c>
      <c r="M51" s="45" t="e">
        <f>IF('P-fylke 1 + 2'!#REF!=0," ",'P-fylke 1 + 2'!#REF!)</f>
        <v>#REF!</v>
      </c>
      <c r="N51" s="45"/>
      <c r="O51" s="45" t="e">
        <f>IF('P-fylke 1 + 2'!#REF!=0," ",'P-fylke 1 + 2'!#REF!)</f>
        <v>#REF!</v>
      </c>
      <c r="P51" s="45" t="e">
        <f>IF('P-fylke 1 + 2'!#REF!=0," ",'P-fylke 1 + 2'!#REF!)</f>
        <v>#REF!</v>
      </c>
      <c r="Q51" s="45" t="e">
        <f>IF('P-fylke 1 + 2'!#REF!=0," ",'P-fylke 1 + 2'!#REF!)</f>
        <v>#REF!</v>
      </c>
      <c r="R51" s="45" t="e">
        <f>IF('P-fylke 1 + 2'!#REF!=0," ",'P-fylke 1 + 2'!#REF!)</f>
        <v>#REF!</v>
      </c>
      <c r="S51" s="23"/>
      <c r="T51" s="23"/>
      <c r="U51" s="23"/>
      <c r="V51" s="23"/>
      <c r="W51" s="23"/>
      <c r="X51" s="23"/>
      <c r="Y51" s="23"/>
      <c r="Z51" s="23"/>
      <c r="AA51" s="23"/>
    </row>
    <row r="52" spans="2:27" x14ac:dyDescent="0.2">
      <c r="B52" s="21" t="e">
        <f>IF('P-fylke 1 + 2'!#REF!=0," ",'P-fylke 1 + 2'!#REF!)</f>
        <v>#REF!</v>
      </c>
      <c r="C52" s="23" t="e">
        <f>IF('P-fylke 1 + 2'!#REF!=0," ",'P-fylke 1 + 2'!#REF!)</f>
        <v>#REF!</v>
      </c>
      <c r="D52" s="23" t="e">
        <f>IF('P-fylke 1 + 2'!#REF!=0," ",'P-fylke 1 + 2'!#REF!)</f>
        <v>#REF!</v>
      </c>
      <c r="E52" s="23" t="e">
        <f>IF('P-fylke 1 + 2'!#REF!=0," ",'P-fylke 1 + 2'!#REF!)</f>
        <v>#REF!</v>
      </c>
      <c r="F52" s="23" t="e">
        <f>IF('P-fylke 1 + 2'!#REF!=0," ",'P-fylke 1 + 2'!#REF!)</f>
        <v>#REF!</v>
      </c>
      <c r="G52" s="23" t="e">
        <f>IF('P-fylke 1 + 2'!#REF!=0," ",'P-fylke 1 + 2'!#REF!)</f>
        <v>#REF!</v>
      </c>
      <c r="H52" s="23" t="e">
        <f>IF('P-fylke 1 + 2'!#REF!=0," ",'P-fylke 1 + 2'!#REF!)</f>
        <v>#REF!</v>
      </c>
      <c r="I52" s="23" t="e">
        <f>IF('P-fylke 1 + 2'!#REF!=0," ",'P-fylke 1 + 2'!#REF!)</f>
        <v>#REF!</v>
      </c>
      <c r="J52" s="23" t="e">
        <f>IF('P-fylke 1 + 2'!#REF!=0," ",'P-fylke 1 + 2'!#REF!)</f>
        <v>#REF!</v>
      </c>
      <c r="K52" s="23" t="e">
        <f>IF('P-fylke 1 + 2'!#REF!=0," ",'P-fylke 1 + 2'!#REF!)</f>
        <v>#REF!</v>
      </c>
      <c r="L52" s="23" t="e">
        <f>IF('P-fylke 1 + 2'!#REF!=0," ",'P-fylke 1 + 2'!#REF!)</f>
        <v>#REF!</v>
      </c>
      <c r="M52" s="23" t="e">
        <f>IF('P-fylke 1 + 2'!#REF!=0," ",'P-fylke 1 + 2'!#REF!)</f>
        <v>#REF!</v>
      </c>
      <c r="N52" s="23"/>
      <c r="P52" s="21"/>
      <c r="Q52" s="23"/>
      <c r="R52" s="23"/>
      <c r="S52" s="23"/>
      <c r="T52" s="23"/>
      <c r="U52" s="23"/>
      <c r="V52" s="23"/>
      <c r="W52" s="23"/>
      <c r="X52" s="23"/>
      <c r="Y52" s="23"/>
      <c r="Z52" s="23"/>
      <c r="AA52" s="23"/>
    </row>
    <row r="53" spans="2:27" x14ac:dyDescent="0.2">
      <c r="B53" s="21" t="s">
        <v>587</v>
      </c>
      <c r="C53" s="23" t="e">
        <f>IF('P-fylke 1 + 2'!#REF!=0," ",'P-fylke 1 + 2'!#REF!)</f>
        <v>#REF!</v>
      </c>
      <c r="D53" s="23" t="e">
        <f>IF('P-fylke 1 + 2'!#REF!=0," ",'P-fylke 1 + 2'!#REF!)</f>
        <v>#REF!</v>
      </c>
      <c r="E53" s="23" t="e">
        <f>IF('P-fylke 1 + 2'!#REF!=0," ",'P-fylke 1 + 2'!#REF!)</f>
        <v>#REF!</v>
      </c>
      <c r="F53" s="23" t="e">
        <f>IF('P-fylke 1 + 2'!#REF!=0," ",'P-fylke 1 + 2'!#REF!)</f>
        <v>#REF!</v>
      </c>
      <c r="G53" s="23" t="e">
        <f>IF('P-fylke 1 + 2'!#REF!=0," ",'P-fylke 1 + 2'!#REF!)</f>
        <v>#REF!</v>
      </c>
      <c r="H53" s="23" t="e">
        <f>IF('P-fylke 1 + 2'!#REF!=0," ",'P-fylke 1 + 2'!#REF!)</f>
        <v>#REF!</v>
      </c>
      <c r="I53" s="23" t="e">
        <f>IF('P-fylke 1 + 2'!#REF!=0," ",'P-fylke 1 + 2'!#REF!)</f>
        <v>#REF!</v>
      </c>
      <c r="J53" s="23" t="e">
        <f>IF('P-fylke 1 + 2'!#REF!=0," ",'P-fylke 1 + 2'!#REF!)</f>
        <v>#REF!</v>
      </c>
      <c r="K53" s="23" t="e">
        <f>IF('P-fylke 1 + 2'!#REF!=0," ",'P-fylke 1 + 2'!#REF!)</f>
        <v>#REF!</v>
      </c>
      <c r="L53" s="23" t="e">
        <f>IF('P-fylke 1 + 2'!#REF!=0," ",'P-fylke 1 + 2'!#REF!)</f>
        <v>#REF!</v>
      </c>
      <c r="M53" s="23" t="e">
        <f>IF('P-fylke 1 + 2'!#REF!=0," ",'P-fylke 1 + 2'!#REF!)</f>
        <v>#REF!</v>
      </c>
      <c r="N53" s="23"/>
      <c r="O53" s="23" t="e">
        <f>IF('P-fylke 1 + 2'!#REF!=0," ",'P-fylke 1 + 2'!#REF!)</f>
        <v>#REF!</v>
      </c>
      <c r="P53" s="23" t="e">
        <f>IF('P-fylke 1 + 2'!#REF!=0," ",'P-fylke 1 + 2'!#REF!)</f>
        <v>#REF!</v>
      </c>
      <c r="Q53" s="23" t="e">
        <f>IF('P-fylke 1 + 2'!#REF!=0," ",'P-fylke 1 + 2'!#REF!)</f>
        <v>#REF!</v>
      </c>
      <c r="R53" s="23" t="e">
        <f>IF('P-fylke 1 + 2'!#REF!=0," ",'P-fylke 1 + 2'!#REF!)</f>
        <v>#REF!</v>
      </c>
      <c r="S53" s="23"/>
      <c r="T53" s="23"/>
      <c r="U53" s="23"/>
      <c r="V53" s="23"/>
      <c r="W53" s="23"/>
      <c r="X53" s="23"/>
      <c r="Y53" s="23"/>
      <c r="Z53" s="23"/>
      <c r="AA53" s="23"/>
    </row>
    <row r="54" spans="2:27" x14ac:dyDescent="0.2">
      <c r="B54" s="21" t="s">
        <v>588</v>
      </c>
      <c r="C54" s="23" t="e">
        <f>IF('P-fylke 1 + 2'!#REF!=0," ",'P-fylke 1 + 2'!#REF!)</f>
        <v>#REF!</v>
      </c>
      <c r="D54" s="23" t="e">
        <f>IF('P-fylke 1 + 2'!#REF!=0," ",'P-fylke 1 + 2'!#REF!)</f>
        <v>#REF!</v>
      </c>
      <c r="E54" s="23" t="e">
        <f>IF('P-fylke 1 + 2'!#REF!=0," ",'P-fylke 1 + 2'!#REF!)</f>
        <v>#REF!</v>
      </c>
      <c r="F54" s="23" t="e">
        <f>IF('P-fylke 1 + 2'!#REF!=0," ",'P-fylke 1 + 2'!#REF!)</f>
        <v>#REF!</v>
      </c>
      <c r="G54" s="23" t="e">
        <f>IF('P-fylke 1 + 2'!#REF!=0," ",'P-fylke 1 + 2'!#REF!)</f>
        <v>#REF!</v>
      </c>
      <c r="H54" s="23" t="e">
        <f>IF('P-fylke 1 + 2'!#REF!=0," ",'P-fylke 1 + 2'!#REF!)</f>
        <v>#REF!</v>
      </c>
      <c r="I54" s="23" t="e">
        <f>IF('P-fylke 1 + 2'!#REF!=0," ",'P-fylke 1 + 2'!#REF!)</f>
        <v>#REF!</v>
      </c>
      <c r="J54" s="23" t="e">
        <f>IF('P-fylke 1 + 2'!#REF!=0," ",'P-fylke 1 + 2'!#REF!)</f>
        <v>#REF!</v>
      </c>
      <c r="K54" s="23" t="e">
        <f>IF('P-fylke 1 + 2'!#REF!=0," ",'P-fylke 1 + 2'!#REF!)</f>
        <v>#REF!</v>
      </c>
      <c r="L54" s="23" t="e">
        <f>IF('P-fylke 1 + 2'!#REF!=0," ",'P-fylke 1 + 2'!#REF!)</f>
        <v>#REF!</v>
      </c>
      <c r="M54" s="23" t="e">
        <f>IF('P-fylke 1 + 2'!#REF!=0," ",'P-fylke 1 + 2'!#REF!)</f>
        <v>#REF!</v>
      </c>
      <c r="N54" s="23"/>
      <c r="O54" s="23" t="e">
        <f>IF('P-fylke 1 + 2'!#REF!=0," ",'P-fylke 1 + 2'!#REF!)</f>
        <v>#REF!</v>
      </c>
      <c r="P54" s="23" t="e">
        <f>IF('P-fylke 1 + 2'!#REF!=0," ",'P-fylke 1 + 2'!#REF!)</f>
        <v>#REF!</v>
      </c>
      <c r="Q54" s="23" t="e">
        <f>IF('P-fylke 1 + 2'!#REF!=0," ",'P-fylke 1 + 2'!#REF!)</f>
        <v>#REF!</v>
      </c>
      <c r="R54" s="23" t="e">
        <f>IF('P-fylke 1 + 2'!#REF!=0," ",'P-fylke 1 + 2'!#REF!)</f>
        <v>#REF!</v>
      </c>
      <c r="S54" s="23"/>
      <c r="T54" s="23"/>
      <c r="U54" s="23"/>
      <c r="V54" s="23"/>
      <c r="W54" s="23"/>
      <c r="X54" s="23"/>
      <c r="Y54" s="23"/>
      <c r="Z54" s="23"/>
      <c r="AA54" s="23"/>
    </row>
    <row r="55" spans="2:27" x14ac:dyDescent="0.2">
      <c r="B55" s="21" t="s">
        <v>589</v>
      </c>
      <c r="C55" s="23" t="e">
        <f>IF('P-fylke 1 + 2'!#REF!=0," ",'P-fylke 1 + 2'!#REF!)</f>
        <v>#REF!</v>
      </c>
      <c r="D55" s="23" t="e">
        <f>IF('P-fylke 1 + 2'!#REF!=0," ",'P-fylke 1 + 2'!#REF!)</f>
        <v>#REF!</v>
      </c>
      <c r="E55" s="23" t="e">
        <f>IF('P-fylke 1 + 2'!#REF!=0," ",'P-fylke 1 + 2'!#REF!)</f>
        <v>#REF!</v>
      </c>
      <c r="F55" s="23" t="e">
        <f>IF('P-fylke 1 + 2'!#REF!=0," ",'P-fylke 1 + 2'!#REF!)</f>
        <v>#REF!</v>
      </c>
      <c r="G55" s="23" t="e">
        <f>IF('P-fylke 1 + 2'!#REF!=0," ",'P-fylke 1 + 2'!#REF!)</f>
        <v>#REF!</v>
      </c>
      <c r="H55" s="23" t="e">
        <f>IF('P-fylke 1 + 2'!#REF!=0," ",'P-fylke 1 + 2'!#REF!)</f>
        <v>#REF!</v>
      </c>
      <c r="I55" s="23" t="e">
        <f>IF('P-fylke 1 + 2'!#REF!=0," ",'P-fylke 1 + 2'!#REF!)</f>
        <v>#REF!</v>
      </c>
      <c r="J55" s="23" t="e">
        <f>IF('P-fylke 1 + 2'!#REF!=0," ",'P-fylke 1 + 2'!#REF!)</f>
        <v>#REF!</v>
      </c>
      <c r="K55" s="23" t="e">
        <f>IF('P-fylke 1 + 2'!#REF!=0," ",'P-fylke 1 + 2'!#REF!)</f>
        <v>#REF!</v>
      </c>
      <c r="L55" s="23" t="e">
        <f>IF('P-fylke 1 + 2'!#REF!=0," ",'P-fylke 1 + 2'!#REF!)</f>
        <v>#REF!</v>
      </c>
      <c r="M55" s="23" t="e">
        <f>IF('P-fylke 1 + 2'!#REF!=0," ",'P-fylke 1 + 2'!#REF!)</f>
        <v>#REF!</v>
      </c>
      <c r="N55" s="23"/>
      <c r="O55" s="23" t="e">
        <f>IF('P-fylke 1 + 2'!#REF!=0," ",'P-fylke 1 + 2'!#REF!)</f>
        <v>#REF!</v>
      </c>
      <c r="P55" s="23" t="e">
        <f>IF('P-fylke 1 + 2'!#REF!=0," ",'P-fylke 1 + 2'!#REF!)</f>
        <v>#REF!</v>
      </c>
      <c r="Q55" s="23" t="e">
        <f>IF('P-fylke 1 + 2'!#REF!=0," ",'P-fylke 1 + 2'!#REF!)</f>
        <v>#REF!</v>
      </c>
      <c r="R55" s="23" t="e">
        <f>IF('P-fylke 1 + 2'!#REF!=0," ",'P-fylke 1 + 2'!#REF!)</f>
        <v>#REF!</v>
      </c>
      <c r="S55" s="23" t="e">
        <f>IF('P-fylke 1 + 2'!#REF!=0," ",'P-fylke 1 + 2'!#REF!)</f>
        <v>#REF!</v>
      </c>
      <c r="T55" s="23" t="e">
        <f>IF('P-fylke 1 + 2'!#REF!=0," ",'P-fylke 1 + 2'!#REF!)</f>
        <v>#REF!</v>
      </c>
      <c r="U55" s="23" t="e">
        <f>IF('P-fylke 1 + 2'!#REF!=0," ",'P-fylke 1 + 2'!#REF!)</f>
        <v>#REF!</v>
      </c>
      <c r="V55" s="23" t="e">
        <f>IF('P-fylke 1 + 2'!#REF!=0," ",'P-fylke 1 + 2'!#REF!)</f>
        <v>#REF!</v>
      </c>
      <c r="W55" s="23" t="e">
        <f>IF('P-fylke 1 + 2'!#REF!=0," ",'P-fylke 1 + 2'!#REF!)</f>
        <v>#REF!</v>
      </c>
      <c r="X55" s="23" t="e">
        <f>IF('P-fylke 1 + 2'!#REF!=0," ",'P-fylke 1 + 2'!#REF!)</f>
        <v>#REF!</v>
      </c>
      <c r="Y55" s="23" t="e">
        <f>IF('P-fylke 1 + 2'!#REF!=0," ",'P-fylke 1 + 2'!#REF!)</f>
        <v>#REF!</v>
      </c>
      <c r="Z55" s="23" t="e">
        <f>IF('P-fylke 1 + 2'!#REF!=0," ",'P-fylke 1 + 2'!#REF!)</f>
        <v>#REF!</v>
      </c>
      <c r="AA55" s="23" t="e">
        <f>IF('P-fylke 1 + 2'!#REF!=0," ",'P-fylke 1 + 2'!#REF!)</f>
        <v>#REF!</v>
      </c>
    </row>
    <row r="56" spans="2:27" x14ac:dyDescent="0.2">
      <c r="B56" s="21" t="s">
        <v>590</v>
      </c>
      <c r="C56" s="23" t="e">
        <f>IF('P-fylke 1 + 2'!#REF!=0," ",'P-fylke 1 + 2'!#REF!)</f>
        <v>#REF!</v>
      </c>
      <c r="D56" s="23" t="e">
        <f>IF('P-fylke 1 + 2'!#REF!=0," ",'P-fylke 1 + 2'!#REF!)</f>
        <v>#REF!</v>
      </c>
      <c r="E56" s="23" t="e">
        <f>IF('P-fylke 1 + 2'!#REF!=0," ",'P-fylke 1 + 2'!#REF!)</f>
        <v>#REF!</v>
      </c>
      <c r="F56" s="23" t="e">
        <f>IF('P-fylke 1 + 2'!#REF!=0," ",'P-fylke 1 + 2'!#REF!)</f>
        <v>#REF!</v>
      </c>
      <c r="G56" s="23" t="e">
        <f>IF('P-fylke 1 + 2'!#REF!=0," ",'P-fylke 1 + 2'!#REF!)</f>
        <v>#REF!</v>
      </c>
      <c r="H56" s="23" t="e">
        <f>IF('P-fylke 1 + 2'!#REF!=0," ",'P-fylke 1 + 2'!#REF!)</f>
        <v>#REF!</v>
      </c>
      <c r="I56" s="23" t="e">
        <f>IF('P-fylke 1 + 2'!#REF!=0," ",'P-fylke 1 + 2'!#REF!)</f>
        <v>#REF!</v>
      </c>
      <c r="J56" s="23" t="e">
        <f>IF('P-fylke 1 + 2'!#REF!=0," ",'P-fylke 1 + 2'!#REF!)</f>
        <v>#REF!</v>
      </c>
      <c r="K56" s="23" t="e">
        <f>IF('P-fylke 1 + 2'!#REF!=0," ",'P-fylke 1 + 2'!#REF!)</f>
        <v>#REF!</v>
      </c>
      <c r="L56" s="23" t="e">
        <f>IF('P-fylke 1 + 2'!#REF!=0," ",'P-fylke 1 + 2'!#REF!)</f>
        <v>#REF!</v>
      </c>
      <c r="M56" s="23" t="e">
        <f>IF('P-fylke 1 + 2'!#REF!=0," ",'P-fylke 1 + 2'!#REF!)</f>
        <v>#REF!</v>
      </c>
      <c r="N56" s="23"/>
      <c r="O56" s="23" t="e">
        <f>IF('P-fylke 1 + 2'!#REF!=0," ",'P-fylke 1 + 2'!#REF!)</f>
        <v>#REF!</v>
      </c>
      <c r="P56" s="23" t="e">
        <f>IF('P-fylke 1 + 2'!#REF!=0," ",'P-fylke 1 + 2'!#REF!)</f>
        <v>#REF!</v>
      </c>
      <c r="Q56" s="23" t="e">
        <f>IF('P-fylke 1 + 2'!#REF!=0," ",'P-fylke 1 + 2'!#REF!)</f>
        <v>#REF!</v>
      </c>
      <c r="R56" s="23" t="e">
        <f>IF('P-fylke 1 + 2'!#REF!=0," ",'P-fylke 1 + 2'!#REF!)</f>
        <v>#REF!</v>
      </c>
      <c r="S56" s="23" t="e">
        <f>IF('P-fylke 1 + 2'!#REF!=0," ",'P-fylke 1 + 2'!#REF!)</f>
        <v>#REF!</v>
      </c>
      <c r="T56" s="23" t="e">
        <f>IF('P-fylke 1 + 2'!#REF!=0," ",'P-fylke 1 + 2'!#REF!)</f>
        <v>#REF!</v>
      </c>
      <c r="U56" s="23" t="e">
        <f>IF('P-fylke 1 + 2'!#REF!=0," ",'P-fylke 1 + 2'!#REF!)</f>
        <v>#REF!</v>
      </c>
      <c r="V56" s="23" t="e">
        <f>IF('P-fylke 1 + 2'!#REF!=0," ",'P-fylke 1 + 2'!#REF!)</f>
        <v>#REF!</v>
      </c>
      <c r="W56" s="23" t="e">
        <f>IF('P-fylke 1 + 2'!#REF!=0," ",'P-fylke 1 + 2'!#REF!)</f>
        <v>#REF!</v>
      </c>
      <c r="X56" s="23" t="e">
        <f>IF('P-fylke 1 + 2'!#REF!=0," ",'P-fylke 1 + 2'!#REF!)</f>
        <v>#REF!</v>
      </c>
      <c r="Y56" s="23" t="e">
        <f>IF('P-fylke 1 + 2'!#REF!=0," ",'P-fylke 1 + 2'!#REF!)</f>
        <v>#REF!</v>
      </c>
      <c r="Z56" s="23" t="e">
        <f>IF('P-fylke 1 + 2'!#REF!=0," ",'P-fylke 1 + 2'!#REF!)</f>
        <v>#REF!</v>
      </c>
      <c r="AA56" s="23" t="e">
        <f>IF('P-fylke 1 + 2'!#REF!=0," ",'P-fylke 1 + 2'!#REF!)</f>
        <v>#REF!</v>
      </c>
    </row>
    <row r="57" spans="2:27" x14ac:dyDescent="0.2">
      <c r="B57" s="21" t="s">
        <v>591</v>
      </c>
      <c r="C57" s="23" t="e">
        <f>IF('P-fylke 1 + 2'!#REF!=0," ",'P-fylke 1 + 2'!#REF!)</f>
        <v>#REF!</v>
      </c>
      <c r="D57" s="23" t="e">
        <f>IF('P-fylke 1 + 2'!#REF!=0," ",'P-fylke 1 + 2'!#REF!)</f>
        <v>#REF!</v>
      </c>
      <c r="E57" s="23" t="e">
        <f>IF('P-fylke 1 + 2'!#REF!=0," ",'P-fylke 1 + 2'!#REF!)</f>
        <v>#REF!</v>
      </c>
      <c r="F57" s="23" t="e">
        <f>IF('P-fylke 1 + 2'!#REF!=0," ",'P-fylke 1 + 2'!#REF!)</f>
        <v>#REF!</v>
      </c>
      <c r="G57" s="23" t="e">
        <f>IF('P-fylke 1 + 2'!#REF!=0," ",'P-fylke 1 + 2'!#REF!)</f>
        <v>#REF!</v>
      </c>
      <c r="H57" s="23" t="e">
        <f>IF('P-fylke 1 + 2'!#REF!=0," ",'P-fylke 1 + 2'!#REF!)</f>
        <v>#REF!</v>
      </c>
      <c r="I57" s="23" t="e">
        <f>IF('P-fylke 1 + 2'!#REF!=0," ",'P-fylke 1 + 2'!#REF!)</f>
        <v>#REF!</v>
      </c>
      <c r="J57" s="23" t="e">
        <f>IF('P-fylke 1 + 2'!#REF!=0," ",'P-fylke 1 + 2'!#REF!)</f>
        <v>#REF!</v>
      </c>
      <c r="K57" s="23" t="e">
        <f>IF('P-fylke 1 + 2'!#REF!=0," ",'P-fylke 1 + 2'!#REF!)</f>
        <v>#REF!</v>
      </c>
      <c r="L57" s="23" t="e">
        <f>IF('P-fylke 1 + 2'!#REF!=0," ",'P-fylke 1 + 2'!#REF!)</f>
        <v>#REF!</v>
      </c>
      <c r="M57" s="23" t="e">
        <f>IF('P-fylke 1 + 2'!#REF!=0," ",'P-fylke 1 + 2'!#REF!)</f>
        <v>#REF!</v>
      </c>
      <c r="N57" s="23"/>
      <c r="O57" s="23" t="e">
        <f>IF('P-fylke 1 + 2'!#REF!=0," ",'P-fylke 1 + 2'!#REF!)</f>
        <v>#REF!</v>
      </c>
      <c r="P57" s="23" t="e">
        <f>IF('P-fylke 1 + 2'!#REF!=0," ",'P-fylke 1 + 2'!#REF!)</f>
        <v>#REF!</v>
      </c>
      <c r="Q57" s="23" t="e">
        <f>IF('P-fylke 1 + 2'!#REF!=0," ",'P-fylke 1 + 2'!#REF!)</f>
        <v>#REF!</v>
      </c>
      <c r="R57" s="23" t="e">
        <f>IF('P-fylke 1 + 2'!#REF!=0," ",'P-fylke 1 + 2'!#REF!)</f>
        <v>#REF!</v>
      </c>
      <c r="S57" s="23" t="e">
        <f>IF('P-fylke 1 + 2'!#REF!=0," ",'P-fylke 1 + 2'!#REF!)</f>
        <v>#REF!</v>
      </c>
      <c r="T57" s="23" t="e">
        <f>IF('P-fylke 1 + 2'!#REF!=0," ",'P-fylke 1 + 2'!#REF!)</f>
        <v>#REF!</v>
      </c>
      <c r="U57" s="23" t="e">
        <f>IF('P-fylke 1 + 2'!#REF!=0," ",'P-fylke 1 + 2'!#REF!)</f>
        <v>#REF!</v>
      </c>
      <c r="V57" s="23" t="e">
        <f>IF('P-fylke 1 + 2'!#REF!=0," ",'P-fylke 1 + 2'!#REF!)</f>
        <v>#REF!</v>
      </c>
      <c r="W57" s="23" t="e">
        <f>IF('P-fylke 1 + 2'!#REF!=0," ",'P-fylke 1 + 2'!#REF!)</f>
        <v>#REF!</v>
      </c>
      <c r="X57" s="23" t="e">
        <f>IF('P-fylke 1 + 2'!#REF!=0," ",'P-fylke 1 + 2'!#REF!)</f>
        <v>#REF!</v>
      </c>
      <c r="Y57" s="23" t="e">
        <f>IF('P-fylke 1 + 2'!#REF!=0," ",'P-fylke 1 + 2'!#REF!)</f>
        <v>#REF!</v>
      </c>
      <c r="Z57" s="23" t="e">
        <f>IF('P-fylke 1 + 2'!#REF!=0," ",'P-fylke 1 + 2'!#REF!)</f>
        <v>#REF!</v>
      </c>
      <c r="AA57" s="23" t="e">
        <f>IF('P-fylke 1 + 2'!#REF!=0," ",'P-fylke 1 + 2'!#REF!)</f>
        <v>#REF!</v>
      </c>
    </row>
    <row r="58" spans="2:27" x14ac:dyDescent="0.2">
      <c r="B58" s="21" t="s">
        <v>592</v>
      </c>
      <c r="C58" s="23" t="e">
        <f>IF('P-fylke 1 + 2'!#REF!=0," ",'P-fylke 1 + 2'!#REF!)</f>
        <v>#REF!</v>
      </c>
      <c r="D58" s="23" t="e">
        <f>IF('P-fylke 1 + 2'!#REF!=0," ",'P-fylke 1 + 2'!#REF!)</f>
        <v>#REF!</v>
      </c>
      <c r="E58" s="23" t="e">
        <f>IF('P-fylke 1 + 2'!#REF!=0," ",'P-fylke 1 + 2'!#REF!)</f>
        <v>#REF!</v>
      </c>
      <c r="F58" s="23" t="e">
        <f>IF('P-fylke 1 + 2'!#REF!=0," ",'P-fylke 1 + 2'!#REF!)</f>
        <v>#REF!</v>
      </c>
      <c r="G58" s="23" t="e">
        <f>IF('P-fylke 1 + 2'!#REF!=0," ",'P-fylke 1 + 2'!#REF!)</f>
        <v>#REF!</v>
      </c>
      <c r="H58" s="23" t="e">
        <f>IF('P-fylke 1 + 2'!#REF!=0," ",'P-fylke 1 + 2'!#REF!)</f>
        <v>#REF!</v>
      </c>
      <c r="I58" s="23" t="e">
        <f>IF('P-fylke 1 + 2'!#REF!=0," ",'P-fylke 1 + 2'!#REF!)</f>
        <v>#REF!</v>
      </c>
      <c r="J58" s="23" t="e">
        <f>IF('P-fylke 1 + 2'!#REF!=0," ",'P-fylke 1 + 2'!#REF!)</f>
        <v>#REF!</v>
      </c>
      <c r="K58" s="23" t="e">
        <f>IF('P-fylke 1 + 2'!#REF!=0," ",'P-fylke 1 + 2'!#REF!)</f>
        <v>#REF!</v>
      </c>
      <c r="L58" s="23" t="e">
        <f>IF('P-fylke 1 + 2'!#REF!=0," ",'P-fylke 1 + 2'!#REF!)</f>
        <v>#REF!</v>
      </c>
      <c r="M58" s="23" t="e">
        <f>IF('P-fylke 1 + 2'!#REF!=0," ",'P-fylke 1 + 2'!#REF!)</f>
        <v>#REF!</v>
      </c>
      <c r="N58" s="23"/>
      <c r="O58" s="23" t="e">
        <f>IF('P-fylke 1 + 2'!#REF!=0," ",'P-fylke 1 + 2'!#REF!)</f>
        <v>#REF!</v>
      </c>
      <c r="P58" s="23" t="e">
        <f>IF('P-fylke 1 + 2'!#REF!=0," ",'P-fylke 1 + 2'!#REF!)</f>
        <v>#REF!</v>
      </c>
      <c r="Q58" s="23" t="e">
        <f>IF('P-fylke 1 + 2'!#REF!=0," ",'P-fylke 1 + 2'!#REF!)</f>
        <v>#REF!</v>
      </c>
      <c r="R58" s="23" t="e">
        <f>IF('P-fylke 1 + 2'!#REF!=0," ",'P-fylke 1 + 2'!#REF!)</f>
        <v>#REF!</v>
      </c>
      <c r="S58" s="23" t="e">
        <f>IF('P-fylke 1 + 2'!#REF!=0," ",'P-fylke 1 + 2'!#REF!)</f>
        <v>#REF!</v>
      </c>
      <c r="T58" s="23" t="e">
        <f>IF('P-fylke 1 + 2'!#REF!=0," ",'P-fylke 1 + 2'!#REF!)</f>
        <v>#REF!</v>
      </c>
      <c r="U58" s="23" t="e">
        <f>IF('P-fylke 1 + 2'!#REF!=0," ",'P-fylke 1 + 2'!#REF!)</f>
        <v>#REF!</v>
      </c>
      <c r="V58" s="23" t="e">
        <f>IF('P-fylke 1 + 2'!#REF!=0," ",'P-fylke 1 + 2'!#REF!)</f>
        <v>#REF!</v>
      </c>
      <c r="W58" s="23" t="e">
        <f>IF('P-fylke 1 + 2'!#REF!=0," ",'P-fylke 1 + 2'!#REF!)</f>
        <v>#REF!</v>
      </c>
      <c r="X58" s="23" t="e">
        <f>IF('P-fylke 1 + 2'!#REF!=0," ",'P-fylke 1 + 2'!#REF!)</f>
        <v>#REF!</v>
      </c>
      <c r="Y58" s="23" t="e">
        <f>IF('P-fylke 1 + 2'!#REF!=0," ",'P-fylke 1 + 2'!#REF!)</f>
        <v>#REF!</v>
      </c>
      <c r="Z58" s="23" t="e">
        <f>IF('P-fylke 1 + 2'!#REF!=0," ",'P-fylke 1 + 2'!#REF!)</f>
        <v>#REF!</v>
      </c>
      <c r="AA58" s="23" t="e">
        <f>IF('P-fylke 1 + 2'!#REF!=0," ",'P-fylke 1 + 2'!#REF!)</f>
        <v>#REF!</v>
      </c>
    </row>
    <row r="59" spans="2:27" x14ac:dyDescent="0.2">
      <c r="B59" s="24" t="s">
        <v>663</v>
      </c>
      <c r="C59" s="23" t="e">
        <f>IF('P-fylke 1 + 2'!#REF!=0," ",'P-fylke 1 + 2'!#REF!)</f>
        <v>#REF!</v>
      </c>
      <c r="D59" s="23" t="e">
        <f>IF('P-fylke 1 + 2'!#REF!=0," ",'P-fylke 1 + 2'!#REF!)</f>
        <v>#REF!</v>
      </c>
      <c r="E59" s="23" t="e">
        <f>IF('P-fylke 1 + 2'!#REF!=0," ",'P-fylke 1 + 2'!#REF!)</f>
        <v>#REF!</v>
      </c>
      <c r="F59" s="23" t="e">
        <f>IF('P-fylke 1 + 2'!#REF!=0," ",'P-fylke 1 + 2'!#REF!)</f>
        <v>#REF!</v>
      </c>
      <c r="G59" s="23" t="e">
        <f>IF('P-fylke 1 + 2'!#REF!=0," ",'P-fylke 1 + 2'!#REF!)</f>
        <v>#REF!</v>
      </c>
      <c r="H59" s="23" t="e">
        <f>IF('P-fylke 1 + 2'!#REF!=0," ",'P-fylke 1 + 2'!#REF!)</f>
        <v>#REF!</v>
      </c>
      <c r="I59" s="23" t="e">
        <f>IF('P-fylke 1 + 2'!#REF!=0," ",'P-fylke 1 + 2'!#REF!)</f>
        <v>#REF!</v>
      </c>
      <c r="J59" s="23" t="e">
        <f>IF('P-fylke 1 + 2'!#REF!=0," ",'P-fylke 1 + 2'!#REF!)</f>
        <v>#REF!</v>
      </c>
      <c r="K59" s="23" t="e">
        <f>IF('P-fylke 1 + 2'!#REF!=0," ",'P-fylke 1 + 2'!#REF!)</f>
        <v>#REF!</v>
      </c>
      <c r="L59" s="23" t="e">
        <f>IF('P-fylke 1 + 2'!#REF!=0," ",'P-fylke 1 + 2'!#REF!)</f>
        <v>#REF!</v>
      </c>
      <c r="M59" s="23" t="e">
        <f>IF('P-fylke 1 + 2'!#REF!=0," ",'P-fylke 1 + 2'!#REF!)</f>
        <v>#REF!</v>
      </c>
      <c r="N59" s="23"/>
      <c r="O59" s="23" t="e">
        <f>IF('P-fylke 1 + 2'!#REF!=0," ",'P-fylke 1 + 2'!#REF!)</f>
        <v>#REF!</v>
      </c>
      <c r="P59" s="23" t="e">
        <f>IF('P-fylke 1 + 2'!#REF!=0," ",'P-fylke 1 + 2'!#REF!)</f>
        <v>#REF!</v>
      </c>
      <c r="Q59" s="23" t="e">
        <f>IF('P-fylke 1 + 2'!#REF!=0," ",'P-fylke 1 + 2'!#REF!)</f>
        <v>#REF!</v>
      </c>
      <c r="R59" s="23" t="e">
        <f>IF('P-fylke 1 + 2'!#REF!=0," ",'P-fylke 1 + 2'!#REF!)</f>
        <v>#REF!</v>
      </c>
    </row>
    <row r="60" spans="2:27" x14ac:dyDescent="0.2">
      <c r="B60" s="24" t="s">
        <v>664</v>
      </c>
      <c r="C60" s="23" t="e">
        <f>IF('P-fylke 1 + 2'!#REF!=0," ",'P-fylke 1 + 2'!#REF!)</f>
        <v>#REF!</v>
      </c>
      <c r="D60" s="23" t="e">
        <f>IF('P-fylke 1 + 2'!#REF!=0," ",'P-fylke 1 + 2'!#REF!)</f>
        <v>#REF!</v>
      </c>
      <c r="E60" s="23" t="e">
        <f>IF('P-fylke 1 + 2'!#REF!=0," ",'P-fylke 1 + 2'!#REF!)</f>
        <v>#REF!</v>
      </c>
      <c r="F60" s="23" t="e">
        <f>IF('P-fylke 1 + 2'!#REF!=0," ",'P-fylke 1 + 2'!#REF!)</f>
        <v>#REF!</v>
      </c>
      <c r="G60" s="23" t="e">
        <f>IF('P-fylke 1 + 2'!#REF!=0," ",'P-fylke 1 + 2'!#REF!)</f>
        <v>#REF!</v>
      </c>
      <c r="H60" s="23" t="e">
        <f>IF('P-fylke 1 + 2'!#REF!=0," ",'P-fylke 1 + 2'!#REF!)</f>
        <v>#REF!</v>
      </c>
      <c r="I60" s="23" t="e">
        <f>IF('P-fylke 1 + 2'!#REF!=0," ",'P-fylke 1 + 2'!#REF!)</f>
        <v>#REF!</v>
      </c>
      <c r="J60" s="23" t="e">
        <f>IF('P-fylke 1 + 2'!#REF!=0," ",'P-fylke 1 + 2'!#REF!)</f>
        <v>#REF!</v>
      </c>
      <c r="K60" s="23" t="e">
        <f>IF('P-fylke 1 + 2'!#REF!=0," ",'P-fylke 1 + 2'!#REF!)</f>
        <v>#REF!</v>
      </c>
      <c r="L60" s="23" t="e">
        <f>IF('P-fylke 1 + 2'!#REF!=0," ",'P-fylke 1 + 2'!#REF!)</f>
        <v>#REF!</v>
      </c>
      <c r="M60" s="23" t="e">
        <f>IF('P-fylke 1 + 2'!#REF!=0," ",'P-fylke 1 + 2'!#REF!)</f>
        <v>#REF!</v>
      </c>
      <c r="N60" s="23"/>
      <c r="O60" s="23" t="e">
        <f>IF('P-fylke 1 + 2'!#REF!=0," ",'P-fylke 1 + 2'!#REF!)</f>
        <v>#REF!</v>
      </c>
      <c r="P60" s="23" t="e">
        <f>IF('P-fylke 1 + 2'!#REF!=0," ",'P-fylke 1 + 2'!#REF!)</f>
        <v>#REF!</v>
      </c>
      <c r="Q60" s="23" t="e">
        <f>IF('P-fylke 1 + 2'!#REF!=0," ",'P-fylke 1 + 2'!#REF!)</f>
        <v>#REF!</v>
      </c>
      <c r="R60" s="23" t="e">
        <f>IF('P-fylke 1 + 2'!#REF!=0," ",'P-fylke 1 + 2'!#REF!)</f>
        <v>#REF!</v>
      </c>
    </row>
    <row r="61" spans="2:27" x14ac:dyDescent="0.2">
      <c r="B61" s="24" t="s">
        <v>665</v>
      </c>
      <c r="C61" s="23" t="e">
        <f>IF('P-fylke 1 + 2'!#REF!=0," ",'P-fylke 1 + 2'!#REF!)</f>
        <v>#REF!</v>
      </c>
      <c r="D61" s="23" t="e">
        <f>IF('P-fylke 1 + 2'!#REF!=0," ",'P-fylke 1 + 2'!#REF!)</f>
        <v>#REF!</v>
      </c>
      <c r="E61" s="23" t="e">
        <f>IF('P-fylke 1 + 2'!#REF!=0," ",'P-fylke 1 + 2'!#REF!)</f>
        <v>#REF!</v>
      </c>
      <c r="F61" s="23" t="e">
        <f>IF('P-fylke 1 + 2'!#REF!=0," ",'P-fylke 1 + 2'!#REF!)</f>
        <v>#REF!</v>
      </c>
      <c r="G61" s="23" t="e">
        <f>IF('P-fylke 1 + 2'!#REF!=0," ",'P-fylke 1 + 2'!#REF!)</f>
        <v>#REF!</v>
      </c>
      <c r="H61" s="23" t="e">
        <f>IF('P-fylke 1 + 2'!#REF!=0," ",'P-fylke 1 + 2'!#REF!)</f>
        <v>#REF!</v>
      </c>
      <c r="I61" s="23" t="e">
        <f>IF('P-fylke 1 + 2'!#REF!=0," ",'P-fylke 1 + 2'!#REF!)</f>
        <v>#REF!</v>
      </c>
      <c r="J61" s="23" t="e">
        <f>IF('P-fylke 1 + 2'!#REF!=0," ",'P-fylke 1 + 2'!#REF!)</f>
        <v>#REF!</v>
      </c>
      <c r="K61" s="23" t="e">
        <f>IF('P-fylke 1 + 2'!#REF!=0," ",'P-fylke 1 + 2'!#REF!)</f>
        <v>#REF!</v>
      </c>
      <c r="L61" s="23" t="e">
        <f>IF('P-fylke 1 + 2'!#REF!=0," ",'P-fylke 1 + 2'!#REF!)</f>
        <v>#REF!</v>
      </c>
      <c r="M61" s="23" t="e">
        <f>IF('P-fylke 1 + 2'!#REF!=0," ",'P-fylke 1 + 2'!#REF!)</f>
        <v>#REF!</v>
      </c>
      <c r="N61" s="23"/>
      <c r="O61" s="23" t="e">
        <f>IF('P-fylke 1 + 2'!#REF!=0," ",'P-fylke 1 + 2'!#REF!)</f>
        <v>#REF!</v>
      </c>
      <c r="P61" s="23" t="e">
        <f>IF('P-fylke 1 + 2'!#REF!=0," ",'P-fylke 1 + 2'!#REF!)</f>
        <v>#REF!</v>
      </c>
      <c r="Q61" s="23" t="e">
        <f>IF('P-fylke 1 + 2'!#REF!=0," ",'P-fylke 1 + 2'!#REF!)</f>
        <v>#REF!</v>
      </c>
      <c r="R61" s="23" t="e">
        <f>IF('P-fylke 1 + 2'!#REF!=0," ",'P-fylke 1 + 2'!#REF!)</f>
        <v>#REF!</v>
      </c>
    </row>
    <row r="62" spans="2:27" x14ac:dyDescent="0.2">
      <c r="C62" s="23" t="e">
        <f>IF('P-fylke 1 + 2'!#REF!=0," ",'P-fylke 1 + 2'!#REF!)</f>
        <v>#REF!</v>
      </c>
      <c r="D62" s="24" t="str">
        <f>IF('P-fylke 1 + 2'!P3=0," ",'P-fylke 1 + 2'!P3)</f>
        <v xml:space="preserve"> </v>
      </c>
      <c r="E62" s="24" t="str">
        <f>IF('P-fylke 1 + 2'!Q3=0," ",'P-fylke 1 + 2'!Q3)</f>
        <v xml:space="preserve"> </v>
      </c>
      <c r="F62" s="24" t="e">
        <f>IF('P-fylke 1 + 2'!#REF!=0," ",'P-fylke 1 + 2'!#REF!)</f>
        <v>#REF!</v>
      </c>
      <c r="G62" s="24" t="e">
        <f>IF('P-fylke 1 + 2'!#REF!=0," ",'P-fylke 1 + 2'!#REF!)</f>
        <v>#REF!</v>
      </c>
      <c r="H62" s="24" t="e">
        <f>IF('P-fylke 1 + 2'!#REF!=0," ",'P-fylke 1 + 2'!#REF!)</f>
        <v>#REF!</v>
      </c>
      <c r="I62" s="24" t="e">
        <f>IF('P-fylke 1 + 2'!#REF!=0," ",'P-fylke 1 + 2'!#REF!)</f>
        <v>#REF!</v>
      </c>
      <c r="J62" s="24" t="e">
        <f>IF('P-fylke 1 + 2'!#REF!=0," ",'P-fylke 1 + 2'!#REF!)</f>
        <v>#REF!</v>
      </c>
      <c r="K62" s="24" t="e">
        <f>IF('P-fylke 1 + 2'!#REF!=0," ",'P-fylke 1 + 2'!#REF!)</f>
        <v>#REF!</v>
      </c>
      <c r="L62" s="24" t="e">
        <f>IF('P-fylke 1 + 2'!#REF!=0," ",'P-fylke 1 + 2'!#REF!)</f>
        <v>#REF!</v>
      </c>
      <c r="M62" s="24" t="e">
        <f>IF('P-fylke 1 + 2'!#REF!=0," ",'P-fylke 1 + 2'!#REF!)</f>
        <v>#REF!</v>
      </c>
    </row>
    <row r="63" spans="2:27" x14ac:dyDescent="0.2">
      <c r="D63" s="24" t="str">
        <f>IF('P-fylke 1 + 2'!P4=0," ",'P-fylke 1 + 2'!P4)</f>
        <v xml:space="preserve"> </v>
      </c>
      <c r="E63" s="24" t="str">
        <f>IF('P-fylke 1 + 2'!Q4=0," ",'P-fylke 1 + 2'!Q4)</f>
        <v xml:space="preserve"> </v>
      </c>
      <c r="F63" s="24" t="str">
        <f>IF('P-fylke 1 + 2'!F84=0," ",'P-fylke 1 + 2'!F84)</f>
        <v xml:space="preserve"> </v>
      </c>
      <c r="G63" s="24" t="str">
        <f>IF('P-fylke 1 + 2'!G84=0," ",'P-fylke 1 + 2'!G84)</f>
        <v xml:space="preserve"> </v>
      </c>
      <c r="H63" s="24" t="str">
        <f>IF('P-fylke 1 + 2'!H84=0," ",'P-fylke 1 + 2'!H84)</f>
        <v xml:space="preserve"> </v>
      </c>
      <c r="I63" s="24" t="str">
        <f>IF('P-fylke 1 + 2'!I84=0," ",'P-fylke 1 + 2'!I84)</f>
        <v xml:space="preserve"> </v>
      </c>
      <c r="J63" s="24" t="str">
        <f>IF('P-fylke 1 + 2'!J84=0," ",'P-fylke 1 + 2'!J84)</f>
        <v xml:space="preserve"> </v>
      </c>
      <c r="K63" s="24" t="str">
        <f>IF('P-fylke 1 + 2'!K84=0," ",'P-fylke 1 + 2'!K84)</f>
        <v xml:space="preserve"> </v>
      </c>
      <c r="L63" s="24" t="str">
        <f>IF('P-fylke 1 + 2'!L84=0," ",'P-fylke 1 + 2'!L84)</f>
        <v xml:space="preserve"> </v>
      </c>
      <c r="M63" s="24">
        <f>IF('P-fylke 1 + 2'!F49=0," ",'P-fylke 1 + 2'!F49)</f>
        <v>81189695.99999997</v>
      </c>
    </row>
  </sheetData>
  <mergeCells count="4">
    <mergeCell ref="B3:C3"/>
    <mergeCell ref="B50:R50"/>
    <mergeCell ref="B2:N2"/>
    <mergeCell ref="B4:N4"/>
  </mergeCells>
  <phoneticPr fontId="36" type="noConversion"/>
  <conditionalFormatting sqref="R5:Z5 B5:P20 S6:Z12 R6:R20 AA12 S13:AA20 B21:AA21 N22 O22:U23 V22:AA35 B23:N23 N24:P37 R24:U37 B24:M38 N38:U38 B39:U39 B40:R40 O41:R44 B41:N45 O45:AA45 B46:AA49 B50 S50:AA50 B51:AA58 D59:R61 C59:C62">
    <cfRule type="containsBlanks" dxfId="12" priority="1">
      <formula>LEN(TRIM(B5))=0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EE895-B890-499C-B65C-E7A3461EBB98}">
  <sheetPr>
    <tabColor theme="8" tint="0.79998168889431442"/>
  </sheetPr>
  <dimension ref="B2:O12"/>
  <sheetViews>
    <sheetView showGridLines="0" showRowColHeaders="0" workbookViewId="0">
      <selection activeCell="K2" sqref="K2"/>
    </sheetView>
  </sheetViews>
  <sheetFormatPr baseColWidth="10" defaultColWidth="11.42578125" defaultRowHeight="12.75" x14ac:dyDescent="0.2"/>
  <cols>
    <col min="1" max="1" width="4.28515625" style="14" customWidth="1"/>
    <col min="2" max="2" width="11.140625" style="14" customWidth="1"/>
    <col min="3" max="3" width="13.85546875" style="14" customWidth="1"/>
    <col min="4" max="4" width="13.42578125" style="14" customWidth="1"/>
    <col min="5" max="8" width="11.140625" style="14" customWidth="1"/>
    <col min="9" max="9" width="4.7109375" style="14" customWidth="1"/>
    <col min="10" max="15" width="11.42578125" style="14"/>
    <col min="16" max="16" width="7.28515625" style="14" customWidth="1"/>
    <col min="17" max="16384" width="11.42578125" style="14"/>
  </cols>
  <sheetData>
    <row r="2" spans="2:15" ht="49.5" customHeight="1" x14ac:dyDescent="0.2">
      <c r="B2" s="207" t="str">
        <f>'P_alle dyr'!R11</f>
        <v>Slakteleveranser i Inderøy fra 2015 til 2024 i mengde og endring i kg og prosent</v>
      </c>
      <c r="C2" s="207"/>
      <c r="D2" s="207"/>
      <c r="E2" s="207"/>
      <c r="F2" s="207"/>
      <c r="G2" s="207"/>
      <c r="H2" s="207"/>
    </row>
    <row r="3" spans="2:15" ht="17.25" customHeight="1" x14ac:dyDescent="0.2">
      <c r="B3" s="20"/>
      <c r="C3" s="20"/>
      <c r="D3" s="20"/>
      <c r="E3" s="20"/>
      <c r="F3" s="20"/>
      <c r="G3" s="62" t="s">
        <v>523</v>
      </c>
      <c r="H3" s="20"/>
    </row>
    <row r="4" spans="2:15" ht="18.75" customHeight="1" x14ac:dyDescent="0.25">
      <c r="B4" s="209" t="s">
        <v>27</v>
      </c>
      <c r="C4" s="211" t="s">
        <v>544</v>
      </c>
      <c r="D4" s="211"/>
      <c r="E4" s="211" t="s">
        <v>543</v>
      </c>
      <c r="F4" s="211"/>
      <c r="G4" s="208" t="str">
        <f>'P_alle dyr'!R17</f>
        <v>Endring 2015 - 2024</v>
      </c>
      <c r="H4" s="208"/>
      <c r="J4" s="176" t="s">
        <v>528</v>
      </c>
      <c r="K4"/>
      <c r="L4"/>
      <c r="M4"/>
      <c r="N4"/>
      <c r="O4"/>
    </row>
    <row r="5" spans="2:15" ht="18.75" customHeight="1" x14ac:dyDescent="0.25">
      <c r="B5" s="210"/>
      <c r="C5" s="55">
        <f>IF('P_alle dyr'!W30=0," ",'P_alle dyr'!W30)</f>
        <v>2015</v>
      </c>
      <c r="D5" s="55">
        <f>IF('P_alle dyr'!X30=0," ",'P_alle dyr'!X30)</f>
        <v>2024</v>
      </c>
      <c r="E5" s="45">
        <f>C5</f>
        <v>2015</v>
      </c>
      <c r="F5" s="45">
        <f>D5</f>
        <v>2024</v>
      </c>
      <c r="G5" s="45" t="s">
        <v>541</v>
      </c>
      <c r="H5" s="45" t="s">
        <v>542</v>
      </c>
      <c r="J5" s="175" t="s">
        <v>704</v>
      </c>
      <c r="K5"/>
      <c r="L5"/>
      <c r="M5"/>
      <c r="N5"/>
      <c r="O5"/>
    </row>
    <row r="6" spans="2:15" ht="18.75" customHeight="1" x14ac:dyDescent="0.2">
      <c r="B6" s="21" t="str">
        <f>IF('P_alle dyr'!V31=0," ",'P_alle dyr'!V31)</f>
        <v>fjørfe</v>
      </c>
      <c r="C6" s="43">
        <f>IF('P_alle dyr'!W31=0," ",'P_alle dyr'!W31)</f>
        <v>482183</v>
      </c>
      <c r="D6" s="43">
        <f>IF('P_alle dyr'!X31=0," ",'P_alle dyr'!X31)</f>
        <v>738343.42999999993</v>
      </c>
      <c r="E6" s="68">
        <f>IF('P_alle dyr'!AE31=0," ",'P_alle dyr'!AE31)</f>
        <v>0.14785844241369908</v>
      </c>
      <c r="F6" s="68">
        <f>IF('P_alle dyr'!AF31=0," ",'P_alle dyr'!AF31)</f>
        <v>0.18436942024556763</v>
      </c>
      <c r="G6" s="22">
        <f>IF('P_alle dyr'!X44=0," ",'P_alle dyr'!X44)</f>
        <v>256160.42999999993</v>
      </c>
      <c r="H6" s="34">
        <f>IF('P_alle dyr'!AB58=0," ",'P_alle dyr'!AB58)</f>
        <v>0.53125147506237247</v>
      </c>
    </row>
    <row r="7" spans="2:15" ht="18.75" customHeight="1" x14ac:dyDescent="0.2">
      <c r="B7" s="21" t="str">
        <f>IF('P_alle dyr'!V32=0," ",'P_alle dyr'!V32)</f>
        <v>gris</v>
      </c>
      <c r="C7" s="43">
        <f>IF('P_alle dyr'!W32=0," ",'P_alle dyr'!W32)</f>
        <v>2101424.2000000002</v>
      </c>
      <c r="D7" s="43">
        <f>IF('P_alle dyr'!X32=0," ",'P_alle dyr'!X32)</f>
        <v>2564765.5</v>
      </c>
      <c r="E7" s="68">
        <f>IF('P_alle dyr'!AE32=0," ",'P_alle dyr'!AE32)</f>
        <v>0.64438876746474616</v>
      </c>
      <c r="F7" s="68">
        <f>IF('P_alle dyr'!AF32=0," ",'P_alle dyr'!AF32)</f>
        <v>0.64043954220711818</v>
      </c>
      <c r="G7" s="22">
        <f>IF('P_alle dyr'!X45=0," ",'P_alle dyr'!X45)</f>
        <v>463341.29999999981</v>
      </c>
      <c r="H7" s="34">
        <f>IF('P_alle dyr'!AB59=0," ",'P_alle dyr'!AB59)</f>
        <v>0.22048918062331241</v>
      </c>
    </row>
    <row r="8" spans="2:15" ht="18.75" customHeight="1" x14ac:dyDescent="0.2">
      <c r="B8" s="21" t="str">
        <f>IF('P_alle dyr'!V33=0," ",'P_alle dyr'!V33)</f>
        <v>småfe</v>
      </c>
      <c r="C8" s="43">
        <f>IF('P_alle dyr'!W33=0," ",'P_alle dyr'!W33)</f>
        <v>61990</v>
      </c>
      <c r="D8" s="43">
        <f>IF('P_alle dyr'!X33=0," ",'P_alle dyr'!X33)</f>
        <v>48386.999999999993</v>
      </c>
      <c r="E8" s="68">
        <f>IF('P_alle dyr'!AE33=0," ",'P_alle dyr'!AE33)</f>
        <v>1.9008851090198547E-2</v>
      </c>
      <c r="F8" s="68">
        <f>IF('P_alle dyr'!AF33=0," ",'P_alle dyr'!AF33)</f>
        <v>1.2082565883226292E-2</v>
      </c>
      <c r="G8" s="22">
        <f>IF('P_alle dyr'!X46=0," ",'P_alle dyr'!X46)</f>
        <v>-13603.000000000007</v>
      </c>
      <c r="H8" s="34">
        <f>IF('P_alle dyr'!AB60=0," ",'P_alle dyr'!AB60)</f>
        <v>-0.21943861913211821</v>
      </c>
    </row>
    <row r="9" spans="2:15" ht="18.75" customHeight="1" x14ac:dyDescent="0.2">
      <c r="B9" s="21" t="str">
        <f>IF('P_alle dyr'!V34=0," ",'P_alle dyr'!V34)</f>
        <v>storfe</v>
      </c>
      <c r="C9" s="43">
        <f>IF('P_alle dyr'!W34=0," ",'P_alle dyr'!W34)</f>
        <v>615515.20000000007</v>
      </c>
      <c r="D9" s="43">
        <f>IF('P_alle dyr'!X34=0," ",'P_alle dyr'!X34)</f>
        <v>653199.80000000005</v>
      </c>
      <c r="E9" s="68">
        <f>IF('P_alle dyr'!AE34=0," ",'P_alle dyr'!AE34)</f>
        <v>0.18874393903135633</v>
      </c>
      <c r="F9" s="68">
        <f>IF('P_alle dyr'!AF34=0," ",'P_alle dyr'!AF34)</f>
        <v>0.16310847166408826</v>
      </c>
      <c r="G9" s="22">
        <f>IF('P_alle dyr'!X47=0," ",'P_alle dyr'!X47)</f>
        <v>37684.599999999977</v>
      </c>
      <c r="H9" s="34">
        <f>IF('P_alle dyr'!AB61=0," ",'P_alle dyr'!AB61)</f>
        <v>6.1224483164672411E-2</v>
      </c>
    </row>
    <row r="10" spans="2:15" ht="18.75" customHeight="1" x14ac:dyDescent="0.2">
      <c r="B10" s="21" t="s">
        <v>533</v>
      </c>
      <c r="C10" s="43">
        <f>IF('P_alle dyr'!W35=0," ",'P_alle dyr'!W35)</f>
        <v>3261112.4</v>
      </c>
      <c r="D10" s="43">
        <f>IF('P_alle dyr'!X35=0," ",'P_alle dyr'!X35)</f>
        <v>4004695.7299999986</v>
      </c>
      <c r="E10" s="68">
        <f>IF('P_alle dyr'!AE35=0," ",'P_alle dyr'!AE35)</f>
        <v>1</v>
      </c>
      <c r="F10" s="68">
        <f>IF('P_alle dyr'!AF35=0," ",'P_alle dyr'!AF35)</f>
        <v>1</v>
      </c>
      <c r="G10" s="22">
        <f>IF('P_alle dyr'!X48=0," ",'P_alle dyr'!X48)</f>
        <v>743583.32999999868</v>
      </c>
      <c r="H10" s="34" t="str">
        <f>IF('P_alle dyr'!AB62=0," ",'P_alle dyr'!AB62)</f>
        <v xml:space="preserve"> </v>
      </c>
    </row>
    <row r="11" spans="2:15" x14ac:dyDescent="0.2">
      <c r="B11" s="14" t="str">
        <f>IF('P_alle dyr'!V36=0," ",'P_alle dyr'!V36)</f>
        <v xml:space="preserve"> </v>
      </c>
      <c r="C11" s="14" t="str">
        <f>IF('P_alle dyr'!W36=0," ",'P_alle dyr'!W36)</f>
        <v xml:space="preserve"> </v>
      </c>
      <c r="D11" s="14" t="str">
        <f>IF('P_alle dyr'!X36=0," ",'P_alle dyr'!X36)</f>
        <v xml:space="preserve"> </v>
      </c>
    </row>
    <row r="12" spans="2:15" x14ac:dyDescent="0.2">
      <c r="B12" s="14" t="str">
        <f>IF('P_alle dyr'!V37=0," ",'P_alle dyr'!V37)</f>
        <v xml:space="preserve"> </v>
      </c>
      <c r="C12" s="14" t="str">
        <f>IF('P_alle dyr'!W37=0," ",'P_alle dyr'!W37)</f>
        <v xml:space="preserve"> </v>
      </c>
      <c r="D12" s="14" t="str">
        <f>IF('P_alle dyr'!X37=0," ",'P_alle dyr'!X37)</f>
        <v xml:space="preserve"> </v>
      </c>
    </row>
  </sheetData>
  <mergeCells count="5">
    <mergeCell ref="B2:H2"/>
    <mergeCell ref="G4:H4"/>
    <mergeCell ref="B4:B5"/>
    <mergeCell ref="C4:D4"/>
    <mergeCell ref="E4:F4"/>
  </mergeCells>
  <conditionalFormatting sqref="C6:H10">
    <cfRule type="containsBlanks" dxfId="3" priority="1">
      <formula>LEN(TRIM(C6))=0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C53A1-A0D7-44CD-B06F-5B0BB3245178}">
  <sheetPr>
    <tabColor theme="8" tint="0.79998168889431442"/>
  </sheetPr>
  <dimension ref="A1:G36"/>
  <sheetViews>
    <sheetView showGridLines="0" showRowColHeaders="0" workbookViewId="0">
      <selection activeCell="H26" sqref="H26"/>
    </sheetView>
  </sheetViews>
  <sheetFormatPr baseColWidth="10" defaultColWidth="11.42578125" defaultRowHeight="12.75" x14ac:dyDescent="0.2"/>
  <cols>
    <col min="1" max="1" width="4.5703125" style="14" customWidth="1"/>
    <col min="2" max="2" width="8.85546875" style="24" customWidth="1"/>
    <col min="3" max="3" width="11.42578125" style="24" customWidth="1"/>
    <col min="4" max="6" width="12.140625" style="24" customWidth="1"/>
    <col min="7" max="7" width="12.28515625" style="24" customWidth="1"/>
    <col min="8" max="16384" width="11.42578125" style="14"/>
  </cols>
  <sheetData>
    <row r="1" spans="2:7" ht="9.75" customHeight="1" x14ac:dyDescent="0.2"/>
    <row r="2" spans="2:7" ht="66" customHeight="1" x14ac:dyDescent="0.2">
      <c r="B2" s="212" t="str">
        <f>'P_alle dyr'!R11</f>
        <v>Slakteleveranser i Inderøy fra 2015 til 2024 i mengde og endring i kg og prosent</v>
      </c>
      <c r="C2" s="212"/>
      <c r="D2" s="212"/>
      <c r="E2" s="212"/>
      <c r="F2" s="212"/>
      <c r="G2" s="212"/>
    </row>
    <row r="3" spans="2:7" ht="12" customHeight="1" x14ac:dyDescent="0.2">
      <c r="B3" s="26"/>
      <c r="C3" s="26"/>
      <c r="D3" s="26"/>
      <c r="E3" s="26"/>
      <c r="F3" s="63" t="s">
        <v>523</v>
      </c>
      <c r="G3" s="26"/>
    </row>
    <row r="4" spans="2:7" ht="35.25" customHeight="1" x14ac:dyDescent="0.2">
      <c r="B4" s="55" t="str">
        <f>IF('P_alle dyr'!B6=0," ",'P_alle dyr'!B6)</f>
        <v>dyreslag</v>
      </c>
      <c r="C4" s="55" t="str">
        <f>IF('P_alle dyr'!C6=0," ",'P_alle dyr'!C6)</f>
        <v>undergrupper</v>
      </c>
      <c r="D4" s="45">
        <f>IF('P_alle dyr'!D6=0," ",'P_alle dyr'!D6)</f>
        <v>2015</v>
      </c>
      <c r="E4" s="45">
        <f>IF('P_alle dyr'!E6=0," ",'P_alle dyr'!E6)</f>
        <v>2024</v>
      </c>
      <c r="F4" s="45" t="str">
        <f>'P_alle dyr'!R17</f>
        <v>Endring 2015 - 2024</v>
      </c>
      <c r="G4" s="45" t="str">
        <f>'P_alle dyr'!R18</f>
        <v>Endring 2015 - 2024</v>
      </c>
    </row>
    <row r="5" spans="2:7" ht="15.95" customHeight="1" x14ac:dyDescent="0.2">
      <c r="B5" s="21" t="str">
        <f>IF('P_alle dyr'!B7=0," ",'P_alle dyr'!B7)</f>
        <v>fjørfe</v>
      </c>
      <c r="C5" s="21" t="str">
        <f>IF('P_alle dyr'!C7=0," ",'P_alle dyr'!C7)</f>
        <v>and</v>
      </c>
      <c r="D5" s="43" t="str">
        <f>IF('P_alle dyr'!D7=0," ",'P_alle dyr'!D7)</f>
        <v xml:space="preserve"> </v>
      </c>
      <c r="E5" s="43" t="str">
        <f>IF('P_alle dyr'!E7=0," ",'P_alle dyr'!E7)</f>
        <v xml:space="preserve"> </v>
      </c>
      <c r="F5" s="22" t="str">
        <f>IF('P_alle dyr'!E43=0," ",'P_alle dyr'!E43)</f>
        <v xml:space="preserve"> </v>
      </c>
      <c r="G5" s="60" t="str">
        <f>IF('P_alle dyr'!Q78=0," ",'P_alle dyr'!Q78)</f>
        <v xml:space="preserve"> </v>
      </c>
    </row>
    <row r="6" spans="2:7" ht="15.95" customHeight="1" x14ac:dyDescent="0.2">
      <c r="B6" s="21" t="str">
        <f>IF('P_alle dyr'!B8=0," ",'P_alle dyr'!B8)</f>
        <v xml:space="preserve"> </v>
      </c>
      <c r="C6" s="21" t="str">
        <f>IF('P_alle dyr'!C8=0," ",'P_alle dyr'!C8)</f>
        <v>gås</v>
      </c>
      <c r="D6" s="43" t="str">
        <f>IF('P_alle dyr'!D8=0," ",'P_alle dyr'!D8)</f>
        <v xml:space="preserve"> </v>
      </c>
      <c r="E6" s="43" t="str">
        <f>IF('P_alle dyr'!E8=0," ",'P_alle dyr'!E8)</f>
        <v xml:space="preserve"> </v>
      </c>
      <c r="F6" s="22" t="str">
        <f>IF('P_alle dyr'!E44=0," ",'P_alle dyr'!E44)</f>
        <v xml:space="preserve"> </v>
      </c>
      <c r="G6" s="60" t="str">
        <f>IF('P_alle dyr'!Q79=0," ",'P_alle dyr'!Q79)</f>
        <v xml:space="preserve"> </v>
      </c>
    </row>
    <row r="7" spans="2:7" ht="15.95" customHeight="1" x14ac:dyDescent="0.2">
      <c r="B7" s="21" t="str">
        <f>IF('P_alle dyr'!B9=0," ",'P_alle dyr'!B9)</f>
        <v xml:space="preserve"> </v>
      </c>
      <c r="C7" s="21" t="str">
        <f>IF('P_alle dyr'!C9=0," ",'P_alle dyr'!C9)</f>
        <v>hane</v>
      </c>
      <c r="D7" s="43" t="str">
        <f>IF('P_alle dyr'!D9=0," ",'P_alle dyr'!D9)</f>
        <v xml:space="preserve"> </v>
      </c>
      <c r="E7" s="43" t="str">
        <f>IF('P_alle dyr'!E9=0," ",'P_alle dyr'!E9)</f>
        <v xml:space="preserve"> </v>
      </c>
      <c r="F7" s="22" t="str">
        <f>IF('P_alle dyr'!E45=0," ",'P_alle dyr'!E45)</f>
        <v xml:space="preserve"> </v>
      </c>
      <c r="G7" s="60" t="str">
        <f>IF('P_alle dyr'!Q80=0," ",'P_alle dyr'!Q80)</f>
        <v xml:space="preserve"> </v>
      </c>
    </row>
    <row r="8" spans="2:7" ht="15.95" customHeight="1" x14ac:dyDescent="0.2">
      <c r="B8" s="21" t="str">
        <f>IF('P_alle dyr'!B10=0," ",'P_alle dyr'!B10)</f>
        <v xml:space="preserve"> </v>
      </c>
      <c r="C8" s="21" t="str">
        <f>IF('P_alle dyr'!C10=0," ",'P_alle dyr'!C10)</f>
        <v>høns</v>
      </c>
      <c r="D8" s="43" t="str">
        <f>IF('P_alle dyr'!D10=0," ",'P_alle dyr'!D10)</f>
        <v xml:space="preserve"> </v>
      </c>
      <c r="E8" s="43" t="str">
        <f>IF('P_alle dyr'!E10=0," ",'P_alle dyr'!E10)</f>
        <v xml:space="preserve"> </v>
      </c>
      <c r="F8" s="22" t="str">
        <f>IF('P_alle dyr'!E46=0," ",'P_alle dyr'!E46)</f>
        <v xml:space="preserve"> </v>
      </c>
      <c r="G8" s="60" t="str">
        <f>IF('P_alle dyr'!Q81=0," ",'P_alle dyr'!Q81)</f>
        <v xml:space="preserve"> </v>
      </c>
    </row>
    <row r="9" spans="2:7" ht="15.95" customHeight="1" x14ac:dyDescent="0.2">
      <c r="B9" s="21" t="str">
        <f>IF('P_alle dyr'!B11=0," ",'P_alle dyr'!B11)</f>
        <v xml:space="preserve"> </v>
      </c>
      <c r="C9" s="21" t="str">
        <f>IF('P_alle dyr'!C11=0," ",'P_alle dyr'!C11)</f>
        <v>kalkun</v>
      </c>
      <c r="D9" s="43">
        <f>IF('P_alle dyr'!D11=0," ",'P_alle dyr'!D11)</f>
        <v>209822</v>
      </c>
      <c r="E9" s="43" t="str">
        <f>IF('P_alle dyr'!E11=0," ",'P_alle dyr'!E11)</f>
        <v xml:space="preserve"> </v>
      </c>
      <c r="F9" s="22">
        <f>IF('P_alle dyr'!E47=0," ",'P_alle dyr'!E47)</f>
        <v>-209822</v>
      </c>
      <c r="G9" s="60">
        <f>IF('P_alle dyr'!Q82=0," ",'P_alle dyr'!Q82)</f>
        <v>-1</v>
      </c>
    </row>
    <row r="10" spans="2:7" ht="15.95" customHeight="1" x14ac:dyDescent="0.2">
      <c r="B10" s="21" t="str">
        <f>IF('P_alle dyr'!B12=0," ",'P_alle dyr'!B12)</f>
        <v xml:space="preserve"> </v>
      </c>
      <c r="C10" s="21" t="str">
        <f>IF('P_alle dyr'!C12=0," ",'P_alle dyr'!C12)</f>
        <v>kylling</v>
      </c>
      <c r="D10" s="43">
        <f>IF('P_alle dyr'!D12=0," ",'P_alle dyr'!D12)</f>
        <v>272361</v>
      </c>
      <c r="E10" s="43">
        <f>IF('P_alle dyr'!E12=0," ",'P_alle dyr'!E12)</f>
        <v>738343.42999999993</v>
      </c>
      <c r="F10" s="22">
        <f>IF('P_alle dyr'!E48=0," ",'P_alle dyr'!E48)</f>
        <v>465982.42999999993</v>
      </c>
      <c r="G10" s="60">
        <f>IF('P_alle dyr'!Q83=0," ",'P_alle dyr'!Q83)</f>
        <v>1.7108999820091715</v>
      </c>
    </row>
    <row r="11" spans="2:7" ht="15.95" customHeight="1" x14ac:dyDescent="0.2">
      <c r="B11" s="56" t="str">
        <f>IF('P_alle dyr'!B13=0," ",'P_alle dyr'!B13)</f>
        <v>gris</v>
      </c>
      <c r="C11" s="56" t="str">
        <f>IF('P_alle dyr'!C13=0," ",'P_alle dyr'!C13)</f>
        <v>gris</v>
      </c>
      <c r="D11" s="57">
        <f>IF('P_alle dyr'!D13=0," ",'P_alle dyr'!D13)</f>
        <v>1935176</v>
      </c>
      <c r="E11" s="57">
        <f>IF('P_alle dyr'!E13=0," ",'P_alle dyr'!E13)</f>
        <v>2394656.2999999998</v>
      </c>
      <c r="F11" s="58">
        <f>IF('P_alle dyr'!E49=0," ",'P_alle dyr'!E49)</f>
        <v>459480.29999999981</v>
      </c>
      <c r="G11" s="60">
        <f>IF('P_alle dyr'!Q84=0," ",'P_alle dyr'!Q84)</f>
        <v>0.23743592314084083</v>
      </c>
    </row>
    <row r="12" spans="2:7" ht="15.95" customHeight="1" x14ac:dyDescent="0.2">
      <c r="B12" s="21" t="str">
        <f>IF('P_alle dyr'!B14=0," ",'P_alle dyr'!B14)</f>
        <v xml:space="preserve"> </v>
      </c>
      <c r="C12" s="21" t="str">
        <f>IF('P_alle dyr'!C14=0," ",'P_alle dyr'!C14)</f>
        <v>purke</v>
      </c>
      <c r="D12" s="43">
        <f>IF('P_alle dyr'!D14=0," ",'P_alle dyr'!D14)</f>
        <v>162472.70000000001</v>
      </c>
      <c r="E12" s="43">
        <f>IF('P_alle dyr'!E14=0," ",'P_alle dyr'!E14)</f>
        <v>165836.79999999999</v>
      </c>
      <c r="F12" s="22">
        <f>IF('P_alle dyr'!E50=0," ",'P_alle dyr'!E50)</f>
        <v>3364.0999999999767</v>
      </c>
      <c r="G12" s="60">
        <f>IF('P_alle dyr'!Q85=0," ",'P_alle dyr'!Q85)</f>
        <v>2.0705632392395625E-2</v>
      </c>
    </row>
    <row r="13" spans="2:7" ht="15.95" customHeight="1" x14ac:dyDescent="0.2">
      <c r="B13" s="21" t="str">
        <f>IF('P_alle dyr'!B15=0," ",'P_alle dyr'!B15)</f>
        <v xml:space="preserve"> </v>
      </c>
      <c r="C13" s="21" t="str">
        <f>IF('P_alle dyr'!C15=0," ",'P_alle dyr'!C15)</f>
        <v>råne</v>
      </c>
      <c r="D13" s="43">
        <f>IF('P_alle dyr'!D15=0," ",'P_alle dyr'!D15)</f>
        <v>3775.5</v>
      </c>
      <c r="E13" s="43">
        <f>IF('P_alle dyr'!E15=0," ",'P_alle dyr'!E15)</f>
        <v>4272.3999999999996</v>
      </c>
      <c r="F13" s="22">
        <f>IF('P_alle dyr'!E51=0," ",'P_alle dyr'!E51)</f>
        <v>496.89999999999964</v>
      </c>
      <c r="G13" s="60">
        <f>IF('P_alle dyr'!Q86=0," ",'P_alle dyr'!Q86)</f>
        <v>0.13161170705866762</v>
      </c>
    </row>
    <row r="14" spans="2:7" ht="15.95" customHeight="1" x14ac:dyDescent="0.2">
      <c r="B14" s="56" t="str">
        <f>IF('P_alle dyr'!B16=0," ",'P_alle dyr'!B16)</f>
        <v>småfe</v>
      </c>
      <c r="C14" s="56" t="str">
        <f>IF('P_alle dyr'!C16=0," ",'P_alle dyr'!C16)</f>
        <v>geit</v>
      </c>
      <c r="D14" s="57" t="str">
        <f>IF('P_alle dyr'!D16=0," ",'P_alle dyr'!D16)</f>
        <v xml:space="preserve"> </v>
      </c>
      <c r="E14" s="57">
        <f>IF('P_alle dyr'!E16=0," ",'P_alle dyr'!E16)</f>
        <v>64.099999999999994</v>
      </c>
      <c r="F14" s="58">
        <f>IF('P_alle dyr'!E52=0," ",'P_alle dyr'!E52)</f>
        <v>64.099999999999994</v>
      </c>
      <c r="G14" s="60" t="str">
        <f>IF('P_alle dyr'!Q87=0," ",'P_alle dyr'!Q87)</f>
        <v xml:space="preserve"> </v>
      </c>
    </row>
    <row r="15" spans="2:7" ht="15.95" customHeight="1" x14ac:dyDescent="0.2">
      <c r="B15" s="21" t="str">
        <f>IF('P_alle dyr'!B17=0," ",'P_alle dyr'!B17)</f>
        <v xml:space="preserve"> </v>
      </c>
      <c r="C15" s="21" t="str">
        <f>IF('P_alle dyr'!C17=0," ",'P_alle dyr'!C17)</f>
        <v>kje</v>
      </c>
      <c r="D15" s="43" t="str">
        <f>IF('P_alle dyr'!D17=0," ",'P_alle dyr'!D17)</f>
        <v xml:space="preserve"> </v>
      </c>
      <c r="E15" s="43">
        <f>IF('P_alle dyr'!E17=0," ",'P_alle dyr'!E17)</f>
        <v>125.2</v>
      </c>
      <c r="F15" s="22">
        <f>IF('P_alle dyr'!E53=0," ",'P_alle dyr'!E53)</f>
        <v>125.2</v>
      </c>
      <c r="G15" s="60" t="str">
        <f>IF('P_alle dyr'!Q88=0," ",'P_alle dyr'!Q88)</f>
        <v xml:space="preserve"> </v>
      </c>
    </row>
    <row r="16" spans="2:7" ht="15.95" customHeight="1" x14ac:dyDescent="0.2">
      <c r="B16" s="21" t="str">
        <f>IF('P_alle dyr'!B18=0," ",'P_alle dyr'!B18)</f>
        <v xml:space="preserve"> </v>
      </c>
      <c r="C16" s="21" t="str">
        <f>IF('P_alle dyr'!C18=0," ",'P_alle dyr'!C18)</f>
        <v>lam</v>
      </c>
      <c r="D16" s="43">
        <f>IF('P_alle dyr'!D18=0," ",'P_alle dyr'!D18)</f>
        <v>52879</v>
      </c>
      <c r="E16" s="43">
        <f>IF('P_alle dyr'!E18=0," ",'P_alle dyr'!E18)</f>
        <v>40702.399999999994</v>
      </c>
      <c r="F16" s="22">
        <f>IF('P_alle dyr'!E54=0," ",'P_alle dyr'!E54)</f>
        <v>-12176.600000000006</v>
      </c>
      <c r="G16" s="60">
        <f>IF('P_alle dyr'!Q89=0," ",'P_alle dyr'!Q89)</f>
        <v>-0.23027288715747282</v>
      </c>
    </row>
    <row r="17" spans="1:7" ht="15.95" customHeight="1" x14ac:dyDescent="0.2">
      <c r="B17" s="21" t="str">
        <f>IF('P_alle dyr'!B19=0," ",'P_alle dyr'!B19)</f>
        <v xml:space="preserve"> </v>
      </c>
      <c r="C17" s="21" t="str">
        <f>IF('P_alle dyr'!C19=0," ",'P_alle dyr'!C19)</f>
        <v>søye</v>
      </c>
      <c r="D17" s="43">
        <f>IF('P_alle dyr'!D19=0," ",'P_alle dyr'!D19)</f>
        <v>7595.6</v>
      </c>
      <c r="E17" s="43">
        <f>IF('P_alle dyr'!E19=0," ",'P_alle dyr'!E19)</f>
        <v>5576.3</v>
      </c>
      <c r="F17" s="22">
        <f>IF('P_alle dyr'!E55=0," ",'P_alle dyr'!E55)</f>
        <v>-2019.3000000000002</v>
      </c>
      <c r="G17" s="60">
        <f>IF('P_alle dyr'!Q90=0," ",'P_alle dyr'!Q90)</f>
        <v>-0.26585128232134397</v>
      </c>
    </row>
    <row r="18" spans="1:7" ht="15.95" customHeight="1" x14ac:dyDescent="0.2">
      <c r="B18" s="21" t="str">
        <f>IF('P_alle dyr'!B20=0," ",'P_alle dyr'!B20)</f>
        <v xml:space="preserve"> </v>
      </c>
      <c r="C18" s="21" t="str">
        <f>IF('P_alle dyr'!C20=0," ",'P_alle dyr'!C20)</f>
        <v>ungsau</v>
      </c>
      <c r="D18" s="43">
        <f>IF('P_alle dyr'!D20=0," ",'P_alle dyr'!D20)</f>
        <v>1060.0999999999999</v>
      </c>
      <c r="E18" s="43">
        <f>IF('P_alle dyr'!E20=0," ",'P_alle dyr'!E20)</f>
        <v>1455.1000000000001</v>
      </c>
      <c r="F18" s="22">
        <f>IF('P_alle dyr'!E56=0," ",'P_alle dyr'!E56)</f>
        <v>395.00000000000023</v>
      </c>
      <c r="G18" s="60">
        <f>IF('P_alle dyr'!Q91=0," ",'P_alle dyr'!Q91)</f>
        <v>0.37260635789076529</v>
      </c>
    </row>
    <row r="19" spans="1:7" ht="15.95" customHeight="1" x14ac:dyDescent="0.2">
      <c r="B19" s="21" t="str">
        <f>IF('P_alle dyr'!B21=0," ",'P_alle dyr'!B21)</f>
        <v xml:space="preserve"> </v>
      </c>
      <c r="C19" s="21" t="str">
        <f>IF('P_alle dyr'!C21=0," ",'P_alle dyr'!C21)</f>
        <v>villsaulam</v>
      </c>
      <c r="D19" s="43" t="str">
        <f>IF('P_alle dyr'!D21=0," ",'P_alle dyr'!D21)</f>
        <v xml:space="preserve"> </v>
      </c>
      <c r="E19" s="43">
        <f>IF('P_alle dyr'!E21=0," ",'P_alle dyr'!E21)</f>
        <v>126.4</v>
      </c>
      <c r="F19" s="22">
        <f>IF('P_alle dyr'!E57=0," ",'P_alle dyr'!E57)</f>
        <v>126.4</v>
      </c>
      <c r="G19" s="60" t="str">
        <f>IF('P_alle dyr'!Q92=0," ",'P_alle dyr'!Q92)</f>
        <v xml:space="preserve"> </v>
      </c>
    </row>
    <row r="20" spans="1:7" ht="15.95" customHeight="1" x14ac:dyDescent="0.2">
      <c r="B20" s="21" t="str">
        <f>IF('P_alle dyr'!B22=0," ",'P_alle dyr'!B22)</f>
        <v xml:space="preserve"> </v>
      </c>
      <c r="C20" s="21" t="str">
        <f>IF('P_alle dyr'!C22=0," ",'P_alle dyr'!C22)</f>
        <v>vær</v>
      </c>
      <c r="D20" s="43">
        <f>IF('P_alle dyr'!D22=0," ",'P_alle dyr'!D22)</f>
        <v>455.3</v>
      </c>
      <c r="E20" s="43">
        <f>IF('P_alle dyr'!E22=0," ",'P_alle dyr'!E22)</f>
        <v>337.5</v>
      </c>
      <c r="F20" s="22">
        <f>IF('P_alle dyr'!E58=0," ",'P_alle dyr'!E58)</f>
        <v>-117.80000000000001</v>
      </c>
      <c r="G20" s="60">
        <f>IF('P_alle dyr'!Q93=0," ",'P_alle dyr'!Q93)</f>
        <v>-0.25873050735778608</v>
      </c>
    </row>
    <row r="21" spans="1:7" ht="15.95" customHeight="1" x14ac:dyDescent="0.2">
      <c r="B21" s="56" t="str">
        <f>IF('P_alle dyr'!B23=0," ",'P_alle dyr'!B23)</f>
        <v>storfe</v>
      </c>
      <c r="C21" s="56" t="str">
        <f>IF('P_alle dyr'!C23=0," ",'P_alle dyr'!C23)</f>
        <v>kalv</v>
      </c>
      <c r="D21" s="57">
        <f>IF('P_alle dyr'!D23=0," ",'P_alle dyr'!D23)</f>
        <v>3537.4</v>
      </c>
      <c r="E21" s="57">
        <f>IF('P_alle dyr'!E23=0," ",'P_alle dyr'!E23)</f>
        <v>16780.399999999998</v>
      </c>
      <c r="F21" s="58">
        <f>IF('P_alle dyr'!E59=0," ",'P_alle dyr'!E59)</f>
        <v>13242.999999999998</v>
      </c>
      <c r="G21" s="60">
        <f>IF('P_alle dyr'!Q94=0," ",'P_alle dyr'!Q94)</f>
        <v>3.7437100695426011</v>
      </c>
    </row>
    <row r="22" spans="1:7" ht="15.95" customHeight="1" x14ac:dyDescent="0.2">
      <c r="B22" s="21" t="str">
        <f>IF('P_alle dyr'!B24=0," ",'P_alle dyr'!B24)</f>
        <v xml:space="preserve"> </v>
      </c>
      <c r="C22" s="21" t="str">
        <f>IF('P_alle dyr'!C24=0," ",'P_alle dyr'!C24)</f>
        <v>ku</v>
      </c>
      <c r="D22" s="43">
        <f>IF('P_alle dyr'!D24=0," ",'P_alle dyr'!D24)</f>
        <v>129505.8</v>
      </c>
      <c r="E22" s="43">
        <f>IF('P_alle dyr'!E24=0," ",'P_alle dyr'!E24)</f>
        <v>138647.4</v>
      </c>
      <c r="F22" s="22">
        <f>IF('P_alle dyr'!E60=0," ",'P_alle dyr'!E60)</f>
        <v>9141.5999999999913</v>
      </c>
      <c r="G22" s="60">
        <f>IF('P_alle dyr'!Q95=0," ",'P_alle dyr'!Q95)</f>
        <v>7.0588344305814801E-2</v>
      </c>
    </row>
    <row r="23" spans="1:7" ht="15.95" customHeight="1" x14ac:dyDescent="0.2">
      <c r="B23" s="21" t="str">
        <f>IF('P_alle dyr'!B25=0," ",'P_alle dyr'!B25)</f>
        <v xml:space="preserve"> </v>
      </c>
      <c r="C23" s="21" t="str">
        <f>IF('P_alle dyr'!C25=0," ",'P_alle dyr'!C25)</f>
        <v>kvige</v>
      </c>
      <c r="D23" s="43">
        <f>IF('P_alle dyr'!D25=0," ",'P_alle dyr'!D25)</f>
        <v>24735.1</v>
      </c>
      <c r="E23" s="43">
        <f>IF('P_alle dyr'!E25=0," ",'P_alle dyr'!E25)</f>
        <v>58465.499999999993</v>
      </c>
      <c r="F23" s="22">
        <f>IF('P_alle dyr'!E61=0," ",'P_alle dyr'!E61)</f>
        <v>33730.399999999994</v>
      </c>
      <c r="G23" s="60">
        <f>IF('P_alle dyr'!Q96=0," ",'P_alle dyr'!Q96)</f>
        <v>1.3636653985631753</v>
      </c>
    </row>
    <row r="24" spans="1:7" ht="15.95" customHeight="1" x14ac:dyDescent="0.2">
      <c r="B24" s="21" t="str">
        <f>IF('P_alle dyr'!B26=0," ",'P_alle dyr'!B26)</f>
        <v xml:space="preserve"> </v>
      </c>
      <c r="C24" s="21" t="str">
        <f>IF('P_alle dyr'!C26=0," ",'P_alle dyr'!C26)</f>
        <v>okse</v>
      </c>
      <c r="D24" s="43">
        <f>IF('P_alle dyr'!D26=0," ",'P_alle dyr'!D26)</f>
        <v>11488.9</v>
      </c>
      <c r="E24" s="43">
        <f>IF('P_alle dyr'!E26=0," ",'P_alle dyr'!E26)</f>
        <v>11437.2</v>
      </c>
      <c r="F24" s="22">
        <f>IF('P_alle dyr'!E62=0," ",'P_alle dyr'!E62)</f>
        <v>-51.699999999998909</v>
      </c>
      <c r="G24" s="60">
        <f>IF('P_alle dyr'!Q97=0," ",'P_alle dyr'!Q97)</f>
        <v>-4.4999956479731661E-3</v>
      </c>
    </row>
    <row r="25" spans="1:7" ht="15.95" customHeight="1" x14ac:dyDescent="0.2">
      <c r="B25" s="21" t="str">
        <f>IF('P_alle dyr'!B27=0," ",'P_alle dyr'!B27)</f>
        <v xml:space="preserve"> </v>
      </c>
      <c r="C25" s="21" t="str">
        <f>IF('P_alle dyr'!C27=0," ",'P_alle dyr'!C27)</f>
        <v>ungku</v>
      </c>
      <c r="D25" s="43">
        <f>IF('P_alle dyr'!D27=0," ",'P_alle dyr'!D27)</f>
        <v>91814.1</v>
      </c>
      <c r="E25" s="43">
        <f>IF('P_alle dyr'!E27=0," ",'P_alle dyr'!E27)</f>
        <v>106674.79999999999</v>
      </c>
      <c r="F25" s="22">
        <f>IF('P_alle dyr'!E63=0," ",'P_alle dyr'!E63)</f>
        <v>14860.699999999983</v>
      </c>
      <c r="G25" s="60">
        <f>IF('P_alle dyr'!Q98=0," ",'P_alle dyr'!Q98)</f>
        <v>0.16185640331931567</v>
      </c>
    </row>
    <row r="26" spans="1:7" ht="15.95" customHeight="1" x14ac:dyDescent="0.2">
      <c r="B26" s="21" t="str">
        <f>IF('P_alle dyr'!B28=0," ",'P_alle dyr'!B28)</f>
        <v xml:space="preserve"> </v>
      </c>
      <c r="C26" s="21" t="str">
        <f>IF('P_alle dyr'!C28=0," ",'P_alle dyr'!C28)</f>
        <v>ungokse</v>
      </c>
      <c r="D26" s="43">
        <f>IF('P_alle dyr'!D28=0," ",'P_alle dyr'!D28)</f>
        <v>354433.9</v>
      </c>
      <c r="E26" s="43">
        <f>IF('P_alle dyr'!E28=0," ",'P_alle dyr'!E28)</f>
        <v>321194.50000000012</v>
      </c>
      <c r="F26" s="22">
        <f>IF('P_alle dyr'!E64=0," ",'P_alle dyr'!E64)</f>
        <v>-33239.399999999907</v>
      </c>
      <c r="G26" s="60">
        <f>IF('P_alle dyr'!Q99=0," ",'P_alle dyr'!Q99)</f>
        <v>-9.3781661404284136E-2</v>
      </c>
    </row>
    <row r="27" spans="1:7" ht="15.95" customHeight="1" x14ac:dyDescent="0.2">
      <c r="B27" s="21" t="s">
        <v>539</v>
      </c>
      <c r="C27" s="21" t="str">
        <f>IF('P_alle dyr'!C29=0," ",'P_alle dyr'!C29)</f>
        <v xml:space="preserve"> </v>
      </c>
      <c r="D27" s="43">
        <f>IF('P_alle dyr'!D29=0," ",'P_alle dyr'!D29)</f>
        <v>3261112.4</v>
      </c>
      <c r="E27" s="43">
        <f>IF('P_alle dyr'!E29=0," ",'P_alle dyr'!E29)</f>
        <v>4004695.7299999986</v>
      </c>
      <c r="F27" s="22">
        <f>IF('P_alle dyr'!E65=0," ",'P_alle dyr'!E65)</f>
        <v>743583.32999999868</v>
      </c>
      <c r="G27" s="60">
        <f>IF('P_alle dyr'!Q100=0," ",'P_alle dyr'!Q100)</f>
        <v>0.22801524105700824</v>
      </c>
    </row>
    <row r="28" spans="1:7" x14ac:dyDescent="0.2">
      <c r="B28" s="24" t="str">
        <f>IF('P_alle dyr'!B30=0," ",'P_alle dyr'!B30)</f>
        <v xml:space="preserve"> </v>
      </c>
      <c r="C28" s="24" t="str">
        <f>IF('P_alle dyr'!C30=0," ",'P_alle dyr'!C30)</f>
        <v xml:space="preserve"> </v>
      </c>
      <c r="D28" s="24" t="str">
        <f>IF('P_alle dyr'!D30=0," ",'P_alle dyr'!D30)</f>
        <v xml:space="preserve"> </v>
      </c>
      <c r="E28" s="24" t="str">
        <f>IF('P_alle dyr'!E30=0," ",'P_alle dyr'!E30)</f>
        <v xml:space="preserve"> </v>
      </c>
    </row>
    <row r="29" spans="1:7" ht="23.25" customHeight="1" x14ac:dyDescent="0.2">
      <c r="A29" s="213"/>
      <c r="B29" s="213"/>
      <c r="C29" s="213"/>
      <c r="D29" s="213"/>
      <c r="E29" s="213"/>
      <c r="F29" s="213"/>
      <c r="G29" s="213"/>
    </row>
    <row r="30" spans="1:7" ht="29.25" customHeight="1" x14ac:dyDescent="0.2">
      <c r="A30" s="213"/>
      <c r="B30" s="213"/>
      <c r="C30" s="213"/>
      <c r="D30" s="213"/>
      <c r="E30" s="213"/>
      <c r="F30" s="213"/>
      <c r="G30" s="213"/>
    </row>
    <row r="31" spans="1:7" x14ac:dyDescent="0.2">
      <c r="E31" s="24" t="str">
        <f>IF('P_alle dyr'!E34=0," ",'P_alle dyr'!E34)</f>
        <v xml:space="preserve"> </v>
      </c>
    </row>
    <row r="32" spans="1:7" x14ac:dyDescent="0.2">
      <c r="E32" s="24" t="str">
        <f>IF('P_alle dyr'!E35=0," ",'P_alle dyr'!E35)</f>
        <v xml:space="preserve"> </v>
      </c>
    </row>
    <row r="33" spans="5:5" x14ac:dyDescent="0.2">
      <c r="E33" s="24" t="str">
        <f>IF('P_alle dyr'!E36=0," ",'P_alle dyr'!E36)</f>
        <v xml:space="preserve"> </v>
      </c>
    </row>
    <row r="34" spans="5:5" x14ac:dyDescent="0.2">
      <c r="E34" s="24" t="str">
        <f>IF('P_alle dyr'!E37=0," ",'P_alle dyr'!E37)</f>
        <v xml:space="preserve"> </v>
      </c>
    </row>
    <row r="35" spans="5:5" x14ac:dyDescent="0.2">
      <c r="E35" s="24" t="str">
        <f>IF('P_alle dyr'!E38=0," ",'P_alle dyr'!E38)</f>
        <v xml:space="preserve"> </v>
      </c>
    </row>
    <row r="36" spans="5:5" x14ac:dyDescent="0.2">
      <c r="E36" s="24" t="str">
        <f>IF('P_alle dyr'!E39=0," ",'P_alle dyr'!E39)</f>
        <v xml:space="preserve"> </v>
      </c>
    </row>
  </sheetData>
  <mergeCells count="3">
    <mergeCell ref="B2:G2"/>
    <mergeCell ref="A29:G29"/>
    <mergeCell ref="A30:G30"/>
  </mergeCells>
  <conditionalFormatting sqref="D5:G27">
    <cfRule type="containsBlanks" dxfId="2" priority="1">
      <formula>LEN(TRIM(D5))=0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466E-B317-4196-BA9A-B320526E8C27}">
  <sheetPr>
    <tabColor theme="9" tint="0.59999389629810485"/>
  </sheetPr>
  <dimension ref="B2:T138"/>
  <sheetViews>
    <sheetView workbookViewId="0">
      <selection activeCell="G2" sqref="G2:I33"/>
    </sheetView>
  </sheetViews>
  <sheetFormatPr baseColWidth="10" defaultRowHeight="12.75" x14ac:dyDescent="0.2"/>
  <cols>
    <col min="2" max="2" width="10.28515625" customWidth="1"/>
    <col min="3" max="20" width="12" customWidth="1"/>
    <col min="21" max="22" width="10" bestFit="1" customWidth="1"/>
    <col min="23" max="24" width="8.5703125" bestFit="1" customWidth="1"/>
    <col min="25" max="27" width="10" bestFit="1" customWidth="1"/>
    <col min="28" max="28" width="9.5703125" bestFit="1" customWidth="1"/>
    <col min="29" max="29" width="8.5703125" bestFit="1" customWidth="1"/>
    <col min="30" max="30" width="7.5703125" bestFit="1" customWidth="1"/>
    <col min="31" max="31" width="11" bestFit="1" customWidth="1"/>
    <col min="32" max="32" width="6.5703125" bestFit="1" customWidth="1"/>
    <col min="33" max="33" width="10" bestFit="1" customWidth="1"/>
    <col min="34" max="35" width="8.5703125" bestFit="1" customWidth="1"/>
    <col min="36" max="36" width="11" bestFit="1" customWidth="1"/>
    <col min="37" max="38" width="8.5703125" bestFit="1" customWidth="1"/>
    <col min="39" max="39" width="10" bestFit="1" customWidth="1"/>
    <col min="40" max="40" width="8.5703125" bestFit="1" customWidth="1"/>
    <col min="41" max="42" width="7.5703125" bestFit="1" customWidth="1"/>
    <col min="43" max="43" width="6.5703125" bestFit="1" customWidth="1"/>
    <col min="44" max="44" width="8.140625" bestFit="1" customWidth="1"/>
    <col min="45" max="45" width="8.5703125" bestFit="1" customWidth="1"/>
    <col min="46" max="46" width="7.5703125" bestFit="1" customWidth="1"/>
    <col min="47" max="47" width="10" bestFit="1" customWidth="1"/>
    <col min="48" max="48" width="8.5703125" bestFit="1" customWidth="1"/>
    <col min="49" max="49" width="7.5703125" bestFit="1" customWidth="1"/>
    <col min="50" max="50" width="6.5703125" bestFit="1" customWidth="1"/>
    <col min="51" max="51" width="9.85546875" bestFit="1" customWidth="1"/>
    <col min="52" max="52" width="7.5703125" bestFit="1" customWidth="1"/>
    <col min="53" max="53" width="11.140625" bestFit="1" customWidth="1"/>
    <col min="54" max="55" width="8.5703125" bestFit="1" customWidth="1"/>
    <col min="56" max="56" width="8.140625" bestFit="1" customWidth="1"/>
    <col min="57" max="57" width="10.7109375" bestFit="1" customWidth="1"/>
    <col min="58" max="58" width="8.42578125" bestFit="1" customWidth="1"/>
    <col min="59" max="59" width="11" bestFit="1" customWidth="1"/>
    <col min="60" max="60" width="8.5703125" bestFit="1" customWidth="1"/>
    <col min="61" max="61" width="10.140625" bestFit="1" customWidth="1"/>
    <col min="62" max="62" width="11.28515625" bestFit="1" customWidth="1"/>
    <col min="63" max="63" width="7.85546875" bestFit="1" customWidth="1"/>
    <col min="64" max="64" width="7.5703125" bestFit="1" customWidth="1"/>
    <col min="65" max="66" width="10" bestFit="1" customWidth="1"/>
    <col min="67" max="67" width="7.140625" bestFit="1" customWidth="1"/>
    <col min="68" max="68" width="10.42578125" bestFit="1" customWidth="1"/>
    <col min="69" max="69" width="8.5703125" bestFit="1" customWidth="1"/>
    <col min="70" max="70" width="9.85546875" bestFit="1" customWidth="1"/>
    <col min="71" max="71" width="8.140625" bestFit="1" customWidth="1"/>
    <col min="72" max="72" width="6.5703125" bestFit="1" customWidth="1"/>
    <col min="73" max="73" width="10" bestFit="1" customWidth="1"/>
    <col min="74" max="74" width="6.5703125" bestFit="1" customWidth="1"/>
    <col min="75" max="75" width="11" bestFit="1" customWidth="1"/>
    <col min="76" max="76" width="8.5703125" bestFit="1" customWidth="1"/>
    <col min="77" max="77" width="10.85546875" bestFit="1" customWidth="1"/>
    <col min="78" max="78" width="8.85546875" bestFit="1" customWidth="1"/>
    <col min="79" max="79" width="8.7109375" bestFit="1" customWidth="1"/>
    <col min="80" max="81" width="8.5703125" bestFit="1" customWidth="1"/>
    <col min="82" max="82" width="6.85546875" bestFit="1" customWidth="1"/>
    <col min="83" max="83" width="9" bestFit="1" customWidth="1"/>
    <col min="84" max="84" width="10" bestFit="1" customWidth="1"/>
    <col min="85" max="85" width="7.5703125" bestFit="1" customWidth="1"/>
    <col min="86" max="86" width="10" bestFit="1" customWidth="1"/>
    <col min="87" max="87" width="9.85546875" bestFit="1" customWidth="1"/>
    <col min="88" max="88" width="10" bestFit="1" customWidth="1"/>
    <col min="89" max="89" width="7.7109375" bestFit="1" customWidth="1"/>
    <col min="90" max="91" width="12.5703125" bestFit="1" customWidth="1"/>
    <col min="92" max="92" width="7.85546875" bestFit="1" customWidth="1"/>
    <col min="93" max="95" width="8.5703125" bestFit="1" customWidth="1"/>
    <col min="96" max="96" width="10.7109375" bestFit="1" customWidth="1"/>
    <col min="97" max="97" width="9.42578125" bestFit="1" customWidth="1"/>
    <col min="98" max="98" width="10" bestFit="1" customWidth="1"/>
    <col min="99" max="100" width="8.5703125" bestFit="1" customWidth="1"/>
    <col min="101" max="101" width="7.5703125" bestFit="1" customWidth="1"/>
    <col min="102" max="102" width="9.140625" bestFit="1" customWidth="1"/>
    <col min="103" max="103" width="10.85546875" bestFit="1" customWidth="1"/>
    <col min="104" max="104" width="9" bestFit="1" customWidth="1"/>
    <col min="105" max="105" width="7.5703125" bestFit="1" customWidth="1"/>
    <col min="106" max="106" width="10" bestFit="1" customWidth="1"/>
    <col min="107" max="107" width="6.5703125" bestFit="1" customWidth="1"/>
    <col min="108" max="108" width="9" bestFit="1" customWidth="1"/>
    <col min="109" max="110" width="10" bestFit="1" customWidth="1"/>
    <col min="111" max="111" width="6.5703125" bestFit="1" customWidth="1"/>
    <col min="112" max="113" width="8.5703125" bestFit="1" customWidth="1"/>
    <col min="114" max="114" width="7.28515625" bestFit="1" customWidth="1"/>
    <col min="115" max="115" width="8.5703125" bestFit="1" customWidth="1"/>
    <col min="116" max="116" width="11" bestFit="1" customWidth="1"/>
    <col min="117" max="117" width="6.5703125" bestFit="1" customWidth="1"/>
    <col min="118" max="121" width="10" bestFit="1" customWidth="1"/>
    <col min="122" max="122" width="6.5703125" bestFit="1" customWidth="1"/>
    <col min="123" max="123" width="8.5703125" bestFit="1" customWidth="1"/>
    <col min="124" max="124" width="6.5703125" bestFit="1" customWidth="1"/>
    <col min="125" max="125" width="8.5703125" bestFit="1" customWidth="1"/>
    <col min="126" max="127" width="7.5703125" bestFit="1" customWidth="1"/>
    <col min="128" max="128" width="8.5703125" bestFit="1" customWidth="1"/>
    <col min="129" max="129" width="7.5703125" bestFit="1" customWidth="1"/>
    <col min="130" max="132" width="8.5703125" bestFit="1" customWidth="1"/>
    <col min="133" max="133" width="10" bestFit="1" customWidth="1"/>
    <col min="134" max="134" width="6.5703125" bestFit="1" customWidth="1"/>
    <col min="135" max="138" width="10" bestFit="1" customWidth="1"/>
    <col min="139" max="139" width="8.5703125" bestFit="1" customWidth="1"/>
    <col min="140" max="140" width="7" bestFit="1" customWidth="1"/>
    <col min="141" max="141" width="7.5703125" bestFit="1" customWidth="1"/>
    <col min="142" max="143" width="8.5703125" bestFit="1" customWidth="1"/>
    <col min="144" max="144" width="7.5703125" bestFit="1" customWidth="1"/>
    <col min="145" max="145" width="9.28515625" bestFit="1" customWidth="1"/>
    <col min="146" max="147" width="7.7109375" bestFit="1" customWidth="1"/>
    <col min="148" max="148" width="10" bestFit="1" customWidth="1"/>
    <col min="149" max="149" width="6.5703125" bestFit="1" customWidth="1"/>
    <col min="150" max="150" width="8.5703125" bestFit="1" customWidth="1"/>
    <col min="151" max="151" width="10" bestFit="1" customWidth="1"/>
    <col min="152" max="152" width="8.5703125" bestFit="1" customWidth="1"/>
    <col min="153" max="153" width="6.5703125" bestFit="1" customWidth="1"/>
    <col min="154" max="155" width="7.5703125" bestFit="1" customWidth="1"/>
    <col min="156" max="156" width="10" bestFit="1" customWidth="1"/>
    <col min="157" max="157" width="9.140625" bestFit="1" customWidth="1"/>
    <col min="158" max="158" width="9.28515625" bestFit="1" customWidth="1"/>
    <col min="159" max="159" width="7.5703125" bestFit="1" customWidth="1"/>
    <col min="160" max="160" width="8.140625" bestFit="1" customWidth="1"/>
    <col min="161" max="161" width="10" bestFit="1" customWidth="1"/>
    <col min="162" max="162" width="7.5703125" bestFit="1" customWidth="1"/>
    <col min="163" max="163" width="7.28515625" bestFit="1" customWidth="1"/>
    <col min="164" max="164" width="11.28515625" bestFit="1" customWidth="1"/>
    <col min="165" max="165" width="9.140625" bestFit="1" customWidth="1"/>
    <col min="166" max="166" width="7.5703125" bestFit="1" customWidth="1"/>
    <col min="167" max="168" width="6.5703125" bestFit="1" customWidth="1"/>
    <col min="169" max="170" width="10" bestFit="1" customWidth="1"/>
    <col min="171" max="171" width="8.5703125" bestFit="1" customWidth="1"/>
    <col min="172" max="172" width="10.42578125" bestFit="1" customWidth="1"/>
    <col min="173" max="173" width="9.140625" bestFit="1" customWidth="1"/>
    <col min="174" max="175" width="8.5703125" bestFit="1" customWidth="1"/>
    <col min="176" max="176" width="7.28515625" bestFit="1" customWidth="1"/>
    <col min="177" max="177" width="7.5703125" bestFit="1" customWidth="1"/>
    <col min="178" max="178" width="8.5703125" bestFit="1" customWidth="1"/>
    <col min="179" max="179" width="7.5703125" bestFit="1" customWidth="1"/>
    <col min="180" max="180" width="10" bestFit="1" customWidth="1"/>
    <col min="181" max="181" width="12" bestFit="1" customWidth="1"/>
  </cols>
  <sheetData>
    <row r="2" spans="2:11" x14ac:dyDescent="0.2">
      <c r="B2" s="1" t="s">
        <v>61</v>
      </c>
      <c r="C2" t="s" vm="7">
        <v>509</v>
      </c>
      <c r="G2" s="1" t="s">
        <v>61</v>
      </c>
      <c r="H2" t="s" vm="2">
        <v>371</v>
      </c>
    </row>
    <row r="3" spans="2:11" x14ac:dyDescent="0.2">
      <c r="B3" s="1" t="s">
        <v>511</v>
      </c>
      <c r="C3" t="s" vm="3">
        <v>512</v>
      </c>
      <c r="G3" s="1" t="s">
        <v>511</v>
      </c>
      <c r="H3" t="s" vm="3">
        <v>512</v>
      </c>
    </row>
    <row r="4" spans="2:11" x14ac:dyDescent="0.2">
      <c r="B4" s="1" t="s">
        <v>59</v>
      </c>
      <c r="C4" t="s" vm="4">
        <v>509</v>
      </c>
      <c r="G4" s="1" t="s">
        <v>59</v>
      </c>
      <c r="H4" t="s" vm="8">
        <v>389</v>
      </c>
    </row>
    <row r="6" spans="2:11" x14ac:dyDescent="0.2">
      <c r="B6" s="1" t="s">
        <v>29</v>
      </c>
      <c r="C6" s="1" t="s">
        <v>27</v>
      </c>
      <c r="D6" t="s">
        <v>3</v>
      </c>
      <c r="G6" s="1" t="s">
        <v>29</v>
      </c>
      <c r="H6" s="1" t="s">
        <v>27</v>
      </c>
      <c r="I6" t="s">
        <v>3</v>
      </c>
      <c r="K6" t="s">
        <v>515</v>
      </c>
    </row>
    <row r="7" spans="2:11" x14ac:dyDescent="0.2">
      <c r="B7" t="s">
        <v>31</v>
      </c>
      <c r="D7" s="4">
        <v>115622401.80000001</v>
      </c>
      <c r="E7" s="4"/>
      <c r="G7" t="s">
        <v>31</v>
      </c>
      <c r="I7" s="4"/>
      <c r="K7" s="8">
        <f>IFERROR(I7/D7,0)</f>
        <v>0</v>
      </c>
    </row>
    <row r="8" spans="2:11" x14ac:dyDescent="0.2">
      <c r="C8" t="s">
        <v>30</v>
      </c>
      <c r="D8" s="4">
        <v>585299</v>
      </c>
      <c r="E8" s="4"/>
      <c r="H8" t="s">
        <v>30</v>
      </c>
      <c r="I8" s="4"/>
      <c r="K8" s="8">
        <f t="shared" ref="K8:K33" si="0">IFERROR(I8/D8,0)</f>
        <v>0</v>
      </c>
    </row>
    <row r="9" spans="2:11" x14ac:dyDescent="0.2">
      <c r="C9" t="s">
        <v>32</v>
      </c>
      <c r="D9" s="4">
        <v>11927</v>
      </c>
      <c r="E9" s="4"/>
      <c r="H9" t="s">
        <v>32</v>
      </c>
      <c r="I9" s="4"/>
      <c r="K9" s="8">
        <f t="shared" si="0"/>
        <v>0</v>
      </c>
    </row>
    <row r="10" spans="2:11" x14ac:dyDescent="0.2">
      <c r="C10" t="s">
        <v>36</v>
      </c>
      <c r="D10" s="4">
        <v>36267</v>
      </c>
      <c r="E10" s="4"/>
      <c r="H10" t="s">
        <v>36</v>
      </c>
      <c r="I10" s="4"/>
      <c r="K10" s="8">
        <f t="shared" si="0"/>
        <v>0</v>
      </c>
    </row>
    <row r="11" spans="2:11" x14ac:dyDescent="0.2">
      <c r="C11" t="s">
        <v>37</v>
      </c>
      <c r="D11" s="4">
        <v>513589</v>
      </c>
      <c r="E11" s="4"/>
      <c r="H11" t="s">
        <v>37</v>
      </c>
      <c r="I11" s="4"/>
      <c r="K11" s="8">
        <f t="shared" si="0"/>
        <v>0</v>
      </c>
    </row>
    <row r="12" spans="2:11" x14ac:dyDescent="0.2">
      <c r="C12" t="s">
        <v>38</v>
      </c>
      <c r="D12" s="4">
        <v>8568722</v>
      </c>
      <c r="E12" s="4"/>
      <c r="H12" t="s">
        <v>38</v>
      </c>
      <c r="I12" s="4"/>
      <c r="K12" s="8">
        <f t="shared" si="0"/>
        <v>0</v>
      </c>
    </row>
    <row r="13" spans="2:11" x14ac:dyDescent="0.2">
      <c r="C13" t="s">
        <v>44</v>
      </c>
      <c r="D13" s="4">
        <v>105906597.80000001</v>
      </c>
      <c r="E13" s="4"/>
      <c r="H13" t="s">
        <v>44</v>
      </c>
      <c r="I13" s="4"/>
      <c r="K13" s="8">
        <f t="shared" si="0"/>
        <v>0</v>
      </c>
    </row>
    <row r="14" spans="2:11" x14ac:dyDescent="0.2">
      <c r="B14" t="s">
        <v>35</v>
      </c>
      <c r="D14" s="4">
        <v>134404396.20000005</v>
      </c>
      <c r="E14" s="4"/>
      <c r="G14" t="s">
        <v>35</v>
      </c>
      <c r="I14" s="4">
        <v>860.1</v>
      </c>
      <c r="K14" s="8">
        <f t="shared" si="0"/>
        <v>6.3993442500208913E-6</v>
      </c>
    </row>
    <row r="15" spans="2:11" x14ac:dyDescent="0.2">
      <c r="C15" t="s">
        <v>35</v>
      </c>
      <c r="D15" s="4">
        <v>126197479.70000005</v>
      </c>
      <c r="E15" s="4"/>
      <c r="H15" t="s">
        <v>35</v>
      </c>
      <c r="I15" s="4">
        <v>860.1</v>
      </c>
      <c r="K15" s="8">
        <f t="shared" si="0"/>
        <v>6.8155085350725886E-6</v>
      </c>
    </row>
    <row r="16" spans="2:11" x14ac:dyDescent="0.2">
      <c r="C16" t="s">
        <v>49</v>
      </c>
      <c r="D16" s="4">
        <v>7556707.7000000011</v>
      </c>
      <c r="E16" s="4"/>
      <c r="H16" t="s">
        <v>49</v>
      </c>
      <c r="I16" s="4"/>
      <c r="K16" s="8">
        <f t="shared" si="0"/>
        <v>0</v>
      </c>
    </row>
    <row r="17" spans="2:11" x14ac:dyDescent="0.2">
      <c r="C17" t="s">
        <v>50</v>
      </c>
      <c r="D17" s="4">
        <v>650208.80000000016</v>
      </c>
      <c r="E17" s="4"/>
      <c r="H17" t="s">
        <v>50</v>
      </c>
      <c r="I17" s="4"/>
      <c r="K17" s="8">
        <f t="shared" si="0"/>
        <v>0</v>
      </c>
    </row>
    <row r="18" spans="2:11" x14ac:dyDescent="0.2">
      <c r="B18" t="s">
        <v>34</v>
      </c>
      <c r="D18" s="4">
        <v>24330208.000000015</v>
      </c>
      <c r="E18" s="4"/>
      <c r="G18" t="s">
        <v>34</v>
      </c>
      <c r="I18" s="4">
        <v>545199.9</v>
      </c>
      <c r="K18" s="8">
        <f t="shared" si="0"/>
        <v>2.2408353434545225E-2</v>
      </c>
    </row>
    <row r="19" spans="2:11" x14ac:dyDescent="0.2">
      <c r="C19" t="s">
        <v>33</v>
      </c>
      <c r="D19" s="4">
        <v>184965.59999999998</v>
      </c>
      <c r="E19" s="4"/>
      <c r="H19" t="s">
        <v>33</v>
      </c>
      <c r="I19" s="4">
        <v>98.4</v>
      </c>
      <c r="K19" s="8">
        <f t="shared" si="0"/>
        <v>5.319908134269292E-4</v>
      </c>
    </row>
    <row r="20" spans="2:11" x14ac:dyDescent="0.2">
      <c r="C20" t="s">
        <v>41</v>
      </c>
      <c r="D20" s="4">
        <v>124237.70000000001</v>
      </c>
      <c r="E20" s="4"/>
      <c r="H20" t="s">
        <v>41</v>
      </c>
      <c r="I20" s="4">
        <v>23.1</v>
      </c>
      <c r="K20" s="8">
        <f t="shared" si="0"/>
        <v>1.8593389929143889E-4</v>
      </c>
    </row>
    <row r="21" spans="2:11" x14ac:dyDescent="0.2">
      <c r="C21" t="s">
        <v>45</v>
      </c>
      <c r="D21" s="4">
        <v>18561580.600000009</v>
      </c>
      <c r="E21" s="4"/>
      <c r="H21" t="s">
        <v>45</v>
      </c>
      <c r="I21" s="4">
        <v>444885.3</v>
      </c>
      <c r="K21" s="8">
        <f t="shared" si="0"/>
        <v>2.3968071986283312E-2</v>
      </c>
    </row>
    <row r="22" spans="2:11" x14ac:dyDescent="0.2">
      <c r="C22" t="s">
        <v>51</v>
      </c>
      <c r="D22" s="4">
        <v>3460838.5000000042</v>
      </c>
      <c r="E22" s="4"/>
      <c r="H22" t="s">
        <v>51</v>
      </c>
      <c r="I22" s="4">
        <v>81457.7</v>
      </c>
      <c r="K22" s="8">
        <f t="shared" si="0"/>
        <v>2.3536983884107826E-2</v>
      </c>
    </row>
    <row r="23" spans="2:11" x14ac:dyDescent="0.2">
      <c r="C23" t="s">
        <v>54</v>
      </c>
      <c r="D23" s="4">
        <v>1321511.3999999997</v>
      </c>
      <c r="E23" s="4"/>
      <c r="H23" t="s">
        <v>54</v>
      </c>
      <c r="I23" s="4">
        <v>14650.5</v>
      </c>
      <c r="K23" s="8">
        <f t="shared" si="0"/>
        <v>1.1086169971745989E-2</v>
      </c>
    </row>
    <row r="24" spans="2:11" x14ac:dyDescent="0.2">
      <c r="C24" t="s">
        <v>47</v>
      </c>
      <c r="D24" s="4">
        <v>442816.1999999996</v>
      </c>
      <c r="E24" s="4"/>
      <c r="H24" t="s">
        <v>47</v>
      </c>
      <c r="I24" s="4"/>
      <c r="K24" s="8">
        <f t="shared" si="0"/>
        <v>0</v>
      </c>
    </row>
    <row r="25" spans="2:11" x14ac:dyDescent="0.2">
      <c r="C25" t="s">
        <v>55</v>
      </c>
      <c r="D25" s="4">
        <v>234257.99999999994</v>
      </c>
      <c r="E25" s="4"/>
      <c r="H25" t="s">
        <v>55</v>
      </c>
      <c r="I25" s="4">
        <v>4084.9</v>
      </c>
      <c r="K25" s="8">
        <f t="shared" si="0"/>
        <v>1.7437611522338622E-2</v>
      </c>
    </row>
    <row r="26" spans="2:11" x14ac:dyDescent="0.2">
      <c r="B26" t="s">
        <v>40</v>
      </c>
      <c r="D26" s="4">
        <v>87382352.999999985</v>
      </c>
      <c r="E26" s="4"/>
      <c r="G26" t="s">
        <v>40</v>
      </c>
      <c r="I26" s="4">
        <v>505871</v>
      </c>
      <c r="K26" s="8">
        <f t="shared" si="0"/>
        <v>5.7891666066717164E-3</v>
      </c>
    </row>
    <row r="27" spans="2:11" x14ac:dyDescent="0.2">
      <c r="C27" t="s">
        <v>39</v>
      </c>
      <c r="D27" s="4">
        <v>1418880.5999999999</v>
      </c>
      <c r="E27" s="4"/>
      <c r="H27" t="s">
        <v>39</v>
      </c>
      <c r="I27" s="4">
        <v>2505.4</v>
      </c>
      <c r="K27" s="8">
        <f t="shared" si="0"/>
        <v>1.7657581617508903E-3</v>
      </c>
    </row>
    <row r="28" spans="2:11" x14ac:dyDescent="0.2">
      <c r="C28" t="s">
        <v>42</v>
      </c>
      <c r="D28" s="4">
        <v>18221738.899999991</v>
      </c>
      <c r="E28" s="4"/>
      <c r="H28" t="s">
        <v>42</v>
      </c>
      <c r="I28" s="4">
        <v>104231.4</v>
      </c>
      <c r="K28" s="8">
        <f t="shared" si="0"/>
        <v>5.7201675741276291E-3</v>
      </c>
    </row>
    <row r="29" spans="2:11" x14ac:dyDescent="0.2">
      <c r="C29" t="s">
        <v>43</v>
      </c>
      <c r="D29" s="4">
        <v>6693964.8999999957</v>
      </c>
      <c r="E29" s="4"/>
      <c r="H29" t="s">
        <v>43</v>
      </c>
      <c r="I29" s="4">
        <v>44592.6</v>
      </c>
      <c r="K29" s="8">
        <f t="shared" si="0"/>
        <v>6.6616124622942115E-3</v>
      </c>
    </row>
    <row r="30" spans="2:11" x14ac:dyDescent="0.2">
      <c r="C30" t="s">
        <v>48</v>
      </c>
      <c r="D30" s="4">
        <v>2666094.7000000002</v>
      </c>
      <c r="H30" t="s">
        <v>48</v>
      </c>
      <c r="I30" s="4">
        <v>12260.8</v>
      </c>
      <c r="K30" s="8">
        <f t="shared" si="0"/>
        <v>4.5987863821941501E-3</v>
      </c>
    </row>
    <row r="31" spans="2:11" x14ac:dyDescent="0.2">
      <c r="C31" t="s">
        <v>52</v>
      </c>
      <c r="D31" s="4">
        <v>13412750.199999994</v>
      </c>
      <c r="H31" t="s">
        <v>52</v>
      </c>
      <c r="I31" s="4">
        <v>90836.4</v>
      </c>
      <c r="K31" s="8">
        <f t="shared" si="0"/>
        <v>6.7723918395199839E-3</v>
      </c>
    </row>
    <row r="32" spans="2:11" x14ac:dyDescent="0.2">
      <c r="C32" t="s">
        <v>53</v>
      </c>
      <c r="D32" s="4">
        <v>44968923.700000003</v>
      </c>
      <c r="H32" t="s">
        <v>53</v>
      </c>
      <c r="I32" s="4">
        <v>251444.4</v>
      </c>
      <c r="K32" s="8">
        <f t="shared" si="0"/>
        <v>5.5915147464381046E-3</v>
      </c>
    </row>
    <row r="33" spans="2:20" x14ac:dyDescent="0.2">
      <c r="B33" t="s">
        <v>1</v>
      </c>
      <c r="D33" s="4">
        <v>361739359.00000012</v>
      </c>
      <c r="G33" t="s">
        <v>1</v>
      </c>
      <c r="I33" s="4">
        <v>1051931</v>
      </c>
      <c r="K33" s="8">
        <f t="shared" si="0"/>
        <v>2.907980494320497E-3</v>
      </c>
    </row>
    <row r="37" spans="2:20" x14ac:dyDescent="0.2">
      <c r="B37" t="s">
        <v>29</v>
      </c>
      <c r="C37" t="s">
        <v>27</v>
      </c>
      <c r="D37">
        <v>2005</v>
      </c>
      <c r="E37">
        <v>2006</v>
      </c>
      <c r="F37">
        <v>2007</v>
      </c>
      <c r="G37">
        <v>2008</v>
      </c>
      <c r="H37">
        <v>2009</v>
      </c>
      <c r="I37">
        <v>2010</v>
      </c>
      <c r="J37">
        <v>2011</v>
      </c>
      <c r="K37">
        <v>2012</v>
      </c>
      <c r="L37">
        <v>2013</v>
      </c>
      <c r="M37">
        <v>2014</v>
      </c>
      <c r="N37">
        <v>2015</v>
      </c>
      <c r="O37">
        <v>2016</v>
      </c>
      <c r="P37">
        <v>2017</v>
      </c>
      <c r="Q37">
        <v>2018</v>
      </c>
      <c r="R37">
        <v>2019</v>
      </c>
      <c r="S37">
        <v>2020</v>
      </c>
      <c r="T37">
        <v>2021</v>
      </c>
    </row>
    <row r="38" spans="2:20" x14ac:dyDescent="0.2">
      <c r="B38" s="11" t="s">
        <v>31</v>
      </c>
      <c r="C38" s="11"/>
      <c r="D38" s="12">
        <f t="shared" ref="D38:T38" si="1">IFERROR(D113/D77," ")</f>
        <v>0</v>
      </c>
      <c r="E38" s="12">
        <f t="shared" si="1"/>
        <v>1.2402357926764415E-4</v>
      </c>
      <c r="F38" s="12">
        <f t="shared" si="1"/>
        <v>6.1652586315299587E-5</v>
      </c>
      <c r="G38" s="12">
        <f t="shared" si="1"/>
        <v>0</v>
      </c>
      <c r="H38" s="12">
        <f t="shared" si="1"/>
        <v>0</v>
      </c>
      <c r="I38" s="12">
        <f t="shared" si="1"/>
        <v>0</v>
      </c>
      <c r="J38" s="12">
        <f t="shared" si="1"/>
        <v>0</v>
      </c>
      <c r="K38" s="12">
        <f t="shared" si="1"/>
        <v>0</v>
      </c>
      <c r="L38" s="12">
        <f t="shared" si="1"/>
        <v>0</v>
      </c>
      <c r="M38" s="12">
        <f t="shared" si="1"/>
        <v>0</v>
      </c>
      <c r="N38" s="12" t="str">
        <f t="shared" si="1"/>
        <v xml:space="preserve"> </v>
      </c>
      <c r="O38" s="12" t="str">
        <f t="shared" si="1"/>
        <v xml:space="preserve"> </v>
      </c>
      <c r="P38" s="12" t="str">
        <f t="shared" si="1"/>
        <v xml:space="preserve"> </v>
      </c>
      <c r="Q38" s="12" t="str">
        <f t="shared" si="1"/>
        <v xml:space="preserve"> </v>
      </c>
      <c r="R38" s="12" t="str">
        <f t="shared" si="1"/>
        <v xml:space="preserve"> </v>
      </c>
      <c r="S38" s="12" t="str">
        <f t="shared" si="1"/>
        <v xml:space="preserve"> </v>
      </c>
      <c r="T38" s="12" t="str">
        <f t="shared" si="1"/>
        <v xml:space="preserve"> </v>
      </c>
    </row>
    <row r="39" spans="2:20" x14ac:dyDescent="0.2">
      <c r="C39" t="s">
        <v>30</v>
      </c>
      <c r="D39" s="10">
        <f t="shared" ref="D39:T39" si="2">IFERROR(D114/D78," ")</f>
        <v>0</v>
      </c>
      <c r="E39" s="10">
        <f t="shared" si="2"/>
        <v>0</v>
      </c>
      <c r="F39" s="10">
        <f t="shared" si="2"/>
        <v>0</v>
      </c>
      <c r="G39" s="10">
        <f t="shared" si="2"/>
        <v>0</v>
      </c>
      <c r="H39" s="10">
        <f t="shared" si="2"/>
        <v>0</v>
      </c>
      <c r="I39" s="10">
        <f t="shared" si="2"/>
        <v>0</v>
      </c>
      <c r="J39" s="10">
        <f t="shared" si="2"/>
        <v>0</v>
      </c>
      <c r="K39" s="10">
        <f t="shared" si="2"/>
        <v>0</v>
      </c>
      <c r="L39" s="10">
        <f t="shared" si="2"/>
        <v>0</v>
      </c>
      <c r="M39" s="10">
        <f t="shared" si="2"/>
        <v>0</v>
      </c>
      <c r="N39" s="10" t="str">
        <f t="shared" si="2"/>
        <v xml:space="preserve"> </v>
      </c>
      <c r="O39" s="10" t="str">
        <f t="shared" si="2"/>
        <v xml:space="preserve"> </v>
      </c>
      <c r="P39" s="10" t="str">
        <f t="shared" si="2"/>
        <v xml:space="preserve"> </v>
      </c>
      <c r="Q39" s="10" t="str">
        <f t="shared" si="2"/>
        <v xml:space="preserve"> </v>
      </c>
      <c r="R39" s="10" t="str">
        <f t="shared" si="2"/>
        <v xml:space="preserve"> </v>
      </c>
      <c r="S39" s="10" t="str">
        <f t="shared" si="2"/>
        <v xml:space="preserve"> </v>
      </c>
      <c r="T39" s="10" t="str">
        <f t="shared" si="2"/>
        <v xml:space="preserve"> </v>
      </c>
    </row>
    <row r="40" spans="2:20" x14ac:dyDescent="0.2">
      <c r="C40" t="s">
        <v>32</v>
      </c>
      <c r="D40" s="10">
        <f t="shared" ref="D40:T40" si="3">IFERROR(D115/D79," ")</f>
        <v>0</v>
      </c>
      <c r="E40" s="10">
        <f t="shared" si="3"/>
        <v>0</v>
      </c>
      <c r="F40" s="10">
        <f t="shared" si="3"/>
        <v>0</v>
      </c>
      <c r="G40" s="10">
        <f t="shared" si="3"/>
        <v>0</v>
      </c>
      <c r="H40" s="10">
        <f t="shared" si="3"/>
        <v>0</v>
      </c>
      <c r="I40" s="10">
        <f t="shared" si="3"/>
        <v>0</v>
      </c>
      <c r="J40" s="10">
        <f t="shared" si="3"/>
        <v>0</v>
      </c>
      <c r="K40" s="10">
        <f t="shared" si="3"/>
        <v>0</v>
      </c>
      <c r="L40" s="10">
        <f t="shared" si="3"/>
        <v>0</v>
      </c>
      <c r="M40" s="10">
        <f t="shared" si="3"/>
        <v>0</v>
      </c>
      <c r="N40" s="10" t="str">
        <f t="shared" si="3"/>
        <v xml:space="preserve"> </v>
      </c>
      <c r="O40" s="10" t="str">
        <f t="shared" si="3"/>
        <v xml:space="preserve"> </v>
      </c>
      <c r="P40" s="10" t="str">
        <f t="shared" si="3"/>
        <v xml:space="preserve"> </v>
      </c>
      <c r="Q40" s="10" t="str">
        <f t="shared" si="3"/>
        <v xml:space="preserve"> </v>
      </c>
      <c r="R40" s="10" t="str">
        <f t="shared" si="3"/>
        <v xml:space="preserve"> </v>
      </c>
      <c r="S40" s="10" t="str">
        <f t="shared" si="3"/>
        <v xml:space="preserve"> </v>
      </c>
      <c r="T40" s="10" t="str">
        <f t="shared" si="3"/>
        <v xml:space="preserve"> </v>
      </c>
    </row>
    <row r="41" spans="2:20" x14ac:dyDescent="0.2">
      <c r="C41" t="s">
        <v>36</v>
      </c>
      <c r="D41" s="10">
        <f t="shared" ref="D41:T41" si="4">IFERROR(D116/D80," ")</f>
        <v>0</v>
      </c>
      <c r="E41" s="10">
        <f t="shared" si="4"/>
        <v>0</v>
      </c>
      <c r="F41" s="10" t="str">
        <f t="shared" si="4"/>
        <v xml:space="preserve"> </v>
      </c>
      <c r="G41" s="10" t="str">
        <f t="shared" si="4"/>
        <v xml:space="preserve"> </v>
      </c>
      <c r="H41" s="10">
        <f t="shared" si="4"/>
        <v>0</v>
      </c>
      <c r="I41" s="10">
        <f t="shared" si="4"/>
        <v>0</v>
      </c>
      <c r="J41" s="10">
        <f t="shared" si="4"/>
        <v>0</v>
      </c>
      <c r="K41" s="10">
        <f t="shared" si="4"/>
        <v>0</v>
      </c>
      <c r="L41" s="10">
        <f t="shared" si="4"/>
        <v>0</v>
      </c>
      <c r="M41" s="10">
        <f t="shared" si="4"/>
        <v>0</v>
      </c>
      <c r="N41" s="10" t="str">
        <f t="shared" si="4"/>
        <v xml:space="preserve"> </v>
      </c>
      <c r="O41" s="10" t="str">
        <f t="shared" si="4"/>
        <v xml:space="preserve"> </v>
      </c>
      <c r="P41" s="10" t="str">
        <f t="shared" si="4"/>
        <v xml:space="preserve"> </v>
      </c>
      <c r="Q41" s="10" t="str">
        <f t="shared" si="4"/>
        <v xml:space="preserve"> </v>
      </c>
      <c r="R41" s="10" t="str">
        <f t="shared" si="4"/>
        <v xml:space="preserve"> </v>
      </c>
      <c r="S41" s="10" t="str">
        <f t="shared" si="4"/>
        <v xml:space="preserve"> </v>
      </c>
      <c r="T41" s="10" t="str">
        <f t="shared" si="4"/>
        <v xml:space="preserve"> </v>
      </c>
    </row>
    <row r="42" spans="2:20" x14ac:dyDescent="0.2">
      <c r="C42" t="s">
        <v>37</v>
      </c>
      <c r="D42" s="10">
        <f t="shared" ref="D42:T42" si="5">IFERROR(D117/D81," ")</f>
        <v>0</v>
      </c>
      <c r="E42" s="10">
        <f t="shared" si="5"/>
        <v>1.2573179349367886E-2</v>
      </c>
      <c r="F42" s="10">
        <f t="shared" si="5"/>
        <v>5.0079926758609923E-3</v>
      </c>
      <c r="G42" s="10">
        <f t="shared" si="5"/>
        <v>0</v>
      </c>
      <c r="H42" s="10">
        <f t="shared" si="5"/>
        <v>0</v>
      </c>
      <c r="I42" s="10">
        <f t="shared" si="5"/>
        <v>0</v>
      </c>
      <c r="J42" s="10">
        <f t="shared" si="5"/>
        <v>0</v>
      </c>
      <c r="K42" s="10">
        <f t="shared" si="5"/>
        <v>0</v>
      </c>
      <c r="L42" s="10">
        <f t="shared" si="5"/>
        <v>0</v>
      </c>
      <c r="M42" s="10">
        <f t="shared" si="5"/>
        <v>0</v>
      </c>
      <c r="N42" s="10" t="str">
        <f t="shared" si="5"/>
        <v xml:space="preserve"> </v>
      </c>
      <c r="O42" s="10" t="str">
        <f t="shared" si="5"/>
        <v xml:space="preserve"> </v>
      </c>
      <c r="P42" s="10" t="str">
        <f t="shared" si="5"/>
        <v xml:space="preserve"> </v>
      </c>
      <c r="Q42" s="10" t="str">
        <f t="shared" si="5"/>
        <v xml:space="preserve"> </v>
      </c>
      <c r="R42" s="10" t="str">
        <f t="shared" si="5"/>
        <v xml:space="preserve"> </v>
      </c>
      <c r="S42" s="10" t="str">
        <f t="shared" si="5"/>
        <v xml:space="preserve"> </v>
      </c>
      <c r="T42" s="10" t="str">
        <f t="shared" si="5"/>
        <v xml:space="preserve"> </v>
      </c>
    </row>
    <row r="43" spans="2:20" x14ac:dyDescent="0.2">
      <c r="C43" t="s">
        <v>38</v>
      </c>
      <c r="D43" s="10">
        <f t="shared" ref="D43:T43" si="6">IFERROR(D118/D82," ")</f>
        <v>0</v>
      </c>
      <c r="E43" s="10">
        <f t="shared" si="6"/>
        <v>0</v>
      </c>
      <c r="F43" s="10">
        <f t="shared" si="6"/>
        <v>0</v>
      </c>
      <c r="G43" s="10">
        <f t="shared" si="6"/>
        <v>0</v>
      </c>
      <c r="H43" s="10">
        <f t="shared" si="6"/>
        <v>0</v>
      </c>
      <c r="I43" s="10">
        <f t="shared" si="6"/>
        <v>0</v>
      </c>
      <c r="J43" s="10">
        <f t="shared" si="6"/>
        <v>0</v>
      </c>
      <c r="K43" s="10">
        <f t="shared" si="6"/>
        <v>0</v>
      </c>
      <c r="L43" s="10">
        <f t="shared" si="6"/>
        <v>0</v>
      </c>
      <c r="M43" s="10">
        <f t="shared" si="6"/>
        <v>0</v>
      </c>
      <c r="N43" s="10" t="str">
        <f t="shared" si="6"/>
        <v xml:space="preserve"> </v>
      </c>
      <c r="O43" s="10" t="str">
        <f t="shared" si="6"/>
        <v xml:space="preserve"> </v>
      </c>
      <c r="P43" s="10" t="str">
        <f t="shared" si="6"/>
        <v xml:space="preserve"> </v>
      </c>
      <c r="Q43" s="10" t="str">
        <f t="shared" si="6"/>
        <v xml:space="preserve"> </v>
      </c>
      <c r="R43" s="10" t="str">
        <f t="shared" si="6"/>
        <v xml:space="preserve"> </v>
      </c>
      <c r="S43" s="10" t="str">
        <f t="shared" si="6"/>
        <v xml:space="preserve"> </v>
      </c>
      <c r="T43" s="10" t="str">
        <f t="shared" si="6"/>
        <v xml:space="preserve"> </v>
      </c>
    </row>
    <row r="44" spans="2:20" x14ac:dyDescent="0.2">
      <c r="C44" t="s">
        <v>44</v>
      </c>
      <c r="D44" s="10">
        <f t="shared" ref="D44:T44" si="7">IFERROR(D119/D83," ")</f>
        <v>0</v>
      </c>
      <c r="E44" s="10">
        <f t="shared" si="7"/>
        <v>0</v>
      </c>
      <c r="F44" s="10">
        <f t="shared" si="7"/>
        <v>0</v>
      </c>
      <c r="G44" s="10">
        <f t="shared" si="7"/>
        <v>0</v>
      </c>
      <c r="H44" s="10">
        <f t="shared" si="7"/>
        <v>0</v>
      </c>
      <c r="I44" s="10">
        <f t="shared" si="7"/>
        <v>0</v>
      </c>
      <c r="J44" s="10">
        <f t="shared" si="7"/>
        <v>0</v>
      </c>
      <c r="K44" s="10">
        <f t="shared" si="7"/>
        <v>0</v>
      </c>
      <c r="L44" s="10">
        <f t="shared" si="7"/>
        <v>0</v>
      </c>
      <c r="M44" s="10">
        <f t="shared" si="7"/>
        <v>0</v>
      </c>
      <c r="N44" s="10" t="str">
        <f t="shared" si="7"/>
        <v xml:space="preserve"> </v>
      </c>
      <c r="O44" s="10" t="str">
        <f t="shared" si="7"/>
        <v xml:space="preserve"> </v>
      </c>
      <c r="P44" s="10" t="str">
        <f t="shared" si="7"/>
        <v xml:space="preserve"> </v>
      </c>
      <c r="Q44" s="10" t="str">
        <f t="shared" si="7"/>
        <v xml:space="preserve"> </v>
      </c>
      <c r="R44" s="10" t="str">
        <f t="shared" si="7"/>
        <v xml:space="preserve"> </v>
      </c>
      <c r="S44" s="10" t="str">
        <f t="shared" si="7"/>
        <v xml:space="preserve"> </v>
      </c>
      <c r="T44" s="10" t="str">
        <f t="shared" si="7"/>
        <v xml:space="preserve"> </v>
      </c>
    </row>
    <row r="45" spans="2:20" x14ac:dyDescent="0.2">
      <c r="B45" s="11" t="s">
        <v>35</v>
      </c>
      <c r="C45" s="11"/>
      <c r="D45" s="12">
        <f t="shared" ref="D45:T45" si="8">IFERROR(D120/D84," ")</f>
        <v>0</v>
      </c>
      <c r="E45" s="12">
        <f t="shared" si="8"/>
        <v>3.6265692105024495E-5</v>
      </c>
      <c r="F45" s="12">
        <f t="shared" si="8"/>
        <v>2.1875291633265619E-4</v>
      </c>
      <c r="G45" s="12">
        <f t="shared" si="8"/>
        <v>0</v>
      </c>
      <c r="H45" s="12">
        <f t="shared" si="8"/>
        <v>0</v>
      </c>
      <c r="I45" s="12">
        <f t="shared" si="8"/>
        <v>1.1082427287625603E-6</v>
      </c>
      <c r="J45" s="12">
        <f t="shared" si="8"/>
        <v>6.3993442500208913E-6</v>
      </c>
      <c r="K45" s="12">
        <f t="shared" si="8"/>
        <v>2.2709786677221644E-6</v>
      </c>
      <c r="L45" s="12">
        <f t="shared" si="8"/>
        <v>2.1146433537362898E-6</v>
      </c>
      <c r="M45" s="12">
        <f t="shared" si="8"/>
        <v>1.6132886274202522E-6</v>
      </c>
      <c r="N45" s="12" t="str">
        <f t="shared" si="8"/>
        <v xml:space="preserve"> </v>
      </c>
      <c r="O45" s="12" t="str">
        <f t="shared" si="8"/>
        <v xml:space="preserve"> </v>
      </c>
      <c r="P45" s="12" t="str">
        <f t="shared" si="8"/>
        <v xml:space="preserve"> </v>
      </c>
      <c r="Q45" s="12" t="str">
        <f t="shared" si="8"/>
        <v xml:space="preserve"> </v>
      </c>
      <c r="R45" s="12" t="str">
        <f t="shared" si="8"/>
        <v xml:space="preserve"> </v>
      </c>
      <c r="S45" s="12" t="str">
        <f t="shared" si="8"/>
        <v xml:space="preserve"> </v>
      </c>
      <c r="T45" s="12" t="str">
        <f t="shared" si="8"/>
        <v xml:space="preserve"> </v>
      </c>
    </row>
    <row r="46" spans="2:20" x14ac:dyDescent="0.2">
      <c r="C46" t="s">
        <v>35</v>
      </c>
      <c r="D46" s="10">
        <f t="shared" ref="D46:T46" si="9">IFERROR(D121/D85," ")</f>
        <v>0</v>
      </c>
      <c r="E46" s="10">
        <f t="shared" si="9"/>
        <v>3.8942780261906756E-5</v>
      </c>
      <c r="F46" s="10">
        <f t="shared" si="9"/>
        <v>2.3462808372433949E-4</v>
      </c>
      <c r="G46" s="10">
        <f t="shared" si="9"/>
        <v>0</v>
      </c>
      <c r="H46" s="10">
        <f t="shared" si="9"/>
        <v>0</v>
      </c>
      <c r="I46" s="10">
        <f t="shared" si="9"/>
        <v>1.1823164619895111E-6</v>
      </c>
      <c r="J46" s="10">
        <f t="shared" si="9"/>
        <v>6.8155085350725886E-6</v>
      </c>
      <c r="K46" s="10">
        <f t="shared" si="9"/>
        <v>2.4142991556899883E-6</v>
      </c>
      <c r="L46" s="10">
        <f t="shared" si="9"/>
        <v>2.2156046678375437E-6</v>
      </c>
      <c r="M46" s="10">
        <f t="shared" si="9"/>
        <v>1.6897752833369261E-6</v>
      </c>
      <c r="N46" s="10" t="str">
        <f t="shared" si="9"/>
        <v xml:space="preserve"> </v>
      </c>
      <c r="O46" s="10" t="str">
        <f t="shared" si="9"/>
        <v xml:space="preserve"> </v>
      </c>
      <c r="P46" s="10" t="str">
        <f t="shared" si="9"/>
        <v xml:space="preserve"> </v>
      </c>
      <c r="Q46" s="10" t="str">
        <f t="shared" si="9"/>
        <v xml:space="preserve"> </v>
      </c>
      <c r="R46" s="10" t="str">
        <f t="shared" si="9"/>
        <v xml:space="preserve"> </v>
      </c>
      <c r="S46" s="10" t="str">
        <f t="shared" si="9"/>
        <v xml:space="preserve"> </v>
      </c>
      <c r="T46" s="10" t="str">
        <f t="shared" si="9"/>
        <v xml:space="preserve"> </v>
      </c>
    </row>
    <row r="47" spans="2:20" x14ac:dyDescent="0.2">
      <c r="C47" t="s">
        <v>49</v>
      </c>
      <c r="D47" s="10">
        <f t="shared" ref="D47:T47" si="10">IFERROR(D122/D86," ")</f>
        <v>0</v>
      </c>
      <c r="E47" s="10">
        <f t="shared" si="10"/>
        <v>0</v>
      </c>
      <c r="F47" s="10">
        <f t="shared" si="10"/>
        <v>0</v>
      </c>
      <c r="G47" s="10">
        <f t="shared" si="10"/>
        <v>0</v>
      </c>
      <c r="H47" s="10">
        <f t="shared" si="10"/>
        <v>0</v>
      </c>
      <c r="I47" s="10">
        <f t="shared" si="10"/>
        <v>0</v>
      </c>
      <c r="J47" s="10">
        <f t="shared" si="10"/>
        <v>0</v>
      </c>
      <c r="K47" s="10">
        <f t="shared" si="10"/>
        <v>0</v>
      </c>
      <c r="L47" s="10">
        <f t="shared" si="10"/>
        <v>0</v>
      </c>
      <c r="M47" s="10">
        <f t="shared" si="10"/>
        <v>0</v>
      </c>
      <c r="N47" s="10" t="str">
        <f t="shared" si="10"/>
        <v xml:space="preserve"> </v>
      </c>
      <c r="O47" s="10" t="str">
        <f t="shared" si="10"/>
        <v xml:space="preserve"> </v>
      </c>
      <c r="P47" s="10" t="str">
        <f t="shared" si="10"/>
        <v xml:space="preserve"> </v>
      </c>
      <c r="Q47" s="10" t="str">
        <f t="shared" si="10"/>
        <v xml:space="preserve"> </v>
      </c>
      <c r="R47" s="10" t="str">
        <f t="shared" si="10"/>
        <v xml:space="preserve"> </v>
      </c>
      <c r="S47" s="10" t="str">
        <f t="shared" si="10"/>
        <v xml:space="preserve"> </v>
      </c>
      <c r="T47" s="10" t="str">
        <f t="shared" si="10"/>
        <v xml:space="preserve"> </v>
      </c>
    </row>
    <row r="48" spans="2:20" x14ac:dyDescent="0.2">
      <c r="C48" t="s">
        <v>50</v>
      </c>
      <c r="D48" s="10">
        <f t="shared" ref="D48:T48" si="11">IFERROR(D123/D87," ")</f>
        <v>0</v>
      </c>
      <c r="E48" s="10">
        <f t="shared" si="11"/>
        <v>0</v>
      </c>
      <c r="F48" s="10">
        <f t="shared" si="11"/>
        <v>0</v>
      </c>
      <c r="G48" s="10">
        <f t="shared" si="11"/>
        <v>0</v>
      </c>
      <c r="H48" s="10">
        <f t="shared" si="11"/>
        <v>0</v>
      </c>
      <c r="I48" s="10">
        <f t="shared" si="11"/>
        <v>0</v>
      </c>
      <c r="J48" s="10">
        <f t="shared" si="11"/>
        <v>0</v>
      </c>
      <c r="K48" s="10">
        <f t="shared" si="11"/>
        <v>0</v>
      </c>
      <c r="L48" s="10">
        <f t="shared" si="11"/>
        <v>0</v>
      </c>
      <c r="M48" s="10">
        <f t="shared" si="11"/>
        <v>0</v>
      </c>
      <c r="N48" s="10" t="str">
        <f t="shared" si="11"/>
        <v xml:space="preserve"> </v>
      </c>
      <c r="O48" s="10" t="str">
        <f t="shared" si="11"/>
        <v xml:space="preserve"> </v>
      </c>
      <c r="P48" s="10" t="str">
        <f t="shared" si="11"/>
        <v xml:space="preserve"> </v>
      </c>
      <c r="Q48" s="10" t="str">
        <f t="shared" si="11"/>
        <v xml:space="preserve"> </v>
      </c>
      <c r="R48" s="10" t="str">
        <f t="shared" si="11"/>
        <v xml:space="preserve"> </v>
      </c>
      <c r="S48" s="10" t="str">
        <f t="shared" si="11"/>
        <v xml:space="preserve"> </v>
      </c>
      <c r="T48" s="10" t="str">
        <f t="shared" si="11"/>
        <v xml:space="preserve"> </v>
      </c>
    </row>
    <row r="49" spans="2:20" x14ac:dyDescent="0.2">
      <c r="B49" s="11" t="s">
        <v>34</v>
      </c>
      <c r="C49" s="11"/>
      <c r="D49" s="12">
        <f t="shared" ref="D49:T49" si="12">IFERROR(D124/D88," ")</f>
        <v>2.3567671649618E-2</v>
      </c>
      <c r="E49" s="12">
        <f t="shared" si="12"/>
        <v>2.44407310638328E-2</v>
      </c>
      <c r="F49" s="12">
        <f t="shared" si="12"/>
        <v>2.1977780782449313E-2</v>
      </c>
      <c r="G49" s="12">
        <f t="shared" si="12"/>
        <v>2.3944956232146691E-2</v>
      </c>
      <c r="H49" s="12">
        <f t="shared" si="12"/>
        <v>2.398611889342751E-2</v>
      </c>
      <c r="I49" s="12">
        <f t="shared" si="12"/>
        <v>2.402918441221423E-2</v>
      </c>
      <c r="J49" s="12">
        <f t="shared" si="12"/>
        <v>2.2408353434545225E-2</v>
      </c>
      <c r="K49" s="12">
        <f t="shared" si="12"/>
        <v>2.3047311912807511E-2</v>
      </c>
      <c r="L49" s="12">
        <f t="shared" si="12"/>
        <v>2.2352795864474279E-2</v>
      </c>
      <c r="M49" s="12">
        <f t="shared" si="12"/>
        <v>2.2245365301762191E-2</v>
      </c>
      <c r="N49" s="12" t="str">
        <f t="shared" si="12"/>
        <v xml:space="preserve"> </v>
      </c>
      <c r="O49" s="12" t="str">
        <f t="shared" si="12"/>
        <v xml:space="preserve"> </v>
      </c>
      <c r="P49" s="12" t="str">
        <f t="shared" si="12"/>
        <v xml:space="preserve"> </v>
      </c>
      <c r="Q49" s="12" t="str">
        <f t="shared" si="12"/>
        <v xml:space="preserve"> </v>
      </c>
      <c r="R49" s="12" t="str">
        <f t="shared" si="12"/>
        <v xml:space="preserve"> </v>
      </c>
      <c r="S49" s="12" t="str">
        <f t="shared" si="12"/>
        <v xml:space="preserve"> </v>
      </c>
      <c r="T49" s="12" t="str">
        <f t="shared" si="12"/>
        <v xml:space="preserve"> </v>
      </c>
    </row>
    <row r="50" spans="2:20" x14ac:dyDescent="0.2">
      <c r="C50" t="s">
        <v>33</v>
      </c>
      <c r="D50" s="10">
        <f t="shared" ref="D50:T50" si="13">IFERROR(D125/D89," ")</f>
        <v>2.7295603690728762E-3</v>
      </c>
      <c r="E50" s="10">
        <f t="shared" si="13"/>
        <v>3.0626698109329298E-3</v>
      </c>
      <c r="F50" s="10">
        <f t="shared" si="13"/>
        <v>5.6847465631769713E-3</v>
      </c>
      <c r="G50" s="10">
        <f t="shared" si="13"/>
        <v>9.5092380142042525E-4</v>
      </c>
      <c r="H50" s="10">
        <f t="shared" si="13"/>
        <v>7.5783502273225011E-4</v>
      </c>
      <c r="I50" s="10">
        <f t="shared" si="13"/>
        <v>0</v>
      </c>
      <c r="J50" s="10">
        <f t="shared" si="13"/>
        <v>5.319908134269292E-4</v>
      </c>
      <c r="K50" s="10">
        <f t="shared" si="13"/>
        <v>8.6793532434328716E-4</v>
      </c>
      <c r="L50" s="10">
        <f t="shared" si="13"/>
        <v>2.2482989843210723E-4</v>
      </c>
      <c r="M50" s="10">
        <f t="shared" si="13"/>
        <v>4.0969446212259248E-3</v>
      </c>
      <c r="N50" s="10" t="str">
        <f t="shared" si="13"/>
        <v xml:space="preserve"> </v>
      </c>
      <c r="O50" s="10" t="str">
        <f t="shared" si="13"/>
        <v xml:space="preserve"> </v>
      </c>
      <c r="P50" s="10" t="str">
        <f t="shared" si="13"/>
        <v xml:space="preserve"> </v>
      </c>
      <c r="Q50" s="10" t="str">
        <f t="shared" si="13"/>
        <v xml:space="preserve"> </v>
      </c>
      <c r="R50" s="10" t="str">
        <f t="shared" si="13"/>
        <v xml:space="preserve"> </v>
      </c>
      <c r="S50" s="10" t="str">
        <f t="shared" si="13"/>
        <v xml:space="preserve"> </v>
      </c>
      <c r="T50" s="10" t="str">
        <f t="shared" si="13"/>
        <v xml:space="preserve"> </v>
      </c>
    </row>
    <row r="51" spans="2:20" x14ac:dyDescent="0.2">
      <c r="C51" t="s">
        <v>41</v>
      </c>
      <c r="D51" s="10">
        <f t="shared" ref="D51:T51" si="14">IFERROR(D126/D90," ")</f>
        <v>9.5300098940776911E-3</v>
      </c>
      <c r="E51" s="10">
        <f t="shared" si="14"/>
        <v>6.8116821215009988E-3</v>
      </c>
      <c r="F51" s="10">
        <f t="shared" si="14"/>
        <v>1.0936326779496458E-2</v>
      </c>
      <c r="G51" s="10">
        <f t="shared" si="14"/>
        <v>0</v>
      </c>
      <c r="H51" s="10">
        <f t="shared" si="14"/>
        <v>9.1062155473681206E-4</v>
      </c>
      <c r="I51" s="10">
        <f t="shared" si="14"/>
        <v>0</v>
      </c>
      <c r="J51" s="10">
        <f t="shared" si="14"/>
        <v>1.8593389929143889E-4</v>
      </c>
      <c r="K51" s="10">
        <f t="shared" si="14"/>
        <v>2.1222602894664327E-4</v>
      </c>
      <c r="L51" s="10">
        <f t="shared" si="14"/>
        <v>5.8195041467899116E-5</v>
      </c>
      <c r="M51" s="10">
        <f t="shared" si="14"/>
        <v>3.2241650929087924E-3</v>
      </c>
      <c r="N51" s="10" t="str">
        <f t="shared" si="14"/>
        <v xml:space="preserve"> </v>
      </c>
      <c r="O51" s="10" t="str">
        <f t="shared" si="14"/>
        <v xml:space="preserve"> </v>
      </c>
      <c r="P51" s="10" t="str">
        <f t="shared" si="14"/>
        <v xml:space="preserve"> </v>
      </c>
      <c r="Q51" s="10" t="str">
        <f t="shared" si="14"/>
        <v xml:space="preserve"> </v>
      </c>
      <c r="R51" s="10" t="str">
        <f t="shared" si="14"/>
        <v xml:space="preserve"> </v>
      </c>
      <c r="S51" s="10" t="str">
        <f t="shared" si="14"/>
        <v xml:space="preserve"> </v>
      </c>
      <c r="T51" s="10" t="str">
        <f t="shared" si="14"/>
        <v xml:space="preserve"> </v>
      </c>
    </row>
    <row r="52" spans="2:20" x14ac:dyDescent="0.2">
      <c r="C52" t="s">
        <v>45</v>
      </c>
      <c r="D52" s="10">
        <f t="shared" ref="D52:T52" si="15">IFERROR(D127/D91," ")</f>
        <v>2.5171605863334084E-2</v>
      </c>
      <c r="E52" s="10">
        <f t="shared" si="15"/>
        <v>2.6228934696781357E-2</v>
      </c>
      <c r="F52" s="10">
        <f t="shared" si="15"/>
        <v>2.4403575322846469E-2</v>
      </c>
      <c r="G52" s="10">
        <f t="shared" si="15"/>
        <v>2.5903982225790833E-2</v>
      </c>
      <c r="H52" s="10">
        <f t="shared" si="15"/>
        <v>2.5101362580910325E-2</v>
      </c>
      <c r="I52" s="10">
        <f t="shared" si="15"/>
        <v>2.5228769924785885E-2</v>
      </c>
      <c r="J52" s="10">
        <f t="shared" si="15"/>
        <v>2.3968071986283312E-2</v>
      </c>
      <c r="K52" s="10">
        <f t="shared" si="15"/>
        <v>2.470149245604733E-2</v>
      </c>
      <c r="L52" s="10">
        <f t="shared" si="15"/>
        <v>2.42897886610315E-2</v>
      </c>
      <c r="M52" s="10">
        <f t="shared" si="15"/>
        <v>2.4068205233832303E-2</v>
      </c>
      <c r="N52" s="10" t="str">
        <f t="shared" si="15"/>
        <v xml:space="preserve"> </v>
      </c>
      <c r="O52" s="10" t="str">
        <f t="shared" si="15"/>
        <v xml:space="preserve"> </v>
      </c>
      <c r="P52" s="10" t="str">
        <f t="shared" si="15"/>
        <v xml:space="preserve"> </v>
      </c>
      <c r="Q52" s="10" t="str">
        <f t="shared" si="15"/>
        <v xml:space="preserve"> </v>
      </c>
      <c r="R52" s="10" t="str">
        <f t="shared" si="15"/>
        <v xml:space="preserve"> </v>
      </c>
      <c r="S52" s="10" t="str">
        <f t="shared" si="15"/>
        <v xml:space="preserve"> </v>
      </c>
      <c r="T52" s="10" t="str">
        <f t="shared" si="15"/>
        <v xml:space="preserve"> </v>
      </c>
    </row>
    <row r="53" spans="2:20" x14ac:dyDescent="0.2">
      <c r="C53" t="s">
        <v>51</v>
      </c>
      <c r="D53" s="10">
        <f t="shared" ref="D53:T53" si="16">IFERROR(D128/D92," ")</f>
        <v>2.1841692169474403E-2</v>
      </c>
      <c r="E53" s="10">
        <f t="shared" si="16"/>
        <v>2.1962948090245925E-2</v>
      </c>
      <c r="F53" s="10">
        <f t="shared" si="16"/>
        <v>1.8038978510399539E-2</v>
      </c>
      <c r="G53" s="10">
        <f t="shared" si="16"/>
        <v>2.2613503590756451E-2</v>
      </c>
      <c r="H53" s="10">
        <f t="shared" si="16"/>
        <v>2.6001256883065572E-2</v>
      </c>
      <c r="I53" s="10">
        <f t="shared" si="16"/>
        <v>2.4887207504726529E-2</v>
      </c>
      <c r="J53" s="10">
        <f t="shared" si="16"/>
        <v>2.3536983884107826E-2</v>
      </c>
      <c r="K53" s="10">
        <f t="shared" si="16"/>
        <v>2.3875336092757174E-2</v>
      </c>
      <c r="L53" s="10">
        <f t="shared" si="16"/>
        <v>2.0657437587012831E-2</v>
      </c>
      <c r="M53" s="10">
        <f t="shared" si="16"/>
        <v>2.0721006675547392E-2</v>
      </c>
      <c r="N53" s="10" t="str">
        <f t="shared" si="16"/>
        <v xml:space="preserve"> </v>
      </c>
      <c r="O53" s="10" t="str">
        <f t="shared" si="16"/>
        <v xml:space="preserve"> </v>
      </c>
      <c r="P53" s="10" t="str">
        <f t="shared" si="16"/>
        <v xml:space="preserve"> </v>
      </c>
      <c r="Q53" s="10" t="str">
        <f t="shared" si="16"/>
        <v xml:space="preserve"> </v>
      </c>
      <c r="R53" s="10" t="str">
        <f t="shared" si="16"/>
        <v xml:space="preserve"> </v>
      </c>
      <c r="S53" s="10" t="str">
        <f t="shared" si="16"/>
        <v xml:space="preserve"> </v>
      </c>
      <c r="T53" s="10" t="str">
        <f t="shared" si="16"/>
        <v xml:space="preserve"> </v>
      </c>
    </row>
    <row r="54" spans="2:20" x14ac:dyDescent="0.2">
      <c r="C54" t="s">
        <v>54</v>
      </c>
      <c r="D54" s="10">
        <f t="shared" ref="D54:T54" si="17">IFERROR(D129/D93," ")</f>
        <v>1.6021488672913222E-2</v>
      </c>
      <c r="E54" s="10">
        <f t="shared" si="17"/>
        <v>2.2115441562960379E-2</v>
      </c>
      <c r="F54" s="10">
        <f t="shared" si="17"/>
        <v>1.3997191995456282E-2</v>
      </c>
      <c r="G54" s="10">
        <f t="shared" si="17"/>
        <v>1.1632654997652613E-2</v>
      </c>
      <c r="H54" s="10">
        <f t="shared" si="17"/>
        <v>1.528445547058542E-2</v>
      </c>
      <c r="I54" s="10">
        <f t="shared" si="17"/>
        <v>1.7140559578456969E-2</v>
      </c>
      <c r="J54" s="10">
        <f t="shared" si="17"/>
        <v>1.1086169971745989E-2</v>
      </c>
      <c r="K54" s="10">
        <f t="shared" si="17"/>
        <v>1.2467652734503998E-2</v>
      </c>
      <c r="L54" s="10">
        <f t="shared" si="17"/>
        <v>1.4943863867626334E-2</v>
      </c>
      <c r="M54" s="10">
        <f t="shared" si="17"/>
        <v>1.3747172642642181E-2</v>
      </c>
      <c r="N54" s="10" t="str">
        <f t="shared" si="17"/>
        <v xml:space="preserve"> </v>
      </c>
      <c r="O54" s="10" t="str">
        <f t="shared" si="17"/>
        <v xml:space="preserve"> </v>
      </c>
      <c r="P54" s="10" t="str">
        <f t="shared" si="17"/>
        <v xml:space="preserve"> </v>
      </c>
      <c r="Q54" s="10" t="str">
        <f t="shared" si="17"/>
        <v xml:space="preserve"> </v>
      </c>
      <c r="R54" s="10" t="str">
        <f t="shared" si="17"/>
        <v xml:space="preserve"> </v>
      </c>
      <c r="S54" s="10" t="str">
        <f t="shared" si="17"/>
        <v xml:space="preserve"> </v>
      </c>
      <c r="T54" s="10" t="str">
        <f t="shared" si="17"/>
        <v xml:space="preserve"> </v>
      </c>
    </row>
    <row r="55" spans="2:20" x14ac:dyDescent="0.2">
      <c r="C55" t="s">
        <v>47</v>
      </c>
      <c r="D55" s="10">
        <f t="shared" ref="D55:T55" si="18">IFERROR(D130/D94," ")</f>
        <v>6.4472177032001839E-5</v>
      </c>
      <c r="E55" s="10">
        <f t="shared" si="18"/>
        <v>2.5910354079185945E-5</v>
      </c>
      <c r="F55" s="10">
        <f t="shared" si="18"/>
        <v>0</v>
      </c>
      <c r="G55" s="10">
        <f t="shared" si="18"/>
        <v>0</v>
      </c>
      <c r="H55" s="10">
        <f t="shared" si="18"/>
        <v>4.4976402309868644E-5</v>
      </c>
      <c r="I55" s="10">
        <f t="shared" si="18"/>
        <v>0</v>
      </c>
      <c r="J55" s="10">
        <f t="shared" si="18"/>
        <v>0</v>
      </c>
      <c r="K55" s="10">
        <f t="shared" si="18"/>
        <v>0</v>
      </c>
      <c r="L55" s="10">
        <f t="shared" si="18"/>
        <v>0</v>
      </c>
      <c r="M55" s="10">
        <f t="shared" si="18"/>
        <v>0</v>
      </c>
      <c r="N55" s="10" t="str">
        <f t="shared" si="18"/>
        <v xml:space="preserve"> </v>
      </c>
      <c r="O55" s="10" t="str">
        <f t="shared" si="18"/>
        <v xml:space="preserve"> </v>
      </c>
      <c r="P55" s="10" t="str">
        <f t="shared" si="18"/>
        <v xml:space="preserve"> </v>
      </c>
      <c r="Q55" s="10" t="str">
        <f t="shared" si="18"/>
        <v xml:space="preserve"> </v>
      </c>
      <c r="R55" s="10" t="str">
        <f t="shared" si="18"/>
        <v xml:space="preserve"> </v>
      </c>
      <c r="S55" s="10" t="str">
        <f t="shared" si="18"/>
        <v xml:space="preserve"> </v>
      </c>
      <c r="T55" s="10" t="str">
        <f t="shared" si="18"/>
        <v xml:space="preserve"> </v>
      </c>
    </row>
    <row r="56" spans="2:20" x14ac:dyDescent="0.2">
      <c r="C56" t="s">
        <v>55</v>
      </c>
      <c r="D56" s="10">
        <f t="shared" ref="D56:T56" si="19">IFERROR(D131/D95," ")</f>
        <v>1.6945297865917953E-2</v>
      </c>
      <c r="E56" s="10">
        <f t="shared" si="19"/>
        <v>1.4724767875984526E-2</v>
      </c>
      <c r="F56" s="10">
        <f t="shared" si="19"/>
        <v>1.4861480846455789E-2</v>
      </c>
      <c r="G56" s="10">
        <f t="shared" si="19"/>
        <v>2.114391217541442E-2</v>
      </c>
      <c r="H56" s="10">
        <f t="shared" si="19"/>
        <v>1.814682766251751E-2</v>
      </c>
      <c r="I56" s="10">
        <f t="shared" si="19"/>
        <v>1.8903948548308899E-2</v>
      </c>
      <c r="J56" s="10">
        <f t="shared" si="19"/>
        <v>1.7437611522338622E-2</v>
      </c>
      <c r="K56" s="10">
        <f t="shared" si="19"/>
        <v>1.7065914382159975E-2</v>
      </c>
      <c r="L56" s="10">
        <f t="shared" si="19"/>
        <v>1.5566022413513023E-2</v>
      </c>
      <c r="M56" s="10">
        <f t="shared" si="19"/>
        <v>1.1131522481809592E-2</v>
      </c>
      <c r="N56" s="10" t="str">
        <f t="shared" si="19"/>
        <v xml:space="preserve"> </v>
      </c>
      <c r="O56" s="10" t="str">
        <f t="shared" si="19"/>
        <v xml:space="preserve"> </v>
      </c>
      <c r="P56" s="10" t="str">
        <f t="shared" si="19"/>
        <v xml:space="preserve"> </v>
      </c>
      <c r="Q56" s="10" t="str">
        <f t="shared" si="19"/>
        <v xml:space="preserve"> </v>
      </c>
      <c r="R56" s="10" t="str">
        <f t="shared" si="19"/>
        <v xml:space="preserve"> </v>
      </c>
      <c r="S56" s="10" t="str">
        <f t="shared" si="19"/>
        <v xml:space="preserve"> </v>
      </c>
      <c r="T56" s="10" t="str">
        <f t="shared" si="19"/>
        <v xml:space="preserve"> </v>
      </c>
    </row>
    <row r="57" spans="2:20" x14ac:dyDescent="0.2">
      <c r="B57" s="11" t="s">
        <v>40</v>
      </c>
      <c r="C57" s="11"/>
      <c r="D57" s="12">
        <f t="shared" ref="D57:T57" si="20">IFERROR(D132/D96," ")</f>
        <v>6.9672395611002835E-3</v>
      </c>
      <c r="E57" s="12">
        <f t="shared" si="20"/>
        <v>6.0485052191844657E-3</v>
      </c>
      <c r="F57" s="12">
        <f t="shared" si="20"/>
        <v>5.7514032109094448E-3</v>
      </c>
      <c r="G57" s="12">
        <f t="shared" si="20"/>
        <v>5.6521744115517582E-3</v>
      </c>
      <c r="H57" s="12">
        <f t="shared" si="20"/>
        <v>5.8861334726783539E-3</v>
      </c>
      <c r="I57" s="12">
        <f t="shared" si="20"/>
        <v>5.8421334883678741E-3</v>
      </c>
      <c r="J57" s="12">
        <f t="shared" si="20"/>
        <v>5.7891666066717164E-3</v>
      </c>
      <c r="K57" s="12">
        <f t="shared" si="20"/>
        <v>6.0925188769280943E-3</v>
      </c>
      <c r="L57" s="12">
        <f t="shared" si="20"/>
        <v>6.1835090951533507E-3</v>
      </c>
      <c r="M57" s="12">
        <f t="shared" si="20"/>
        <v>5.9184648942581164E-3</v>
      </c>
      <c r="N57" s="12" t="str">
        <f t="shared" si="20"/>
        <v xml:space="preserve"> </v>
      </c>
      <c r="O57" s="12" t="str">
        <f t="shared" si="20"/>
        <v xml:space="preserve"> </v>
      </c>
      <c r="P57" s="12" t="str">
        <f t="shared" si="20"/>
        <v xml:space="preserve"> </v>
      </c>
      <c r="Q57" s="12" t="str">
        <f t="shared" si="20"/>
        <v xml:space="preserve"> </v>
      </c>
      <c r="R57" s="12" t="str">
        <f t="shared" si="20"/>
        <v xml:space="preserve"> </v>
      </c>
      <c r="S57" s="12" t="str">
        <f t="shared" si="20"/>
        <v xml:space="preserve"> </v>
      </c>
      <c r="T57" s="12" t="str">
        <f t="shared" si="20"/>
        <v xml:space="preserve"> </v>
      </c>
    </row>
    <row r="58" spans="2:20" x14ac:dyDescent="0.2">
      <c r="C58" t="s">
        <v>39</v>
      </c>
      <c r="D58" s="10">
        <f t="shared" ref="D58:T58" si="21">IFERROR(D133/D97," ")</f>
        <v>1.8175949402170748E-3</v>
      </c>
      <c r="E58" s="10">
        <f t="shared" si="21"/>
        <v>1.6599877632446226E-3</v>
      </c>
      <c r="F58" s="10">
        <f t="shared" si="21"/>
        <v>1.6550223074984387E-3</v>
      </c>
      <c r="G58" s="10">
        <f t="shared" si="21"/>
        <v>2.6713147447235529E-3</v>
      </c>
      <c r="H58" s="10">
        <f t="shared" si="21"/>
        <v>1.208425448795847E-3</v>
      </c>
      <c r="I58" s="10">
        <f t="shared" si="21"/>
        <v>2.2626023506649982E-3</v>
      </c>
      <c r="J58" s="10">
        <f t="shared" si="21"/>
        <v>1.7657581617508903E-3</v>
      </c>
      <c r="K58" s="10">
        <f t="shared" si="21"/>
        <v>1.4404476552636841E-3</v>
      </c>
      <c r="L58" s="10">
        <f t="shared" si="21"/>
        <v>1.7196061496441862E-3</v>
      </c>
      <c r="M58" s="10">
        <f t="shared" si="21"/>
        <v>2.0366336602765504E-3</v>
      </c>
      <c r="N58" s="10" t="str">
        <f t="shared" si="21"/>
        <v xml:space="preserve"> </v>
      </c>
      <c r="O58" s="10" t="str">
        <f t="shared" si="21"/>
        <v xml:space="preserve"> </v>
      </c>
      <c r="P58" s="10" t="str">
        <f t="shared" si="21"/>
        <v xml:space="preserve"> </v>
      </c>
      <c r="Q58" s="10" t="str">
        <f t="shared" si="21"/>
        <v xml:space="preserve"> </v>
      </c>
      <c r="R58" s="10" t="str">
        <f t="shared" si="21"/>
        <v xml:space="preserve"> </v>
      </c>
      <c r="S58" s="10" t="str">
        <f t="shared" si="21"/>
        <v xml:space="preserve"> </v>
      </c>
      <c r="T58" s="10" t="str">
        <f t="shared" si="21"/>
        <v xml:space="preserve"> </v>
      </c>
    </row>
    <row r="59" spans="2:20" x14ac:dyDescent="0.2">
      <c r="C59" t="s">
        <v>42</v>
      </c>
      <c r="D59" s="10">
        <f t="shared" ref="D59:T59" si="22">IFERROR(D134/D98," ")</f>
        <v>7.3491056998324861E-3</v>
      </c>
      <c r="E59" s="10">
        <f t="shared" si="22"/>
        <v>5.9057765016161971E-3</v>
      </c>
      <c r="F59" s="10">
        <f t="shared" si="22"/>
        <v>5.4223536667863687E-3</v>
      </c>
      <c r="G59" s="10">
        <f t="shared" si="22"/>
        <v>5.6462627401952124E-3</v>
      </c>
      <c r="H59" s="10">
        <f t="shared" si="22"/>
        <v>5.9885168480042295E-3</v>
      </c>
      <c r="I59" s="10">
        <f t="shared" si="22"/>
        <v>5.582484870473488E-3</v>
      </c>
      <c r="J59" s="10">
        <f t="shared" si="22"/>
        <v>5.7201675741276291E-3</v>
      </c>
      <c r="K59" s="10">
        <f t="shared" si="22"/>
        <v>5.9721346701072289E-3</v>
      </c>
      <c r="L59" s="10">
        <f t="shared" si="22"/>
        <v>6.0323175354441514E-3</v>
      </c>
      <c r="M59" s="10">
        <f t="shared" si="22"/>
        <v>5.8682806337674882E-3</v>
      </c>
      <c r="N59" s="10" t="str">
        <f t="shared" si="22"/>
        <v xml:space="preserve"> </v>
      </c>
      <c r="O59" s="10" t="str">
        <f t="shared" si="22"/>
        <v xml:space="preserve"> </v>
      </c>
      <c r="P59" s="10" t="str">
        <f t="shared" si="22"/>
        <v xml:space="preserve"> </v>
      </c>
      <c r="Q59" s="10" t="str">
        <f t="shared" si="22"/>
        <v xml:space="preserve"> </v>
      </c>
      <c r="R59" s="10" t="str">
        <f t="shared" si="22"/>
        <v xml:space="preserve"> </v>
      </c>
      <c r="S59" s="10" t="str">
        <f t="shared" si="22"/>
        <v xml:space="preserve"> </v>
      </c>
      <c r="T59" s="10" t="str">
        <f t="shared" si="22"/>
        <v xml:space="preserve"> </v>
      </c>
    </row>
    <row r="60" spans="2:20" x14ac:dyDescent="0.2">
      <c r="C60" t="s">
        <v>43</v>
      </c>
      <c r="D60" s="10">
        <f t="shared" ref="D60:T60" si="23">IFERROR(D135/D99," ")</f>
        <v>8.7532320893775068E-3</v>
      </c>
      <c r="E60" s="10">
        <f t="shared" si="23"/>
        <v>8.1312749783192181E-3</v>
      </c>
      <c r="F60" s="10">
        <f t="shared" si="23"/>
        <v>8.0366217444702188E-3</v>
      </c>
      <c r="G60" s="10">
        <f t="shared" si="23"/>
        <v>5.950945947556352E-3</v>
      </c>
      <c r="H60" s="10">
        <f t="shared" si="23"/>
        <v>6.4837491492655335E-3</v>
      </c>
      <c r="I60" s="10">
        <f t="shared" si="23"/>
        <v>6.3013531117355227E-3</v>
      </c>
      <c r="J60" s="10">
        <f t="shared" si="23"/>
        <v>6.6616124622942115E-3</v>
      </c>
      <c r="K60" s="10">
        <f t="shared" si="23"/>
        <v>4.6670906532063003E-3</v>
      </c>
      <c r="L60" s="10">
        <f t="shared" si="23"/>
        <v>6.233603922131261E-3</v>
      </c>
      <c r="M60" s="10">
        <f t="shared" si="23"/>
        <v>5.9251330814237193E-3</v>
      </c>
      <c r="N60" s="10" t="str">
        <f t="shared" si="23"/>
        <v xml:space="preserve"> </v>
      </c>
      <c r="O60" s="10" t="str">
        <f t="shared" si="23"/>
        <v xml:space="preserve"> </v>
      </c>
      <c r="P60" s="10" t="str">
        <f t="shared" si="23"/>
        <v xml:space="preserve"> </v>
      </c>
      <c r="Q60" s="10" t="str">
        <f t="shared" si="23"/>
        <v xml:space="preserve"> </v>
      </c>
      <c r="R60" s="10" t="str">
        <f t="shared" si="23"/>
        <v xml:space="preserve"> </v>
      </c>
      <c r="S60" s="10" t="str">
        <f t="shared" si="23"/>
        <v xml:space="preserve"> </v>
      </c>
      <c r="T60" s="10" t="str">
        <f t="shared" si="23"/>
        <v xml:space="preserve"> </v>
      </c>
    </row>
    <row r="61" spans="2:20" x14ac:dyDescent="0.2">
      <c r="C61" t="s">
        <v>48</v>
      </c>
      <c r="D61" s="10">
        <f t="shared" ref="D61:T61" si="24">IFERROR(D136/D100," ")</f>
        <v>3.467735246292365E-3</v>
      </c>
      <c r="E61" s="10">
        <f t="shared" si="24"/>
        <v>3.2607724957887389E-3</v>
      </c>
      <c r="F61" s="10">
        <f t="shared" si="24"/>
        <v>3.9863975651472563E-3</v>
      </c>
      <c r="G61" s="10">
        <f t="shared" si="24"/>
        <v>6.0368809017718938E-3</v>
      </c>
      <c r="H61" s="10">
        <f t="shared" si="24"/>
        <v>5.2977192073189079E-3</v>
      </c>
      <c r="I61" s="10">
        <f t="shared" si="24"/>
        <v>5.6484200903709298E-3</v>
      </c>
      <c r="J61" s="10">
        <f t="shared" si="24"/>
        <v>4.5987863821941501E-3</v>
      </c>
      <c r="K61" s="10">
        <f t="shared" si="24"/>
        <v>8.9758208281293921E-3</v>
      </c>
      <c r="L61" s="10">
        <f t="shared" si="24"/>
        <v>8.9421913466494335E-3</v>
      </c>
      <c r="M61" s="10">
        <f t="shared" si="24"/>
        <v>7.5097615944184929E-3</v>
      </c>
      <c r="N61" s="10" t="str">
        <f t="shared" si="24"/>
        <v xml:space="preserve"> </v>
      </c>
      <c r="O61" s="10" t="str">
        <f t="shared" si="24"/>
        <v xml:space="preserve"> </v>
      </c>
      <c r="P61" s="10" t="str">
        <f t="shared" si="24"/>
        <v xml:space="preserve"> </v>
      </c>
      <c r="Q61" s="10" t="str">
        <f t="shared" si="24"/>
        <v xml:space="preserve"> </v>
      </c>
      <c r="R61" s="10" t="str">
        <f t="shared" si="24"/>
        <v xml:space="preserve"> </v>
      </c>
      <c r="S61" s="10" t="str">
        <f t="shared" si="24"/>
        <v xml:space="preserve"> </v>
      </c>
      <c r="T61" s="10" t="str">
        <f t="shared" si="24"/>
        <v xml:space="preserve"> </v>
      </c>
    </row>
    <row r="62" spans="2:20" x14ac:dyDescent="0.2">
      <c r="C62" t="s">
        <v>52</v>
      </c>
      <c r="D62" s="10">
        <f t="shared" ref="D62:T62" si="25">IFERROR(D137/D101," ")</f>
        <v>6.8560946157005644E-3</v>
      </c>
      <c r="E62" s="10">
        <f t="shared" si="25"/>
        <v>5.67614350272786E-3</v>
      </c>
      <c r="F62" s="10">
        <f t="shared" si="25"/>
        <v>5.64726025297252E-3</v>
      </c>
      <c r="G62" s="10">
        <f t="shared" si="25"/>
        <v>5.4383460835546876E-3</v>
      </c>
      <c r="H62" s="10">
        <f t="shared" si="25"/>
        <v>5.374955909244466E-3</v>
      </c>
      <c r="I62" s="10">
        <f t="shared" si="25"/>
        <v>5.7571823283326324E-3</v>
      </c>
      <c r="J62" s="10">
        <f t="shared" si="25"/>
        <v>6.7723918395199839E-3</v>
      </c>
      <c r="K62" s="10">
        <f t="shared" si="25"/>
        <v>5.4846356838998073E-3</v>
      </c>
      <c r="L62" s="10">
        <f t="shared" si="25"/>
        <v>6.8446496951289236E-3</v>
      </c>
      <c r="M62" s="10">
        <f t="shared" si="25"/>
        <v>6.6665013466951925E-3</v>
      </c>
      <c r="N62" s="10" t="str">
        <f t="shared" si="25"/>
        <v xml:space="preserve"> </v>
      </c>
      <c r="O62" s="10" t="str">
        <f t="shared" si="25"/>
        <v xml:space="preserve"> </v>
      </c>
      <c r="P62" s="10" t="str">
        <f t="shared" si="25"/>
        <v xml:space="preserve"> </v>
      </c>
      <c r="Q62" s="10" t="str">
        <f t="shared" si="25"/>
        <v xml:space="preserve"> </v>
      </c>
      <c r="R62" s="10" t="str">
        <f t="shared" si="25"/>
        <v xml:space="preserve"> </v>
      </c>
      <c r="S62" s="10" t="str">
        <f t="shared" si="25"/>
        <v xml:space="preserve"> </v>
      </c>
      <c r="T62" s="10" t="str">
        <f t="shared" si="25"/>
        <v xml:space="preserve"> </v>
      </c>
    </row>
    <row r="63" spans="2:20" x14ac:dyDescent="0.2">
      <c r="C63" t="s">
        <v>53</v>
      </c>
      <c r="D63" s="10">
        <f t="shared" ref="D63:T63" si="26">IFERROR(D138/D102," ")</f>
        <v>7.1082830362746516E-3</v>
      </c>
      <c r="E63" s="10">
        <f t="shared" si="26"/>
        <v>6.3773736148789763E-3</v>
      </c>
      <c r="F63" s="10">
        <f t="shared" si="26"/>
        <v>5.9255716632306468E-3</v>
      </c>
      <c r="G63" s="10">
        <f t="shared" si="26"/>
        <v>5.7867653164706545E-3</v>
      </c>
      <c r="H63" s="10">
        <f t="shared" si="26"/>
        <v>6.1658415092913808E-3</v>
      </c>
      <c r="I63" s="10">
        <f t="shared" si="26"/>
        <v>6.0341442540781387E-3</v>
      </c>
      <c r="J63" s="10">
        <f t="shared" si="26"/>
        <v>5.5915147464381046E-3</v>
      </c>
      <c r="K63" s="10">
        <f t="shared" si="26"/>
        <v>6.5845440846688886E-3</v>
      </c>
      <c r="L63" s="10">
        <f t="shared" si="26"/>
        <v>6.0399542392106289E-3</v>
      </c>
      <c r="M63" s="10">
        <f t="shared" si="26"/>
        <v>5.7863273272771463E-3</v>
      </c>
      <c r="N63" s="10" t="str">
        <f t="shared" si="26"/>
        <v xml:space="preserve"> </v>
      </c>
      <c r="O63" s="10" t="str">
        <f t="shared" si="26"/>
        <v xml:space="preserve"> </v>
      </c>
      <c r="P63" s="10" t="str">
        <f t="shared" si="26"/>
        <v xml:space="preserve"> </v>
      </c>
      <c r="Q63" s="10" t="str">
        <f t="shared" si="26"/>
        <v xml:space="preserve"> </v>
      </c>
      <c r="R63" s="10" t="str">
        <f t="shared" si="26"/>
        <v xml:space="preserve"> </v>
      </c>
      <c r="S63" s="10" t="str">
        <f t="shared" si="26"/>
        <v xml:space="preserve"> </v>
      </c>
      <c r="T63" s="10" t="str">
        <f t="shared" si="26"/>
        <v xml:space="preserve"> </v>
      </c>
    </row>
    <row r="64" spans="2:20" x14ac:dyDescent="0.2">
      <c r="B64" s="11"/>
      <c r="C64" s="11"/>
      <c r="D64" s="12" t="str">
        <f t="shared" ref="D64:T64" si="27">IFERROR(D139/D103," ")</f>
        <v xml:space="preserve"> </v>
      </c>
      <c r="E64" s="12" t="str">
        <f t="shared" si="27"/>
        <v xml:space="preserve"> </v>
      </c>
      <c r="F64" s="12" t="str">
        <f t="shared" si="27"/>
        <v xml:space="preserve"> </v>
      </c>
      <c r="G64" s="12" t="str">
        <f t="shared" si="27"/>
        <v xml:space="preserve"> </v>
      </c>
      <c r="H64" s="12" t="str">
        <f t="shared" si="27"/>
        <v xml:space="preserve"> </v>
      </c>
      <c r="I64" s="12" t="str">
        <f t="shared" si="27"/>
        <v xml:space="preserve"> </v>
      </c>
      <c r="J64" s="12" t="str">
        <f t="shared" si="27"/>
        <v xml:space="preserve"> </v>
      </c>
      <c r="K64" s="12" t="str">
        <f t="shared" si="27"/>
        <v xml:space="preserve"> </v>
      </c>
      <c r="L64" s="12" t="str">
        <f t="shared" si="27"/>
        <v xml:space="preserve"> </v>
      </c>
      <c r="M64" s="12" t="str">
        <f t="shared" si="27"/>
        <v xml:space="preserve"> </v>
      </c>
      <c r="N64" s="12" t="str">
        <f t="shared" si="27"/>
        <v xml:space="preserve"> </v>
      </c>
      <c r="O64" s="12" t="str">
        <f t="shared" si="27"/>
        <v xml:space="preserve"> </v>
      </c>
      <c r="P64" s="12" t="str">
        <f t="shared" si="27"/>
        <v xml:space="preserve"> </v>
      </c>
      <c r="Q64" s="12" t="str">
        <f t="shared" si="27"/>
        <v xml:space="preserve"> </v>
      </c>
      <c r="R64" s="12" t="str">
        <f t="shared" si="27"/>
        <v xml:space="preserve"> </v>
      </c>
      <c r="S64" s="12" t="str">
        <f t="shared" si="27"/>
        <v xml:space="preserve"> </v>
      </c>
      <c r="T64" s="12" t="str">
        <f t="shared" si="27"/>
        <v xml:space="preserve"> </v>
      </c>
    </row>
    <row r="72" spans="2:13" x14ac:dyDescent="0.2">
      <c r="B72" s="1" t="s">
        <v>61</v>
      </c>
      <c r="C72" t="s" vm="7">
        <v>509</v>
      </c>
    </row>
    <row r="73" spans="2:13" x14ac:dyDescent="0.2">
      <c r="B73" s="1" t="s">
        <v>59</v>
      </c>
      <c r="C73" t="s" vm="4">
        <v>509</v>
      </c>
    </row>
    <row r="75" spans="2:13" x14ac:dyDescent="0.2">
      <c r="B75" s="1" t="s">
        <v>3</v>
      </c>
      <c r="D75" s="1" t="s">
        <v>511</v>
      </c>
    </row>
    <row r="76" spans="2:13" x14ac:dyDescent="0.2">
      <c r="B76" s="1" t="s">
        <v>29</v>
      </c>
      <c r="C76" s="1" t="s">
        <v>27</v>
      </c>
      <c r="D76">
        <v>2015</v>
      </c>
      <c r="E76">
        <v>2016</v>
      </c>
      <c r="F76">
        <v>2017</v>
      </c>
      <c r="G76">
        <v>2018</v>
      </c>
      <c r="H76">
        <v>2019</v>
      </c>
      <c r="I76">
        <v>2020</v>
      </c>
      <c r="J76">
        <v>2021</v>
      </c>
      <c r="K76">
        <v>2022</v>
      </c>
      <c r="L76">
        <v>2023</v>
      </c>
      <c r="M76">
        <v>2024</v>
      </c>
    </row>
    <row r="77" spans="2:13" x14ac:dyDescent="0.2">
      <c r="B77" t="s">
        <v>31</v>
      </c>
      <c r="D77" s="4">
        <v>92469003.800000042</v>
      </c>
      <c r="E77" s="4">
        <v>98271635.700000003</v>
      </c>
      <c r="F77" s="4">
        <v>100969000.19999997</v>
      </c>
      <c r="G77" s="4">
        <v>98122450.200000003</v>
      </c>
      <c r="H77" s="4">
        <v>106655780.00000001</v>
      </c>
      <c r="I77" s="4">
        <v>106857322.60000002</v>
      </c>
      <c r="J77" s="4">
        <v>115622401.80000001</v>
      </c>
      <c r="K77" s="4">
        <v>114806342.82000011</v>
      </c>
      <c r="L77" s="4">
        <v>117190416.45000003</v>
      </c>
      <c r="M77" s="4">
        <v>120527766.5400001</v>
      </c>
    </row>
    <row r="78" spans="2:13" x14ac:dyDescent="0.2">
      <c r="C78" t="s">
        <v>30</v>
      </c>
      <c r="D78" s="4">
        <v>735242</v>
      </c>
      <c r="E78" s="4">
        <v>701322</v>
      </c>
      <c r="F78" s="4">
        <v>699207</v>
      </c>
      <c r="G78" s="4">
        <v>638114</v>
      </c>
      <c r="H78" s="4">
        <v>661112</v>
      </c>
      <c r="I78" s="4">
        <v>697161</v>
      </c>
      <c r="J78" s="4">
        <v>585299</v>
      </c>
      <c r="K78" s="4">
        <v>834550</v>
      </c>
      <c r="L78" s="4">
        <v>893884</v>
      </c>
      <c r="M78" s="4">
        <v>870325</v>
      </c>
    </row>
    <row r="79" spans="2:13" x14ac:dyDescent="0.2">
      <c r="C79" t="s">
        <v>32</v>
      </c>
      <c r="D79" s="4">
        <v>7850</v>
      </c>
      <c r="E79" s="4">
        <v>6768</v>
      </c>
      <c r="F79" s="4">
        <v>7018</v>
      </c>
      <c r="G79" s="4">
        <v>7109</v>
      </c>
      <c r="H79" s="4">
        <v>6124</v>
      </c>
      <c r="I79" s="4">
        <v>7746</v>
      </c>
      <c r="J79" s="4">
        <v>11927</v>
      </c>
      <c r="K79" s="4">
        <v>11946</v>
      </c>
      <c r="L79" s="4">
        <v>12806</v>
      </c>
      <c r="M79" s="4">
        <v>9477</v>
      </c>
    </row>
    <row r="80" spans="2:13" x14ac:dyDescent="0.2">
      <c r="C80" t="s">
        <v>36</v>
      </c>
      <c r="D80" s="4">
        <v>27455</v>
      </c>
      <c r="E80" s="4">
        <v>31290</v>
      </c>
      <c r="F80" s="4"/>
      <c r="G80" s="4"/>
      <c r="H80" s="4">
        <v>15197</v>
      </c>
      <c r="I80" s="4">
        <v>43149</v>
      </c>
      <c r="J80" s="4">
        <v>36267</v>
      </c>
      <c r="K80" s="4">
        <v>34162</v>
      </c>
      <c r="L80" s="4">
        <v>26155</v>
      </c>
      <c r="M80" s="4">
        <v>99</v>
      </c>
    </row>
    <row r="81" spans="2:13" x14ac:dyDescent="0.2">
      <c r="C81" t="s">
        <v>37</v>
      </c>
      <c r="D81" s="4">
        <v>543968</v>
      </c>
      <c r="E81" s="4">
        <v>969365</v>
      </c>
      <c r="F81" s="4">
        <v>1243013</v>
      </c>
      <c r="G81" s="4">
        <v>987560</v>
      </c>
      <c r="H81" s="4">
        <v>747659</v>
      </c>
      <c r="I81" s="4">
        <v>916032</v>
      </c>
      <c r="J81" s="4">
        <v>513589</v>
      </c>
      <c r="K81" s="4">
        <v>528825</v>
      </c>
      <c r="L81" s="4">
        <v>503965</v>
      </c>
      <c r="M81" s="4">
        <v>486095</v>
      </c>
    </row>
    <row r="82" spans="2:13" x14ac:dyDescent="0.2">
      <c r="C82" t="s">
        <v>38</v>
      </c>
      <c r="D82" s="4">
        <v>10920011</v>
      </c>
      <c r="E82" s="4">
        <v>10302743</v>
      </c>
      <c r="F82" s="4">
        <v>9319013</v>
      </c>
      <c r="G82" s="4">
        <v>7594881</v>
      </c>
      <c r="H82" s="4">
        <v>7619442</v>
      </c>
      <c r="I82" s="4">
        <v>8137049</v>
      </c>
      <c r="J82" s="4">
        <v>8568722</v>
      </c>
      <c r="K82" s="4">
        <v>8359312</v>
      </c>
      <c r="L82" s="4">
        <v>8614835</v>
      </c>
      <c r="M82" s="4">
        <v>8367239</v>
      </c>
    </row>
    <row r="83" spans="2:13" x14ac:dyDescent="0.2">
      <c r="C83" t="s">
        <v>44</v>
      </c>
      <c r="D83" s="4">
        <v>80234477.800000042</v>
      </c>
      <c r="E83" s="4">
        <v>86260147.700000003</v>
      </c>
      <c r="F83" s="4">
        <v>89700749.199999973</v>
      </c>
      <c r="G83" s="4">
        <v>88894786.200000003</v>
      </c>
      <c r="H83" s="4">
        <v>97606246.000000015</v>
      </c>
      <c r="I83" s="4">
        <v>97056185.600000024</v>
      </c>
      <c r="J83" s="4">
        <v>105906597.80000001</v>
      </c>
      <c r="K83" s="4">
        <v>105037547.82000011</v>
      </c>
      <c r="L83" s="4">
        <v>107138771.45000003</v>
      </c>
      <c r="M83" s="4">
        <v>110794531.5400001</v>
      </c>
    </row>
    <row r="84" spans="2:13" x14ac:dyDescent="0.2">
      <c r="B84" t="s">
        <v>35</v>
      </c>
      <c r="D84" s="4">
        <v>134163593.79999997</v>
      </c>
      <c r="E84" s="4">
        <v>136448519.59999999</v>
      </c>
      <c r="F84" s="4">
        <v>136656006.69999999</v>
      </c>
      <c r="G84" s="4">
        <v>136905765.90000004</v>
      </c>
      <c r="H84" s="4">
        <v>131943936.8</v>
      </c>
      <c r="I84" s="4">
        <v>131379161.09999999</v>
      </c>
      <c r="J84" s="4">
        <v>134404396.20000005</v>
      </c>
      <c r="K84" s="4">
        <v>132894246.9999999</v>
      </c>
      <c r="L84" s="4">
        <v>131464248.80999978</v>
      </c>
      <c r="M84" s="4">
        <v>128371325.79999998</v>
      </c>
    </row>
    <row r="85" spans="2:13" x14ac:dyDescent="0.2">
      <c r="C85" t="s">
        <v>35</v>
      </c>
      <c r="D85" s="4">
        <v>124145688.69999996</v>
      </c>
      <c r="E85" s="4">
        <v>127068482.69999999</v>
      </c>
      <c r="F85" s="4">
        <v>127409726.59999999</v>
      </c>
      <c r="G85" s="4">
        <v>127301999.90000005</v>
      </c>
      <c r="H85" s="4">
        <v>123092636</v>
      </c>
      <c r="I85" s="4">
        <v>123148078.10000001</v>
      </c>
      <c r="J85" s="4">
        <v>126197479.70000005</v>
      </c>
      <c r="K85" s="4">
        <v>125005221.19999991</v>
      </c>
      <c r="L85" s="4">
        <v>125473647.90999979</v>
      </c>
      <c r="M85" s="4">
        <v>122560675.39999998</v>
      </c>
    </row>
    <row r="86" spans="2:13" x14ac:dyDescent="0.2">
      <c r="C86" t="s">
        <v>49</v>
      </c>
      <c r="D86" s="4">
        <v>9306872.6000000071</v>
      </c>
      <c r="E86" s="4">
        <v>8643453.9000000022</v>
      </c>
      <c r="F86" s="4">
        <v>8563364.1000000015</v>
      </c>
      <c r="G86" s="4">
        <v>8923036.8000000026</v>
      </c>
      <c r="H86" s="4">
        <v>8188225.6999999983</v>
      </c>
      <c r="I86" s="4">
        <v>7574809.8999999985</v>
      </c>
      <c r="J86" s="4">
        <v>7556707.7000000011</v>
      </c>
      <c r="K86" s="4">
        <v>7298887.9999999925</v>
      </c>
      <c r="L86" s="4">
        <v>5419846.799999997</v>
      </c>
      <c r="M86" s="4">
        <v>5269078.9000000004</v>
      </c>
    </row>
    <row r="87" spans="2:13" x14ac:dyDescent="0.2">
      <c r="C87" t="s">
        <v>50</v>
      </c>
      <c r="D87" s="4">
        <v>711032.50000000023</v>
      </c>
      <c r="E87" s="4">
        <v>736583</v>
      </c>
      <c r="F87" s="4">
        <v>682915.99999999988</v>
      </c>
      <c r="G87" s="4">
        <v>680729.2</v>
      </c>
      <c r="H87" s="4">
        <v>663075.10000000114</v>
      </c>
      <c r="I87" s="4">
        <v>656273.10000000009</v>
      </c>
      <c r="J87" s="4">
        <v>650208.80000000016</v>
      </c>
      <c r="K87" s="4">
        <v>590137.80000000075</v>
      </c>
      <c r="L87" s="4">
        <v>570754.09999999928</v>
      </c>
      <c r="M87" s="4">
        <v>541571.49999999907</v>
      </c>
    </row>
    <row r="88" spans="2:13" x14ac:dyDescent="0.2">
      <c r="B88" t="s">
        <v>34</v>
      </c>
      <c r="D88" s="4">
        <v>25101609.899999976</v>
      </c>
      <c r="E88" s="4">
        <v>25422836.100000001</v>
      </c>
      <c r="F88" s="4">
        <v>27008313.799999975</v>
      </c>
      <c r="G88" s="4">
        <v>26567352.800000004</v>
      </c>
      <c r="H88" s="4">
        <v>24003850</v>
      </c>
      <c r="I88" s="4">
        <v>24448832.300000008</v>
      </c>
      <c r="J88" s="4">
        <v>24330208.000000015</v>
      </c>
      <c r="K88" s="4">
        <v>23459343.200000007</v>
      </c>
      <c r="L88" s="4">
        <v>22372064.910000093</v>
      </c>
      <c r="M88" s="4">
        <v>21614524.800000064</v>
      </c>
    </row>
    <row r="89" spans="2:13" x14ac:dyDescent="0.2">
      <c r="C89" t="s">
        <v>33</v>
      </c>
      <c r="D89" s="4">
        <v>152002.50000000003</v>
      </c>
      <c r="E89" s="4">
        <v>160546.1999999999</v>
      </c>
      <c r="F89" s="4">
        <v>194801.99999999994</v>
      </c>
      <c r="G89" s="4">
        <v>182874.80000000002</v>
      </c>
      <c r="H89" s="4">
        <v>178534.90000000002</v>
      </c>
      <c r="I89" s="4">
        <v>191883.50000000017</v>
      </c>
      <c r="J89" s="4">
        <v>184965.59999999998</v>
      </c>
      <c r="K89" s="4">
        <v>176165.19999999995</v>
      </c>
      <c r="L89" s="4">
        <v>177467.50000000003</v>
      </c>
      <c r="M89" s="4">
        <v>184942.7</v>
      </c>
    </row>
    <row r="90" spans="2:13" x14ac:dyDescent="0.2">
      <c r="C90" t="s">
        <v>41</v>
      </c>
      <c r="D90" s="4">
        <v>93389.199999999968</v>
      </c>
      <c r="E90" s="4">
        <v>86542.499999999971</v>
      </c>
      <c r="F90" s="4">
        <v>101350.30000000002</v>
      </c>
      <c r="G90" s="4">
        <v>118963.00000000001</v>
      </c>
      <c r="H90" s="4">
        <v>117062.90000000004</v>
      </c>
      <c r="I90" s="4">
        <v>119609.40000000002</v>
      </c>
      <c r="J90" s="4">
        <v>124237.70000000001</v>
      </c>
      <c r="K90" s="4">
        <v>121568.49999999999</v>
      </c>
      <c r="L90" s="4">
        <v>127158.60000000006</v>
      </c>
      <c r="M90" s="4">
        <v>122636.40000000005</v>
      </c>
    </row>
    <row r="91" spans="2:13" x14ac:dyDescent="0.2">
      <c r="C91" t="s">
        <v>45</v>
      </c>
      <c r="D91" s="4">
        <v>19265032.299999978</v>
      </c>
      <c r="E91" s="4">
        <v>19119301.100000001</v>
      </c>
      <c r="F91" s="4">
        <v>19428153.199999973</v>
      </c>
      <c r="G91" s="4">
        <v>20217698.40000001</v>
      </c>
      <c r="H91" s="4">
        <v>18794509.600000005</v>
      </c>
      <c r="I91" s="4">
        <v>18988127.500000007</v>
      </c>
      <c r="J91" s="4">
        <v>18561580.600000009</v>
      </c>
      <c r="K91" s="4">
        <v>17815077.400000032</v>
      </c>
      <c r="L91" s="4">
        <v>16826498.810000084</v>
      </c>
      <c r="M91" s="4">
        <v>16562834.500000067</v>
      </c>
    </row>
    <row r="92" spans="2:13" x14ac:dyDescent="0.2">
      <c r="C92" t="s">
        <v>51</v>
      </c>
      <c r="D92" s="4">
        <v>3943160.6000000006</v>
      </c>
      <c r="E92" s="4">
        <v>4132100.1000000006</v>
      </c>
      <c r="F92" s="4">
        <v>5307883.7</v>
      </c>
      <c r="G92" s="4">
        <v>4091059.9999999958</v>
      </c>
      <c r="H92" s="4">
        <v>3274449.4000000027</v>
      </c>
      <c r="I92" s="4">
        <v>3508167.8000000017</v>
      </c>
      <c r="J92" s="4">
        <v>3460838.5000000042</v>
      </c>
      <c r="K92" s="4">
        <v>3345988.4999999818</v>
      </c>
      <c r="L92" s="4">
        <v>3359056.5000000112</v>
      </c>
      <c r="M92" s="4">
        <v>3078354.2999999993</v>
      </c>
    </row>
    <row r="93" spans="2:13" x14ac:dyDescent="0.2">
      <c r="C93" t="s">
        <v>54</v>
      </c>
      <c r="D93" s="4">
        <v>916687.59999999963</v>
      </c>
      <c r="E93" s="4">
        <v>1080616.0000000002</v>
      </c>
      <c r="F93" s="4">
        <v>1253772.8999999994</v>
      </c>
      <c r="G93" s="4">
        <v>1233071.8999999997</v>
      </c>
      <c r="H93" s="4">
        <v>924429.40000000014</v>
      </c>
      <c r="I93" s="4">
        <v>975691.59999999974</v>
      </c>
      <c r="J93" s="4">
        <v>1321511.3999999997</v>
      </c>
      <c r="K93" s="4">
        <v>1337284.5999999931</v>
      </c>
      <c r="L93" s="4">
        <v>1242978.4000000001</v>
      </c>
      <c r="M93" s="4">
        <v>1092362.7999999986</v>
      </c>
    </row>
    <row r="94" spans="2:13" x14ac:dyDescent="0.2">
      <c r="C94" t="s">
        <v>47</v>
      </c>
      <c r="D94" s="4">
        <v>465317</v>
      </c>
      <c r="E94" s="4">
        <v>563481.30000000005</v>
      </c>
      <c r="F94" s="4">
        <v>456395.7</v>
      </c>
      <c r="G94" s="4">
        <v>468093.4000000002</v>
      </c>
      <c r="H94" s="4">
        <v>469134.90000000014</v>
      </c>
      <c r="I94" s="4">
        <v>432279.50000000017</v>
      </c>
      <c r="J94" s="4">
        <v>442816.1999999996</v>
      </c>
      <c r="K94" s="4">
        <v>436039.99999999977</v>
      </c>
      <c r="L94" s="4">
        <v>423410.09999999945</v>
      </c>
      <c r="M94" s="4">
        <v>373178.89999999991</v>
      </c>
    </row>
    <row r="95" spans="2:13" x14ac:dyDescent="0.2">
      <c r="C95" t="s">
        <v>55</v>
      </c>
      <c r="D95" s="4">
        <v>266020.7</v>
      </c>
      <c r="E95" s="4">
        <v>280248.90000000002</v>
      </c>
      <c r="F95" s="4">
        <v>265956.00000000029</v>
      </c>
      <c r="G95" s="4">
        <v>255591.3</v>
      </c>
      <c r="H95" s="4">
        <v>245728.90000000002</v>
      </c>
      <c r="I95" s="4">
        <v>233073</v>
      </c>
      <c r="J95" s="4">
        <v>234257.99999999994</v>
      </c>
      <c r="K95" s="4">
        <v>227218.99999999956</v>
      </c>
      <c r="L95" s="4">
        <v>215495.00000000073</v>
      </c>
      <c r="M95" s="4">
        <v>200215.19999999969</v>
      </c>
    </row>
    <row r="96" spans="2:13" x14ac:dyDescent="0.2">
      <c r="B96" t="s">
        <v>40</v>
      </c>
      <c r="D96" s="4">
        <v>79302225.100000009</v>
      </c>
      <c r="E96" s="4">
        <v>81189695.99999997</v>
      </c>
      <c r="F96" s="4">
        <v>84848702.499999955</v>
      </c>
      <c r="G96" s="4">
        <v>89048278.300000042</v>
      </c>
      <c r="H96" s="4">
        <v>86699138.300000012</v>
      </c>
      <c r="I96" s="4">
        <v>84952423.799999997</v>
      </c>
      <c r="J96" s="4">
        <v>87382352.999999985</v>
      </c>
      <c r="K96" s="4">
        <v>91737557.370000154</v>
      </c>
      <c r="L96" s="4">
        <v>90211106.899999812</v>
      </c>
      <c r="M96" s="4">
        <v>85631073.09999992</v>
      </c>
    </row>
    <row r="97" spans="2:13" x14ac:dyDescent="0.2">
      <c r="C97" t="s">
        <v>39</v>
      </c>
      <c r="D97" s="4">
        <v>1674190.3999999997</v>
      </c>
      <c r="E97" s="4">
        <v>1459046.8999999997</v>
      </c>
      <c r="F97" s="4">
        <v>1414905.3999999992</v>
      </c>
      <c r="G97" s="4">
        <v>1944660.3999999992</v>
      </c>
      <c r="H97" s="4">
        <v>1782319.3000000003</v>
      </c>
      <c r="I97" s="4">
        <v>1477811.5999999992</v>
      </c>
      <c r="J97" s="4">
        <v>1418880.5999999999</v>
      </c>
      <c r="K97" s="4">
        <v>1601446.6000000008</v>
      </c>
      <c r="L97" s="4">
        <v>1791980.099999998</v>
      </c>
      <c r="M97" s="4">
        <v>1794480.8000000038</v>
      </c>
    </row>
    <row r="98" spans="2:13" x14ac:dyDescent="0.2">
      <c r="C98" t="s">
        <v>42</v>
      </c>
      <c r="D98" s="4">
        <v>17578342.900000013</v>
      </c>
      <c r="E98" s="4">
        <v>17756581.20000001</v>
      </c>
      <c r="F98" s="4">
        <v>18086205.000000007</v>
      </c>
      <c r="G98" s="4">
        <v>18031219.000000004</v>
      </c>
      <c r="H98" s="4">
        <v>18510910.599999987</v>
      </c>
      <c r="I98" s="4">
        <v>17103046.800000001</v>
      </c>
      <c r="J98" s="4">
        <v>18221738.899999991</v>
      </c>
      <c r="K98" s="4">
        <v>19518263.809999958</v>
      </c>
      <c r="L98" s="4">
        <v>18061847.600000024</v>
      </c>
      <c r="M98" s="4">
        <v>17265448.999999959</v>
      </c>
    </row>
    <row r="99" spans="2:13" x14ac:dyDescent="0.2">
      <c r="C99" t="s">
        <v>43</v>
      </c>
      <c r="D99" s="4">
        <v>4205406.6000000052</v>
      </c>
      <c r="E99" s="4">
        <v>4123350.8999999962</v>
      </c>
      <c r="F99" s="4">
        <v>4653497.6000000034</v>
      </c>
      <c r="G99" s="4">
        <v>6058549.400000005</v>
      </c>
      <c r="H99" s="4">
        <v>5589728.900000005</v>
      </c>
      <c r="I99" s="4">
        <v>6064554.6000000034</v>
      </c>
      <c r="J99" s="4">
        <v>6693964.8999999957</v>
      </c>
      <c r="K99" s="4">
        <v>8058746.4000000162</v>
      </c>
      <c r="L99" s="4">
        <v>9016485.5999999959</v>
      </c>
      <c r="M99" s="4">
        <v>8676868.3999999817</v>
      </c>
    </row>
    <row r="100" spans="2:13" x14ac:dyDescent="0.2">
      <c r="C100" t="s">
        <v>48</v>
      </c>
      <c r="D100" s="4">
        <v>2763244.4000000008</v>
      </c>
      <c r="E100" s="4">
        <v>2836383.0999999996</v>
      </c>
      <c r="F100" s="4">
        <v>2815348.8999999985</v>
      </c>
      <c r="G100" s="4">
        <v>2745838.5000000023</v>
      </c>
      <c r="H100" s="4">
        <v>2565783.3999999976</v>
      </c>
      <c r="I100" s="4">
        <v>2529131.9999999981</v>
      </c>
      <c r="J100" s="4">
        <v>2666094.7000000002</v>
      </c>
      <c r="K100" s="4">
        <v>2691542.1400000043</v>
      </c>
      <c r="L100" s="4">
        <v>2914062.0000000056</v>
      </c>
      <c r="M100" s="4">
        <v>2847613.7000000076</v>
      </c>
    </row>
    <row r="101" spans="2:13" x14ac:dyDescent="0.2">
      <c r="C101" t="s">
        <v>52</v>
      </c>
      <c r="D101" s="4">
        <v>13555982.700000001</v>
      </c>
      <c r="E101" s="4">
        <v>14026724.300000001</v>
      </c>
      <c r="F101" s="4">
        <v>14367196.899999997</v>
      </c>
      <c r="G101" s="4">
        <v>14564740.600000011</v>
      </c>
      <c r="H101" s="4">
        <v>14770670.000000007</v>
      </c>
      <c r="I101" s="4">
        <v>13208874.699999999</v>
      </c>
      <c r="J101" s="4">
        <v>13412750.199999994</v>
      </c>
      <c r="K101" s="4">
        <v>14483003.899999989</v>
      </c>
      <c r="L101" s="4">
        <v>13206008.199999996</v>
      </c>
      <c r="M101" s="4">
        <v>11948546.300000019</v>
      </c>
    </row>
    <row r="102" spans="2:13" x14ac:dyDescent="0.2">
      <c r="C102" t="s">
        <v>53</v>
      </c>
      <c r="D102" s="4">
        <v>39525058.099999994</v>
      </c>
      <c r="E102" s="4">
        <v>40987609.599999964</v>
      </c>
      <c r="F102" s="4">
        <v>43511548.699999951</v>
      </c>
      <c r="G102" s="4">
        <v>45703270.400000013</v>
      </c>
      <c r="H102" s="4">
        <v>43479726.100000024</v>
      </c>
      <c r="I102" s="4">
        <v>44569004.099999994</v>
      </c>
      <c r="J102" s="4">
        <v>44968923.700000003</v>
      </c>
      <c r="K102" s="4">
        <v>45384554.52000019</v>
      </c>
      <c r="L102" s="4">
        <v>45220723.399999805</v>
      </c>
      <c r="M102" s="4">
        <v>43098114.899999946</v>
      </c>
    </row>
    <row r="108" spans="2:13" x14ac:dyDescent="0.2">
      <c r="B108" s="1" t="s">
        <v>61</v>
      </c>
      <c r="C108" t="s" vm="2">
        <v>371</v>
      </c>
    </row>
    <row r="109" spans="2:13" x14ac:dyDescent="0.2">
      <c r="B109" s="1" t="s">
        <v>59</v>
      </c>
      <c r="C109" t="s" vm="8">
        <v>389</v>
      </c>
    </row>
    <row r="111" spans="2:13" x14ac:dyDescent="0.2">
      <c r="B111" s="1" t="s">
        <v>3</v>
      </c>
      <c r="D111" s="1" t="s">
        <v>511</v>
      </c>
    </row>
    <row r="112" spans="2:13" x14ac:dyDescent="0.2">
      <c r="B112" s="1" t="s">
        <v>29</v>
      </c>
      <c r="C112" s="1" t="s">
        <v>27</v>
      </c>
      <c r="D112">
        <v>2015</v>
      </c>
      <c r="E112">
        <v>2016</v>
      </c>
      <c r="F112">
        <v>2017</v>
      </c>
      <c r="G112">
        <v>2018</v>
      </c>
      <c r="H112">
        <v>2019</v>
      </c>
      <c r="I112">
        <v>2020</v>
      </c>
      <c r="J112">
        <v>2021</v>
      </c>
      <c r="K112">
        <v>2022</v>
      </c>
      <c r="L112">
        <v>2023</v>
      </c>
      <c r="M112">
        <v>2024</v>
      </c>
    </row>
    <row r="113" spans="2:13" x14ac:dyDescent="0.2">
      <c r="B113" t="s">
        <v>31</v>
      </c>
      <c r="D113" s="4"/>
      <c r="E113" s="4">
        <v>12188</v>
      </c>
      <c r="F113" s="4">
        <v>6225</v>
      </c>
      <c r="G113" s="4"/>
      <c r="H113" s="4"/>
      <c r="I113" s="4"/>
      <c r="J113" s="4"/>
      <c r="K113" s="4">
        <v>0</v>
      </c>
      <c r="L113" s="4">
        <v>0</v>
      </c>
      <c r="M113" s="4">
        <v>0</v>
      </c>
    </row>
    <row r="114" spans="2:13" x14ac:dyDescent="0.2">
      <c r="C114" t="s">
        <v>30</v>
      </c>
      <c r="D114" s="4"/>
      <c r="E114" s="4"/>
      <c r="F114" s="4"/>
      <c r="G114" s="4"/>
      <c r="H114" s="4"/>
      <c r="I114" s="4"/>
      <c r="J114" s="4"/>
      <c r="K114" s="4">
        <v>0</v>
      </c>
      <c r="L114" s="4">
        <v>0</v>
      </c>
      <c r="M114" s="4">
        <v>0</v>
      </c>
    </row>
    <row r="115" spans="2:13" x14ac:dyDescent="0.2">
      <c r="C115" t="s">
        <v>32</v>
      </c>
      <c r="D115" s="4"/>
      <c r="E115" s="4"/>
      <c r="F115" s="4"/>
      <c r="G115" s="4"/>
      <c r="H115" s="4"/>
      <c r="I115" s="4"/>
      <c r="J115" s="4"/>
      <c r="K115" s="4">
        <v>0</v>
      </c>
      <c r="L115" s="4">
        <v>0</v>
      </c>
      <c r="M115" s="4">
        <v>0</v>
      </c>
    </row>
    <row r="116" spans="2:13" x14ac:dyDescent="0.2">
      <c r="C116" t="s">
        <v>36</v>
      </c>
      <c r="D116" s="4"/>
      <c r="E116" s="4"/>
      <c r="F116" s="4"/>
      <c r="G116" s="4"/>
      <c r="H116" s="4"/>
      <c r="I116" s="4"/>
      <c r="J116" s="4"/>
      <c r="K116" s="4">
        <v>0</v>
      </c>
      <c r="L116" s="4">
        <v>0</v>
      </c>
      <c r="M116" s="4">
        <v>0</v>
      </c>
    </row>
    <row r="117" spans="2:13" x14ac:dyDescent="0.2">
      <c r="C117" t="s">
        <v>37</v>
      </c>
      <c r="D117" s="4"/>
      <c r="E117" s="4">
        <v>12188</v>
      </c>
      <c r="F117" s="4">
        <v>6225</v>
      </c>
      <c r="G117" s="4"/>
      <c r="H117" s="4"/>
      <c r="I117" s="4"/>
      <c r="J117" s="4"/>
      <c r="K117" s="4">
        <v>0</v>
      </c>
      <c r="L117" s="4">
        <v>0</v>
      </c>
      <c r="M117" s="4">
        <v>0</v>
      </c>
    </row>
    <row r="118" spans="2:13" x14ac:dyDescent="0.2">
      <c r="C118" t="s">
        <v>38</v>
      </c>
      <c r="D118" s="4"/>
      <c r="E118" s="4"/>
      <c r="F118" s="4"/>
      <c r="G118" s="4"/>
      <c r="H118" s="4"/>
      <c r="I118" s="4"/>
      <c r="J118" s="4"/>
      <c r="K118" s="4">
        <v>0</v>
      </c>
      <c r="L118" s="4">
        <v>0</v>
      </c>
      <c r="M118" s="4">
        <v>0</v>
      </c>
    </row>
    <row r="119" spans="2:13" x14ac:dyDescent="0.2">
      <c r="C119" t="s">
        <v>44</v>
      </c>
      <c r="D119" s="4"/>
      <c r="E119" s="4"/>
      <c r="F119" s="4"/>
      <c r="G119" s="4"/>
      <c r="H119" s="4"/>
      <c r="I119" s="4"/>
      <c r="J119" s="4"/>
      <c r="K119" s="4">
        <v>0</v>
      </c>
      <c r="L119" s="4">
        <v>0</v>
      </c>
      <c r="M119" s="4">
        <v>0</v>
      </c>
    </row>
    <row r="120" spans="2:13" x14ac:dyDescent="0.2">
      <c r="B120" t="s">
        <v>35</v>
      </c>
      <c r="D120" s="4"/>
      <c r="E120" s="4">
        <v>4948.3999999999996</v>
      </c>
      <c r="F120" s="4">
        <v>29893.9</v>
      </c>
      <c r="G120" s="4"/>
      <c r="H120" s="4"/>
      <c r="I120" s="4">
        <v>145.6</v>
      </c>
      <c r="J120" s="4">
        <v>860.1</v>
      </c>
      <c r="K120" s="4">
        <v>301.8</v>
      </c>
      <c r="L120" s="4">
        <v>278</v>
      </c>
      <c r="M120" s="4">
        <v>207.1</v>
      </c>
    </row>
    <row r="121" spans="2:13" x14ac:dyDescent="0.2">
      <c r="C121" t="s">
        <v>35</v>
      </c>
      <c r="D121" s="4"/>
      <c r="E121" s="4">
        <v>4948.3999999999996</v>
      </c>
      <c r="F121" s="4">
        <v>29893.9</v>
      </c>
      <c r="G121" s="4"/>
      <c r="H121" s="4"/>
      <c r="I121" s="4">
        <v>145.6</v>
      </c>
      <c r="J121" s="4">
        <v>860.1</v>
      </c>
      <c r="K121" s="4">
        <v>301.8</v>
      </c>
      <c r="L121" s="4">
        <v>278</v>
      </c>
      <c r="M121" s="4">
        <v>207.1</v>
      </c>
    </row>
    <row r="122" spans="2:13" x14ac:dyDescent="0.2">
      <c r="C122" t="s">
        <v>49</v>
      </c>
      <c r="D122" s="4"/>
      <c r="E122" s="4"/>
      <c r="F122" s="4"/>
      <c r="G122" s="4"/>
      <c r="H122" s="4"/>
      <c r="I122" s="4"/>
      <c r="J122" s="4"/>
      <c r="K122" s="4">
        <v>0</v>
      </c>
      <c r="L122" s="4">
        <v>0</v>
      </c>
      <c r="M122" s="4">
        <v>0</v>
      </c>
    </row>
    <row r="123" spans="2:13" x14ac:dyDescent="0.2">
      <c r="C123" t="s">
        <v>50</v>
      </c>
      <c r="D123" s="4"/>
      <c r="E123" s="4"/>
      <c r="F123" s="4"/>
      <c r="G123" s="4"/>
      <c r="H123" s="4"/>
      <c r="I123" s="4"/>
      <c r="J123" s="4"/>
      <c r="K123" s="4">
        <v>0</v>
      </c>
      <c r="L123" s="4">
        <v>0</v>
      </c>
      <c r="M123" s="4">
        <v>0</v>
      </c>
    </row>
    <row r="124" spans="2:13" x14ac:dyDescent="0.2">
      <c r="B124" t="s">
        <v>34</v>
      </c>
      <c r="D124" s="4">
        <v>591586.5</v>
      </c>
      <c r="E124" s="4">
        <v>621352.69999999995</v>
      </c>
      <c r="F124" s="4">
        <v>593582.80000000005</v>
      </c>
      <c r="G124" s="4">
        <v>636154.1</v>
      </c>
      <c r="H124" s="4">
        <v>575759.19999999995</v>
      </c>
      <c r="I124" s="4">
        <v>587485.5</v>
      </c>
      <c r="J124" s="4">
        <v>545199.9</v>
      </c>
      <c r="K124" s="4">
        <v>540674.80000000005</v>
      </c>
      <c r="L124" s="4">
        <v>500078.20000000019</v>
      </c>
      <c r="M124" s="4">
        <v>480822.99999999983</v>
      </c>
    </row>
    <row r="125" spans="2:13" x14ac:dyDescent="0.2">
      <c r="C125" t="s">
        <v>33</v>
      </c>
      <c r="D125" s="4">
        <v>414.9</v>
      </c>
      <c r="E125" s="4">
        <v>491.7</v>
      </c>
      <c r="F125" s="4">
        <v>1107.4000000000001</v>
      </c>
      <c r="G125" s="4">
        <v>173.9</v>
      </c>
      <c r="H125" s="4">
        <v>135.30000000000001</v>
      </c>
      <c r="I125" s="4"/>
      <c r="J125" s="4">
        <v>98.4</v>
      </c>
      <c r="K125" s="4">
        <v>152.9</v>
      </c>
      <c r="L125" s="4">
        <v>39.9</v>
      </c>
      <c r="M125" s="4">
        <v>757.69999999999993</v>
      </c>
    </row>
    <row r="126" spans="2:13" x14ac:dyDescent="0.2">
      <c r="C126" t="s">
        <v>41</v>
      </c>
      <c r="D126" s="4">
        <v>890</v>
      </c>
      <c r="E126" s="4">
        <v>589.5</v>
      </c>
      <c r="F126" s="4">
        <v>1108.4000000000001</v>
      </c>
      <c r="G126" s="4"/>
      <c r="H126" s="4">
        <v>106.6</v>
      </c>
      <c r="I126" s="4"/>
      <c r="J126" s="4">
        <v>23.1</v>
      </c>
      <c r="K126" s="4">
        <v>25.8</v>
      </c>
      <c r="L126" s="4">
        <v>7.4</v>
      </c>
      <c r="M126" s="4">
        <v>395.4</v>
      </c>
    </row>
    <row r="127" spans="2:13" x14ac:dyDescent="0.2">
      <c r="C127" t="s">
        <v>45</v>
      </c>
      <c r="D127" s="4">
        <v>484931.8</v>
      </c>
      <c r="E127" s="4">
        <v>501478.9</v>
      </c>
      <c r="F127" s="4">
        <v>474116.4</v>
      </c>
      <c r="G127" s="4">
        <v>523718.9</v>
      </c>
      <c r="H127" s="4">
        <v>471767.8</v>
      </c>
      <c r="I127" s="4">
        <v>479047.1</v>
      </c>
      <c r="J127" s="4">
        <v>444885.3</v>
      </c>
      <c r="K127" s="4">
        <v>440059.00000000006</v>
      </c>
      <c r="L127" s="4">
        <v>408712.10000000009</v>
      </c>
      <c r="M127" s="4">
        <v>398637.69999999984</v>
      </c>
    </row>
    <row r="128" spans="2:13" x14ac:dyDescent="0.2">
      <c r="C128" t="s">
        <v>51</v>
      </c>
      <c r="D128" s="4">
        <v>86125.3</v>
      </c>
      <c r="E128" s="4">
        <v>90753.1</v>
      </c>
      <c r="F128" s="4">
        <v>95748.800000000003</v>
      </c>
      <c r="G128" s="4">
        <v>92513.2</v>
      </c>
      <c r="H128" s="4">
        <v>85139.8</v>
      </c>
      <c r="I128" s="4">
        <v>87308.5</v>
      </c>
      <c r="J128" s="4">
        <v>81457.7</v>
      </c>
      <c r="K128" s="4">
        <v>79886.600000000006</v>
      </c>
      <c r="L128" s="4">
        <v>69389.5</v>
      </c>
      <c r="M128" s="4">
        <v>63786.600000000006</v>
      </c>
    </row>
    <row r="129" spans="2:13" x14ac:dyDescent="0.2">
      <c r="C129" t="s">
        <v>54</v>
      </c>
      <c r="D129" s="4">
        <v>14686.7</v>
      </c>
      <c r="E129" s="4">
        <v>23898.3</v>
      </c>
      <c r="F129" s="4">
        <v>17549.300000000003</v>
      </c>
      <c r="G129" s="4">
        <v>14343.9</v>
      </c>
      <c r="H129" s="4">
        <v>14129.4</v>
      </c>
      <c r="I129" s="4">
        <v>16723.900000000001</v>
      </c>
      <c r="J129" s="4">
        <v>14650.5</v>
      </c>
      <c r="K129" s="4">
        <v>16672.8</v>
      </c>
      <c r="L129" s="4">
        <v>18574.899999999994</v>
      </c>
      <c r="M129" s="4">
        <v>15016.899999999994</v>
      </c>
    </row>
    <row r="130" spans="2:13" x14ac:dyDescent="0.2">
      <c r="C130" t="s">
        <v>47</v>
      </c>
      <c r="D130" s="4">
        <v>30</v>
      </c>
      <c r="E130" s="4">
        <v>14.6</v>
      </c>
      <c r="F130" s="4"/>
      <c r="G130" s="4"/>
      <c r="H130" s="4">
        <v>21.1</v>
      </c>
      <c r="I130" s="4"/>
      <c r="J130" s="4"/>
      <c r="K130" s="4">
        <v>0</v>
      </c>
      <c r="L130" s="4">
        <v>0</v>
      </c>
      <c r="M130" s="4">
        <v>0</v>
      </c>
    </row>
    <row r="131" spans="2:13" x14ac:dyDescent="0.2">
      <c r="C131" t="s">
        <v>55</v>
      </c>
      <c r="D131" s="4">
        <v>4507.8</v>
      </c>
      <c r="E131" s="4">
        <v>4126.6000000000004</v>
      </c>
      <c r="F131" s="4">
        <v>3952.5</v>
      </c>
      <c r="G131" s="4">
        <v>5404.2</v>
      </c>
      <c r="H131" s="4">
        <v>4459.2</v>
      </c>
      <c r="I131" s="4">
        <v>4406</v>
      </c>
      <c r="J131" s="4">
        <v>4084.9</v>
      </c>
      <c r="K131" s="4">
        <v>3877.7</v>
      </c>
      <c r="L131" s="4">
        <v>3354.4</v>
      </c>
      <c r="M131" s="4">
        <v>2228.7000000000003</v>
      </c>
    </row>
    <row r="132" spans="2:13" x14ac:dyDescent="0.2">
      <c r="B132" t="s">
        <v>40</v>
      </c>
      <c r="D132" s="4">
        <v>552517.6</v>
      </c>
      <c r="E132" s="4">
        <v>491076.29999999993</v>
      </c>
      <c r="F132" s="4">
        <v>487999.1</v>
      </c>
      <c r="G132" s="4">
        <v>503316.39999999991</v>
      </c>
      <c r="H132" s="4">
        <v>510322.69999999995</v>
      </c>
      <c r="I132" s="4">
        <v>496303.39999999997</v>
      </c>
      <c r="J132" s="4">
        <v>505871</v>
      </c>
      <c r="K132" s="4">
        <v>558912.79999999993</v>
      </c>
      <c r="L132" s="4">
        <v>557821.20000000007</v>
      </c>
      <c r="M132" s="4">
        <v>506804.50000000006</v>
      </c>
    </row>
    <row r="133" spans="2:13" x14ac:dyDescent="0.2">
      <c r="C133" t="s">
        <v>39</v>
      </c>
      <c r="D133" s="4">
        <v>3043</v>
      </c>
      <c r="E133" s="4">
        <v>2422</v>
      </c>
      <c r="F133" s="4">
        <v>2341.7000000000003</v>
      </c>
      <c r="G133" s="4">
        <v>5194.8</v>
      </c>
      <c r="H133" s="4">
        <v>2153.8000000000002</v>
      </c>
      <c r="I133" s="4">
        <v>3343.7</v>
      </c>
      <c r="J133" s="4">
        <v>2505.4</v>
      </c>
      <c r="K133" s="4">
        <v>2306.8000000000002</v>
      </c>
      <c r="L133" s="4">
        <v>3081.5000000000005</v>
      </c>
      <c r="M133" s="4">
        <v>3654.7000000000003</v>
      </c>
    </row>
    <row r="134" spans="2:13" x14ac:dyDescent="0.2">
      <c r="C134" t="s">
        <v>42</v>
      </c>
      <c r="D134" s="4">
        <v>129185.1</v>
      </c>
      <c r="E134" s="4">
        <v>104866.4</v>
      </c>
      <c r="F134" s="4">
        <v>98069.8</v>
      </c>
      <c r="G134" s="4">
        <v>101809</v>
      </c>
      <c r="H134" s="4">
        <v>110852.9</v>
      </c>
      <c r="I134" s="4">
        <v>95477.5</v>
      </c>
      <c r="J134" s="4">
        <v>104231.4</v>
      </c>
      <c r="K134" s="4">
        <v>116565.69999999997</v>
      </c>
      <c r="L134" s="4">
        <v>108954.8</v>
      </c>
      <c r="M134" s="4">
        <v>101318.5</v>
      </c>
    </row>
    <row r="135" spans="2:13" x14ac:dyDescent="0.2">
      <c r="C135" t="s">
        <v>43</v>
      </c>
      <c r="D135" s="4">
        <v>36810.9</v>
      </c>
      <c r="E135" s="4">
        <v>33528.1</v>
      </c>
      <c r="F135" s="4">
        <v>37398.400000000001</v>
      </c>
      <c r="G135" s="4">
        <v>36054.1</v>
      </c>
      <c r="H135" s="4">
        <v>36242.400000000001</v>
      </c>
      <c r="I135" s="4">
        <v>38214.9</v>
      </c>
      <c r="J135" s="4">
        <v>44592.6</v>
      </c>
      <c r="K135" s="4">
        <v>37610.899999999994</v>
      </c>
      <c r="L135" s="4">
        <v>56205.200000000012</v>
      </c>
      <c r="M135" s="4">
        <v>51411.599999999991</v>
      </c>
    </row>
    <row r="136" spans="2:13" x14ac:dyDescent="0.2">
      <c r="C136" t="s">
        <v>48</v>
      </c>
      <c r="D136" s="4">
        <v>9582.2000000000007</v>
      </c>
      <c r="E136" s="4">
        <v>9248.7999999999993</v>
      </c>
      <c r="F136" s="4">
        <v>11223.1</v>
      </c>
      <c r="G136" s="4">
        <v>16576.3</v>
      </c>
      <c r="H136" s="4">
        <v>13592.8</v>
      </c>
      <c r="I136" s="4">
        <v>14285.6</v>
      </c>
      <c r="J136" s="4">
        <v>12260.8</v>
      </c>
      <c r="K136" s="4">
        <v>24158.799999999996</v>
      </c>
      <c r="L136" s="4">
        <v>26058.099999999991</v>
      </c>
      <c r="M136" s="4">
        <v>21384.9</v>
      </c>
    </row>
    <row r="137" spans="2:13" x14ac:dyDescent="0.2">
      <c r="C137" t="s">
        <v>52</v>
      </c>
      <c r="D137" s="4">
        <v>92941.1</v>
      </c>
      <c r="E137" s="4">
        <v>79617.7</v>
      </c>
      <c r="F137" s="4">
        <v>81135.299999999988</v>
      </c>
      <c r="G137" s="4">
        <v>79208.100000000006</v>
      </c>
      <c r="H137" s="4">
        <v>79391.7</v>
      </c>
      <c r="I137" s="4">
        <v>76045.899999999994</v>
      </c>
      <c r="J137" s="4">
        <v>90836.4</v>
      </c>
      <c r="K137" s="4">
        <v>79434.000000000015</v>
      </c>
      <c r="L137" s="4">
        <v>90390.500000000029</v>
      </c>
      <c r="M137" s="4">
        <v>79654.999999999985</v>
      </c>
    </row>
    <row r="138" spans="2:13" x14ac:dyDescent="0.2">
      <c r="C138" t="s">
        <v>53</v>
      </c>
      <c r="D138" s="4">
        <v>280955.3</v>
      </c>
      <c r="E138" s="4">
        <v>261393.3</v>
      </c>
      <c r="F138" s="4">
        <v>257830.8</v>
      </c>
      <c r="G138" s="4">
        <v>264474.09999999998</v>
      </c>
      <c r="H138" s="4">
        <v>268089.09999999998</v>
      </c>
      <c r="I138" s="4">
        <v>268935.8</v>
      </c>
      <c r="J138" s="4">
        <v>251444.4</v>
      </c>
      <c r="K138" s="4">
        <v>298836.59999999992</v>
      </c>
      <c r="L138" s="4">
        <v>273131.10000000009</v>
      </c>
      <c r="M138" s="4">
        <v>249379.80000000005</v>
      </c>
    </row>
  </sheetData>
  <conditionalFormatting sqref="D38:T64">
    <cfRule type="colorScale" priority="1">
      <colorScale>
        <cfvo type="min"/>
        <cfvo type="max"/>
        <color rgb="FFFCFCFF"/>
        <color rgb="FF63BE7B"/>
      </colorScale>
    </cfRule>
  </conditionalFormatting>
  <conditionalFormatting sqref="K7:K33">
    <cfRule type="colorScale" priority="2">
      <colorScale>
        <cfvo type="min"/>
        <cfvo type="max"/>
        <color rgb="FFFCFCFF"/>
        <color rgb="FF63BE7B"/>
      </colorScale>
    </cfRule>
  </conditionalFormatting>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C193-AA51-465E-8D34-E91DA11B3BB4}">
  <sheetPr>
    <tabColor rgb="FFC00000"/>
  </sheetPr>
  <dimension ref="A1:F827"/>
  <sheetViews>
    <sheetView workbookViewId="0">
      <selection activeCell="E15" sqref="E15"/>
    </sheetView>
  </sheetViews>
  <sheetFormatPr baseColWidth="10" defaultRowHeight="12.75" x14ac:dyDescent="0.2"/>
  <cols>
    <col min="1" max="1" width="11.7109375" bestFit="1" customWidth="1"/>
    <col min="2" max="2" width="27.28515625" bestFit="1" customWidth="1"/>
    <col min="3" max="3" width="5.85546875" bestFit="1" customWidth="1"/>
    <col min="4" max="4" width="13.5703125" bestFit="1" customWidth="1"/>
    <col min="5" max="5" width="5.5703125" bestFit="1" customWidth="1"/>
    <col min="6" max="6" width="14.7109375" bestFit="1" customWidth="1"/>
  </cols>
  <sheetData>
    <row r="1" spans="1:6" x14ac:dyDescent="0.2">
      <c r="A1" t="s">
        <v>56</v>
      </c>
      <c r="B1" t="s">
        <v>57</v>
      </c>
      <c r="C1" t="s">
        <v>58</v>
      </c>
      <c r="D1" t="s">
        <v>59</v>
      </c>
      <c r="E1" t="s">
        <v>60</v>
      </c>
      <c r="F1" t="s">
        <v>61</v>
      </c>
    </row>
    <row r="2" spans="1:6" x14ac:dyDescent="0.2">
      <c r="A2">
        <v>1567</v>
      </c>
      <c r="B2" t="s">
        <v>370</v>
      </c>
      <c r="C2">
        <v>5061</v>
      </c>
      <c r="D2" t="s">
        <v>370</v>
      </c>
      <c r="E2">
        <v>50</v>
      </c>
      <c r="F2" t="s">
        <v>371</v>
      </c>
    </row>
    <row r="3" spans="1:6" x14ac:dyDescent="0.2">
      <c r="A3">
        <v>1571</v>
      </c>
      <c r="B3" t="s">
        <v>373</v>
      </c>
      <c r="C3">
        <v>5055</v>
      </c>
      <c r="D3" t="s">
        <v>374</v>
      </c>
      <c r="E3">
        <v>50</v>
      </c>
      <c r="F3" t="s">
        <v>371</v>
      </c>
    </row>
    <row r="4" spans="1:6" x14ac:dyDescent="0.2">
      <c r="A4">
        <v>1601</v>
      </c>
      <c r="B4" t="s">
        <v>605</v>
      </c>
      <c r="C4">
        <v>5001</v>
      </c>
      <c r="D4" t="s">
        <v>376</v>
      </c>
      <c r="E4">
        <v>50</v>
      </c>
      <c r="F4" t="s">
        <v>371</v>
      </c>
    </row>
    <row r="5" spans="1:6" x14ac:dyDescent="0.2">
      <c r="A5">
        <v>1612</v>
      </c>
      <c r="B5" t="s">
        <v>641</v>
      </c>
      <c r="C5">
        <v>5055</v>
      </c>
      <c r="D5" t="s">
        <v>374</v>
      </c>
      <c r="E5">
        <v>50</v>
      </c>
      <c r="F5" t="s">
        <v>371</v>
      </c>
    </row>
    <row r="6" spans="1:6" x14ac:dyDescent="0.2">
      <c r="A6">
        <v>1613</v>
      </c>
      <c r="B6" t="s">
        <v>647</v>
      </c>
      <c r="C6">
        <v>5059</v>
      </c>
      <c r="D6" t="s">
        <v>379</v>
      </c>
      <c r="E6">
        <v>50</v>
      </c>
      <c r="F6" t="s">
        <v>371</v>
      </c>
    </row>
    <row r="7" spans="1:6" x14ac:dyDescent="0.2">
      <c r="A7">
        <v>1617</v>
      </c>
      <c r="B7" t="s">
        <v>642</v>
      </c>
      <c r="C7">
        <v>5056</v>
      </c>
      <c r="D7" t="s">
        <v>380</v>
      </c>
      <c r="E7">
        <v>50</v>
      </c>
      <c r="F7" t="s">
        <v>371</v>
      </c>
    </row>
    <row r="8" spans="1:6" x14ac:dyDescent="0.2">
      <c r="A8">
        <v>1620</v>
      </c>
      <c r="B8" t="s">
        <v>612</v>
      </c>
      <c r="C8">
        <v>5014</v>
      </c>
      <c r="D8" t="s">
        <v>381</v>
      </c>
      <c r="E8">
        <v>50</v>
      </c>
      <c r="F8" t="s">
        <v>371</v>
      </c>
    </row>
    <row r="9" spans="1:6" x14ac:dyDescent="0.2">
      <c r="A9">
        <v>1621</v>
      </c>
      <c r="B9" t="s">
        <v>643</v>
      </c>
      <c r="C9">
        <v>5057</v>
      </c>
      <c r="D9" t="s">
        <v>382</v>
      </c>
      <c r="E9">
        <v>50</v>
      </c>
      <c r="F9" t="s">
        <v>371</v>
      </c>
    </row>
    <row r="10" spans="1:6" x14ac:dyDescent="0.2">
      <c r="A10">
        <v>1622</v>
      </c>
      <c r="B10" t="s">
        <v>648</v>
      </c>
      <c r="C10">
        <v>5059</v>
      </c>
      <c r="D10" t="s">
        <v>379</v>
      </c>
      <c r="E10">
        <v>50</v>
      </c>
      <c r="F10" t="s">
        <v>371</v>
      </c>
    </row>
    <row r="11" spans="1:6" x14ac:dyDescent="0.2">
      <c r="A11">
        <v>1624</v>
      </c>
      <c r="B11" t="s">
        <v>639</v>
      </c>
      <c r="C11">
        <v>5054</v>
      </c>
      <c r="D11" t="s">
        <v>384</v>
      </c>
      <c r="E11">
        <v>50</v>
      </c>
      <c r="F11" t="s">
        <v>371</v>
      </c>
    </row>
    <row r="12" spans="1:6" x14ac:dyDescent="0.2">
      <c r="A12">
        <v>1627</v>
      </c>
      <c r="B12" t="s">
        <v>644</v>
      </c>
      <c r="C12">
        <v>5057</v>
      </c>
      <c r="D12" t="s">
        <v>382</v>
      </c>
      <c r="E12">
        <v>50</v>
      </c>
      <c r="F12" t="s">
        <v>371</v>
      </c>
    </row>
    <row r="13" spans="1:6" x14ac:dyDescent="0.2">
      <c r="A13">
        <v>1630</v>
      </c>
      <c r="B13" t="s">
        <v>645</v>
      </c>
      <c r="C13">
        <v>5058</v>
      </c>
      <c r="D13" t="s">
        <v>386</v>
      </c>
      <c r="E13">
        <v>50</v>
      </c>
      <c r="F13" t="s">
        <v>371</v>
      </c>
    </row>
    <row r="14" spans="1:6" x14ac:dyDescent="0.2">
      <c r="A14">
        <v>1632</v>
      </c>
      <c r="B14" t="s">
        <v>646</v>
      </c>
      <c r="C14">
        <v>5058</v>
      </c>
      <c r="D14" t="s">
        <v>386</v>
      </c>
      <c r="E14">
        <v>50</v>
      </c>
      <c r="F14" t="s">
        <v>371</v>
      </c>
    </row>
    <row r="15" spans="1:6" x14ac:dyDescent="0.2">
      <c r="A15">
        <v>1633</v>
      </c>
      <c r="B15" t="s">
        <v>613</v>
      </c>
      <c r="C15">
        <v>5020</v>
      </c>
      <c r="D15" t="s">
        <v>388</v>
      </c>
      <c r="E15">
        <v>50</v>
      </c>
      <c r="F15" t="s">
        <v>371</v>
      </c>
    </row>
    <row r="16" spans="1:6" x14ac:dyDescent="0.2">
      <c r="A16">
        <v>1634</v>
      </c>
      <c r="B16" t="s">
        <v>614</v>
      </c>
      <c r="C16">
        <v>5021</v>
      </c>
      <c r="D16" t="s">
        <v>389</v>
      </c>
      <c r="E16">
        <v>50</v>
      </c>
      <c r="F16" t="s">
        <v>371</v>
      </c>
    </row>
    <row r="17" spans="1:6" x14ac:dyDescent="0.2">
      <c r="A17">
        <v>1635</v>
      </c>
      <c r="B17" t="s">
        <v>615</v>
      </c>
      <c r="C17">
        <v>5022</v>
      </c>
      <c r="D17" t="s">
        <v>390</v>
      </c>
      <c r="E17">
        <v>50</v>
      </c>
      <c r="F17" t="s">
        <v>371</v>
      </c>
    </row>
    <row r="18" spans="1:6" x14ac:dyDescent="0.2">
      <c r="A18">
        <v>1636</v>
      </c>
      <c r="B18" t="s">
        <v>649</v>
      </c>
      <c r="C18">
        <v>5059</v>
      </c>
      <c r="D18" t="s">
        <v>379</v>
      </c>
      <c r="E18">
        <v>50</v>
      </c>
      <c r="F18" t="s">
        <v>371</v>
      </c>
    </row>
    <row r="19" spans="1:6" x14ac:dyDescent="0.2">
      <c r="A19">
        <v>1638</v>
      </c>
      <c r="B19" t="s">
        <v>650</v>
      </c>
      <c r="C19">
        <v>5059</v>
      </c>
      <c r="D19" t="s">
        <v>379</v>
      </c>
      <c r="E19">
        <v>50</v>
      </c>
      <c r="F19" t="s">
        <v>371</v>
      </c>
    </row>
    <row r="20" spans="1:6" x14ac:dyDescent="0.2">
      <c r="A20">
        <v>1640</v>
      </c>
      <c r="B20" t="s">
        <v>616</v>
      </c>
      <c r="C20">
        <v>5025</v>
      </c>
      <c r="D20" t="s">
        <v>393</v>
      </c>
      <c r="E20">
        <v>50</v>
      </c>
      <c r="F20" t="s">
        <v>371</v>
      </c>
    </row>
    <row r="21" spans="1:6" x14ac:dyDescent="0.2">
      <c r="A21">
        <v>1644</v>
      </c>
      <c r="B21" t="s">
        <v>617</v>
      </c>
      <c r="C21">
        <v>5026</v>
      </c>
      <c r="D21" t="s">
        <v>394</v>
      </c>
      <c r="E21">
        <v>50</v>
      </c>
      <c r="F21" t="s">
        <v>371</v>
      </c>
    </row>
    <row r="22" spans="1:6" x14ac:dyDescent="0.2">
      <c r="A22">
        <v>1648</v>
      </c>
      <c r="B22" t="s">
        <v>618</v>
      </c>
      <c r="C22">
        <v>5027</v>
      </c>
      <c r="D22" t="s">
        <v>395</v>
      </c>
      <c r="E22">
        <v>50</v>
      </c>
      <c r="F22" t="s">
        <v>371</v>
      </c>
    </row>
    <row r="23" spans="1:6" x14ac:dyDescent="0.2">
      <c r="A23">
        <v>1653</v>
      </c>
      <c r="B23" t="s">
        <v>619</v>
      </c>
      <c r="C23">
        <v>5028</v>
      </c>
      <c r="D23" t="s">
        <v>396</v>
      </c>
      <c r="E23">
        <v>50</v>
      </c>
      <c r="F23" t="s">
        <v>371</v>
      </c>
    </row>
    <row r="24" spans="1:6" x14ac:dyDescent="0.2">
      <c r="A24">
        <v>1657</v>
      </c>
      <c r="B24" t="s">
        <v>620</v>
      </c>
      <c r="C24">
        <v>5029</v>
      </c>
      <c r="D24" t="s">
        <v>397</v>
      </c>
      <c r="E24">
        <v>50</v>
      </c>
      <c r="F24" t="s">
        <v>371</v>
      </c>
    </row>
    <row r="25" spans="1:6" x14ac:dyDescent="0.2">
      <c r="A25">
        <v>1662</v>
      </c>
      <c r="B25" t="s">
        <v>606</v>
      </c>
      <c r="C25">
        <v>5001</v>
      </c>
      <c r="D25" t="s">
        <v>376</v>
      </c>
      <c r="E25">
        <v>50</v>
      </c>
      <c r="F25" t="s">
        <v>371</v>
      </c>
    </row>
    <row r="26" spans="1:6" x14ac:dyDescent="0.2">
      <c r="A26">
        <v>1663</v>
      </c>
      <c r="B26" t="s">
        <v>621</v>
      </c>
      <c r="C26">
        <v>5031</v>
      </c>
      <c r="D26" t="s">
        <v>399</v>
      </c>
      <c r="E26">
        <v>50</v>
      </c>
      <c r="F26" t="s">
        <v>371</v>
      </c>
    </row>
    <row r="27" spans="1:6" x14ac:dyDescent="0.2">
      <c r="A27">
        <v>1664</v>
      </c>
      <c r="B27" t="s">
        <v>622</v>
      </c>
      <c r="C27">
        <v>5032</v>
      </c>
      <c r="D27" t="s">
        <v>400</v>
      </c>
      <c r="E27">
        <v>50</v>
      </c>
      <c r="F27" t="s">
        <v>371</v>
      </c>
    </row>
    <row r="28" spans="1:6" x14ac:dyDescent="0.2">
      <c r="A28">
        <v>1665</v>
      </c>
      <c r="B28" t="s">
        <v>623</v>
      </c>
      <c r="C28">
        <v>5033</v>
      </c>
      <c r="D28" t="s">
        <v>401</v>
      </c>
      <c r="E28">
        <v>50</v>
      </c>
      <c r="F28" t="s">
        <v>371</v>
      </c>
    </row>
    <row r="29" spans="1:6" x14ac:dyDescent="0.2">
      <c r="A29">
        <v>1702</v>
      </c>
      <c r="B29" t="s">
        <v>607</v>
      </c>
      <c r="C29">
        <v>5006</v>
      </c>
      <c r="D29" t="s">
        <v>402</v>
      </c>
      <c r="E29">
        <v>50</v>
      </c>
      <c r="F29" t="s">
        <v>371</v>
      </c>
    </row>
    <row r="30" spans="1:6" x14ac:dyDescent="0.2">
      <c r="A30">
        <v>1703</v>
      </c>
      <c r="B30" t="s">
        <v>609</v>
      </c>
      <c r="C30">
        <v>5007</v>
      </c>
      <c r="D30" t="s">
        <v>403</v>
      </c>
      <c r="E30">
        <v>50</v>
      </c>
      <c r="F30" t="s">
        <v>371</v>
      </c>
    </row>
    <row r="31" spans="1:6" x14ac:dyDescent="0.2">
      <c r="A31">
        <v>1711</v>
      </c>
      <c r="B31" t="s">
        <v>624</v>
      </c>
      <c r="C31">
        <v>5034</v>
      </c>
      <c r="D31" t="s">
        <v>404</v>
      </c>
      <c r="E31">
        <v>50</v>
      </c>
      <c r="F31" t="s">
        <v>371</v>
      </c>
    </row>
    <row r="32" spans="1:6" x14ac:dyDescent="0.2">
      <c r="A32">
        <v>1714</v>
      </c>
      <c r="B32" t="s">
        <v>625</v>
      </c>
      <c r="C32">
        <v>5035</v>
      </c>
      <c r="D32" t="s">
        <v>405</v>
      </c>
      <c r="E32">
        <v>50</v>
      </c>
      <c r="F32" t="s">
        <v>371</v>
      </c>
    </row>
    <row r="33" spans="1:6" x14ac:dyDescent="0.2">
      <c r="A33">
        <v>1717</v>
      </c>
      <c r="B33" t="s">
        <v>626</v>
      </c>
      <c r="C33">
        <v>5036</v>
      </c>
      <c r="D33" t="s">
        <v>406</v>
      </c>
      <c r="E33">
        <v>50</v>
      </c>
      <c r="F33" t="s">
        <v>371</v>
      </c>
    </row>
    <row r="34" spans="1:6" x14ac:dyDescent="0.2">
      <c r="A34">
        <v>1718</v>
      </c>
      <c r="B34" t="s">
        <v>640</v>
      </c>
      <c r="C34">
        <v>5054</v>
      </c>
      <c r="D34" t="s">
        <v>384</v>
      </c>
      <c r="E34">
        <v>50</v>
      </c>
      <c r="F34" t="s">
        <v>371</v>
      </c>
    </row>
    <row r="35" spans="1:6" x14ac:dyDescent="0.2">
      <c r="A35">
        <v>1719</v>
      </c>
      <c r="B35" t="s">
        <v>627</v>
      </c>
      <c r="C35">
        <v>5037</v>
      </c>
      <c r="D35" t="s">
        <v>407</v>
      </c>
      <c r="E35">
        <v>50</v>
      </c>
      <c r="F35" t="s">
        <v>371</v>
      </c>
    </row>
    <row r="36" spans="1:6" x14ac:dyDescent="0.2">
      <c r="A36">
        <v>1721</v>
      </c>
      <c r="B36" t="s">
        <v>628</v>
      </c>
      <c r="C36">
        <v>5038</v>
      </c>
      <c r="D36" t="s">
        <v>408</v>
      </c>
      <c r="E36">
        <v>50</v>
      </c>
      <c r="F36" t="s">
        <v>371</v>
      </c>
    </row>
    <row r="37" spans="1:6" x14ac:dyDescent="0.2">
      <c r="A37">
        <v>1724</v>
      </c>
      <c r="B37" t="s">
        <v>608</v>
      </c>
      <c r="C37">
        <v>5006</v>
      </c>
      <c r="D37" t="s">
        <v>402</v>
      </c>
      <c r="E37">
        <v>50</v>
      </c>
      <c r="F37" t="s">
        <v>371</v>
      </c>
    </row>
    <row r="38" spans="1:6" x14ac:dyDescent="0.2">
      <c r="A38">
        <v>1725</v>
      </c>
      <c r="B38" t="s">
        <v>610</v>
      </c>
      <c r="C38">
        <v>5007</v>
      </c>
      <c r="D38" t="s">
        <v>403</v>
      </c>
      <c r="E38">
        <v>50</v>
      </c>
      <c r="F38" t="s">
        <v>371</v>
      </c>
    </row>
    <row r="39" spans="1:6" x14ac:dyDescent="0.2">
      <c r="A39">
        <v>1736</v>
      </c>
      <c r="B39" t="s">
        <v>629</v>
      </c>
      <c r="C39">
        <v>5041</v>
      </c>
      <c r="D39" t="s">
        <v>412</v>
      </c>
      <c r="E39">
        <v>50</v>
      </c>
      <c r="F39" t="s">
        <v>371</v>
      </c>
    </row>
    <row r="40" spans="1:6" x14ac:dyDescent="0.2">
      <c r="A40">
        <v>1738</v>
      </c>
      <c r="B40" t="s">
        <v>630</v>
      </c>
      <c r="C40">
        <v>5042</v>
      </c>
      <c r="D40" t="s">
        <v>413</v>
      </c>
      <c r="E40">
        <v>50</v>
      </c>
      <c r="F40" t="s">
        <v>371</v>
      </c>
    </row>
    <row r="41" spans="1:6" x14ac:dyDescent="0.2">
      <c r="A41">
        <v>1739</v>
      </c>
      <c r="B41" t="s">
        <v>631</v>
      </c>
      <c r="C41">
        <v>5043</v>
      </c>
      <c r="D41" t="s">
        <v>414</v>
      </c>
      <c r="E41">
        <v>50</v>
      </c>
      <c r="F41" t="s">
        <v>371</v>
      </c>
    </row>
    <row r="42" spans="1:6" x14ac:dyDescent="0.2">
      <c r="A42">
        <v>1740</v>
      </c>
      <c r="B42" t="s">
        <v>632</v>
      </c>
      <c r="C42">
        <v>5044</v>
      </c>
      <c r="D42" t="s">
        <v>415</v>
      </c>
      <c r="E42">
        <v>50</v>
      </c>
      <c r="F42" t="s">
        <v>371</v>
      </c>
    </row>
    <row r="43" spans="1:6" x14ac:dyDescent="0.2">
      <c r="A43">
        <v>1742</v>
      </c>
      <c r="B43" t="s">
        <v>633</v>
      </c>
      <c r="C43">
        <v>5045</v>
      </c>
      <c r="D43" t="s">
        <v>416</v>
      </c>
      <c r="E43">
        <v>50</v>
      </c>
      <c r="F43" t="s">
        <v>371</v>
      </c>
    </row>
    <row r="44" spans="1:6" x14ac:dyDescent="0.2">
      <c r="A44">
        <v>1743</v>
      </c>
      <c r="B44" t="s">
        <v>634</v>
      </c>
      <c r="C44">
        <v>5046</v>
      </c>
      <c r="D44" t="s">
        <v>417</v>
      </c>
      <c r="E44">
        <v>50</v>
      </c>
      <c r="F44" t="s">
        <v>371</v>
      </c>
    </row>
    <row r="45" spans="1:6" x14ac:dyDescent="0.2">
      <c r="A45">
        <v>1744</v>
      </c>
      <c r="B45" t="s">
        <v>635</v>
      </c>
      <c r="C45">
        <v>5047</v>
      </c>
      <c r="D45" t="s">
        <v>418</v>
      </c>
      <c r="E45">
        <v>50</v>
      </c>
      <c r="F45" t="s">
        <v>371</v>
      </c>
    </row>
    <row r="46" spans="1:6" x14ac:dyDescent="0.2">
      <c r="A46">
        <v>1748</v>
      </c>
      <c r="B46" t="s">
        <v>611</v>
      </c>
      <c r="C46">
        <v>5007</v>
      </c>
      <c r="D46" t="s">
        <v>403</v>
      </c>
      <c r="E46">
        <v>50</v>
      </c>
      <c r="F46" t="s">
        <v>371</v>
      </c>
    </row>
    <row r="47" spans="1:6" x14ac:dyDescent="0.2">
      <c r="A47">
        <v>1749</v>
      </c>
      <c r="B47" t="s">
        <v>636</v>
      </c>
      <c r="C47">
        <v>5049</v>
      </c>
      <c r="D47" t="s">
        <v>420</v>
      </c>
      <c r="E47">
        <v>50</v>
      </c>
      <c r="F47" t="s">
        <v>371</v>
      </c>
    </row>
    <row r="48" spans="1:6" x14ac:dyDescent="0.2">
      <c r="A48">
        <v>1750</v>
      </c>
      <c r="B48" t="s">
        <v>651</v>
      </c>
      <c r="C48">
        <v>5060</v>
      </c>
      <c r="D48" t="s">
        <v>422</v>
      </c>
      <c r="E48">
        <v>50</v>
      </c>
      <c r="F48" t="s">
        <v>371</v>
      </c>
    </row>
    <row r="49" spans="1:6" x14ac:dyDescent="0.2">
      <c r="A49">
        <v>1751</v>
      </c>
      <c r="B49" t="s">
        <v>652</v>
      </c>
      <c r="C49">
        <v>5060</v>
      </c>
      <c r="D49" t="s">
        <v>422</v>
      </c>
      <c r="E49">
        <v>50</v>
      </c>
      <c r="F49" t="s">
        <v>371</v>
      </c>
    </row>
    <row r="50" spans="1:6" x14ac:dyDescent="0.2">
      <c r="A50">
        <v>1755</v>
      </c>
      <c r="B50" t="s">
        <v>637</v>
      </c>
      <c r="C50">
        <v>5052</v>
      </c>
      <c r="D50" t="s">
        <v>424</v>
      </c>
      <c r="E50">
        <v>50</v>
      </c>
      <c r="F50" t="s">
        <v>371</v>
      </c>
    </row>
    <row r="51" spans="1:6" x14ac:dyDescent="0.2">
      <c r="A51">
        <v>1756</v>
      </c>
      <c r="B51" t="s">
        <v>638</v>
      </c>
      <c r="C51">
        <v>5053</v>
      </c>
      <c r="D51" t="s">
        <v>409</v>
      </c>
      <c r="E51">
        <v>50</v>
      </c>
      <c r="F51" t="s">
        <v>371</v>
      </c>
    </row>
    <row r="52" spans="1:6" x14ac:dyDescent="0.2">
      <c r="A52">
        <v>5001</v>
      </c>
      <c r="B52" t="s">
        <v>376</v>
      </c>
      <c r="C52">
        <v>5001</v>
      </c>
      <c r="D52" t="s">
        <v>376</v>
      </c>
      <c r="E52">
        <v>50</v>
      </c>
      <c r="F52" t="s">
        <v>371</v>
      </c>
    </row>
    <row r="53" spans="1:6" x14ac:dyDescent="0.2">
      <c r="A53">
        <v>5004</v>
      </c>
      <c r="B53" t="s">
        <v>402</v>
      </c>
      <c r="C53">
        <v>5006</v>
      </c>
      <c r="D53" t="s">
        <v>402</v>
      </c>
      <c r="E53">
        <v>50</v>
      </c>
      <c r="F53" t="s">
        <v>371</v>
      </c>
    </row>
    <row r="54" spans="1:6" x14ac:dyDescent="0.2">
      <c r="A54">
        <v>5005</v>
      </c>
      <c r="B54" t="s">
        <v>403</v>
      </c>
      <c r="C54">
        <v>5007</v>
      </c>
      <c r="D54" t="s">
        <v>403</v>
      </c>
      <c r="E54">
        <v>50</v>
      </c>
      <c r="F54" t="s">
        <v>371</v>
      </c>
    </row>
    <row r="55" spans="1:6" x14ac:dyDescent="0.2">
      <c r="A55">
        <v>5006</v>
      </c>
      <c r="B55" t="s">
        <v>402</v>
      </c>
      <c r="C55">
        <v>5006</v>
      </c>
      <c r="D55" t="s">
        <v>402</v>
      </c>
      <c r="E55">
        <v>50</v>
      </c>
      <c r="F55" t="s">
        <v>371</v>
      </c>
    </row>
    <row r="56" spans="1:6" x14ac:dyDescent="0.2">
      <c r="A56">
        <v>5007</v>
      </c>
      <c r="B56" t="s">
        <v>403</v>
      </c>
      <c r="C56">
        <v>5007</v>
      </c>
      <c r="D56" t="s">
        <v>403</v>
      </c>
      <c r="E56">
        <v>50</v>
      </c>
      <c r="F56" t="s">
        <v>371</v>
      </c>
    </row>
    <row r="57" spans="1:6" x14ac:dyDescent="0.2">
      <c r="A57">
        <v>5011</v>
      </c>
      <c r="B57" t="s">
        <v>377</v>
      </c>
      <c r="C57">
        <v>5055</v>
      </c>
      <c r="D57" t="s">
        <v>374</v>
      </c>
      <c r="E57">
        <v>50</v>
      </c>
      <c r="F57" t="s">
        <v>371</v>
      </c>
    </row>
    <row r="58" spans="1:6" x14ac:dyDescent="0.2">
      <c r="A58">
        <v>5012</v>
      </c>
      <c r="B58" t="s">
        <v>378</v>
      </c>
      <c r="C58">
        <v>5059</v>
      </c>
      <c r="D58" t="s">
        <v>379</v>
      </c>
      <c r="E58">
        <v>50</v>
      </c>
      <c r="F58" t="s">
        <v>371</v>
      </c>
    </row>
    <row r="59" spans="1:6" x14ac:dyDescent="0.2">
      <c r="A59">
        <v>5013</v>
      </c>
      <c r="B59" t="s">
        <v>380</v>
      </c>
      <c r="C59">
        <v>5056</v>
      </c>
      <c r="D59" t="s">
        <v>380</v>
      </c>
      <c r="E59">
        <v>50</v>
      </c>
      <c r="F59" t="s">
        <v>371</v>
      </c>
    </row>
    <row r="60" spans="1:6" x14ac:dyDescent="0.2">
      <c r="A60">
        <v>5014</v>
      </c>
      <c r="B60" t="s">
        <v>381</v>
      </c>
      <c r="C60">
        <v>5014</v>
      </c>
      <c r="D60" t="s">
        <v>381</v>
      </c>
      <c r="E60">
        <v>50</v>
      </c>
      <c r="F60" t="s">
        <v>371</v>
      </c>
    </row>
    <row r="61" spans="1:6" x14ac:dyDescent="0.2">
      <c r="A61">
        <v>5015</v>
      </c>
      <c r="B61" t="s">
        <v>382</v>
      </c>
      <c r="C61">
        <v>5057</v>
      </c>
      <c r="D61" t="s">
        <v>382</v>
      </c>
      <c r="E61">
        <v>50</v>
      </c>
      <c r="F61" t="s">
        <v>371</v>
      </c>
    </row>
    <row r="62" spans="1:6" x14ac:dyDescent="0.2">
      <c r="A62">
        <v>5016</v>
      </c>
      <c r="B62" t="s">
        <v>383</v>
      </c>
      <c r="C62">
        <v>5059</v>
      </c>
      <c r="D62" t="s">
        <v>379</v>
      </c>
      <c r="E62">
        <v>50</v>
      </c>
      <c r="F62" t="s">
        <v>371</v>
      </c>
    </row>
    <row r="63" spans="1:6" x14ac:dyDescent="0.2">
      <c r="A63">
        <v>5017</v>
      </c>
      <c r="B63" t="s">
        <v>385</v>
      </c>
      <c r="C63">
        <v>5057</v>
      </c>
      <c r="D63" t="s">
        <v>382</v>
      </c>
      <c r="E63">
        <v>50</v>
      </c>
      <c r="F63" t="s">
        <v>371</v>
      </c>
    </row>
    <row r="64" spans="1:6" x14ac:dyDescent="0.2">
      <c r="A64">
        <v>5018</v>
      </c>
      <c r="B64" t="s">
        <v>386</v>
      </c>
      <c r="C64">
        <v>5058</v>
      </c>
      <c r="D64" t="s">
        <v>386</v>
      </c>
      <c r="E64">
        <v>50</v>
      </c>
      <c r="F64" t="s">
        <v>371</v>
      </c>
    </row>
    <row r="65" spans="1:6" x14ac:dyDescent="0.2">
      <c r="A65">
        <v>5019</v>
      </c>
      <c r="B65" t="s">
        <v>387</v>
      </c>
      <c r="C65">
        <v>5058</v>
      </c>
      <c r="D65" t="s">
        <v>386</v>
      </c>
      <c r="E65">
        <v>50</v>
      </c>
      <c r="F65" t="s">
        <v>371</v>
      </c>
    </row>
    <row r="66" spans="1:6" x14ac:dyDescent="0.2">
      <c r="A66">
        <v>5020</v>
      </c>
      <c r="B66" t="s">
        <v>388</v>
      </c>
      <c r="C66">
        <v>5020</v>
      </c>
      <c r="D66" t="s">
        <v>388</v>
      </c>
      <c r="E66">
        <v>50</v>
      </c>
      <c r="F66" t="s">
        <v>371</v>
      </c>
    </row>
    <row r="67" spans="1:6" x14ac:dyDescent="0.2">
      <c r="A67">
        <v>5021</v>
      </c>
      <c r="B67" t="s">
        <v>389</v>
      </c>
      <c r="C67">
        <v>5021</v>
      </c>
      <c r="D67" t="s">
        <v>389</v>
      </c>
      <c r="E67">
        <v>50</v>
      </c>
      <c r="F67" t="s">
        <v>371</v>
      </c>
    </row>
    <row r="68" spans="1:6" x14ac:dyDescent="0.2">
      <c r="A68">
        <v>5022</v>
      </c>
      <c r="B68" t="s">
        <v>390</v>
      </c>
      <c r="C68">
        <v>5022</v>
      </c>
      <c r="D68" t="s">
        <v>390</v>
      </c>
      <c r="E68">
        <v>50</v>
      </c>
      <c r="F68" t="s">
        <v>371</v>
      </c>
    </row>
    <row r="69" spans="1:6" x14ac:dyDescent="0.2">
      <c r="A69">
        <v>5023</v>
      </c>
      <c r="B69" t="s">
        <v>391</v>
      </c>
      <c r="C69">
        <v>5059</v>
      </c>
      <c r="D69" t="s">
        <v>379</v>
      </c>
      <c r="E69">
        <v>50</v>
      </c>
      <c r="F69" t="s">
        <v>371</v>
      </c>
    </row>
    <row r="70" spans="1:6" x14ac:dyDescent="0.2">
      <c r="A70">
        <v>5024</v>
      </c>
      <c r="B70" t="s">
        <v>392</v>
      </c>
      <c r="C70">
        <v>5059</v>
      </c>
      <c r="D70" t="s">
        <v>379</v>
      </c>
      <c r="E70">
        <v>50</v>
      </c>
      <c r="F70" t="s">
        <v>371</v>
      </c>
    </row>
    <row r="71" spans="1:6" x14ac:dyDescent="0.2">
      <c r="A71">
        <v>5025</v>
      </c>
      <c r="B71" t="s">
        <v>393</v>
      </c>
      <c r="C71">
        <v>5025</v>
      </c>
      <c r="D71" t="s">
        <v>393</v>
      </c>
      <c r="E71">
        <v>50</v>
      </c>
      <c r="F71" t="s">
        <v>371</v>
      </c>
    </row>
    <row r="72" spans="1:6" x14ac:dyDescent="0.2">
      <c r="A72">
        <v>5026</v>
      </c>
      <c r="B72" t="s">
        <v>394</v>
      </c>
      <c r="C72">
        <v>5026</v>
      </c>
      <c r="D72" t="s">
        <v>394</v>
      </c>
      <c r="E72">
        <v>50</v>
      </c>
      <c r="F72" t="s">
        <v>371</v>
      </c>
    </row>
    <row r="73" spans="1:6" x14ac:dyDescent="0.2">
      <c r="A73">
        <v>5027</v>
      </c>
      <c r="B73" t="s">
        <v>395</v>
      </c>
      <c r="C73">
        <v>5027</v>
      </c>
      <c r="D73" t="s">
        <v>395</v>
      </c>
      <c r="E73">
        <v>50</v>
      </c>
      <c r="F73" t="s">
        <v>371</v>
      </c>
    </row>
    <row r="74" spans="1:6" x14ac:dyDescent="0.2">
      <c r="A74">
        <v>5028</v>
      </c>
      <c r="B74" t="s">
        <v>396</v>
      </c>
      <c r="C74">
        <v>5028</v>
      </c>
      <c r="D74" t="s">
        <v>396</v>
      </c>
      <c r="E74">
        <v>50</v>
      </c>
      <c r="F74" t="s">
        <v>371</v>
      </c>
    </row>
    <row r="75" spans="1:6" x14ac:dyDescent="0.2">
      <c r="A75">
        <v>5029</v>
      </c>
      <c r="B75" t="s">
        <v>397</v>
      </c>
      <c r="C75">
        <v>5029</v>
      </c>
      <c r="D75" t="s">
        <v>397</v>
      </c>
      <c r="E75">
        <v>50</v>
      </c>
      <c r="F75" t="s">
        <v>371</v>
      </c>
    </row>
    <row r="76" spans="1:6" x14ac:dyDescent="0.2">
      <c r="A76">
        <v>5030</v>
      </c>
      <c r="B76" t="s">
        <v>398</v>
      </c>
      <c r="C76">
        <v>5001</v>
      </c>
      <c r="D76" t="s">
        <v>376</v>
      </c>
      <c r="E76">
        <v>50</v>
      </c>
      <c r="F76" t="s">
        <v>371</v>
      </c>
    </row>
    <row r="77" spans="1:6" x14ac:dyDescent="0.2">
      <c r="A77">
        <v>5031</v>
      </c>
      <c r="B77" t="s">
        <v>399</v>
      </c>
      <c r="C77">
        <v>5031</v>
      </c>
      <c r="D77" t="s">
        <v>399</v>
      </c>
      <c r="E77">
        <v>50</v>
      </c>
      <c r="F77" t="s">
        <v>371</v>
      </c>
    </row>
    <row r="78" spans="1:6" x14ac:dyDescent="0.2">
      <c r="A78">
        <v>5032</v>
      </c>
      <c r="B78" t="s">
        <v>400</v>
      </c>
      <c r="C78">
        <v>5032</v>
      </c>
      <c r="D78" t="s">
        <v>400</v>
      </c>
      <c r="E78">
        <v>50</v>
      </c>
      <c r="F78" t="s">
        <v>371</v>
      </c>
    </row>
    <row r="79" spans="1:6" x14ac:dyDescent="0.2">
      <c r="A79">
        <v>5033</v>
      </c>
      <c r="B79" t="s">
        <v>401</v>
      </c>
      <c r="C79">
        <v>5033</v>
      </c>
      <c r="D79" t="s">
        <v>401</v>
      </c>
      <c r="E79">
        <v>50</v>
      </c>
      <c r="F79" t="s">
        <v>371</v>
      </c>
    </row>
    <row r="80" spans="1:6" x14ac:dyDescent="0.2">
      <c r="A80">
        <v>5034</v>
      </c>
      <c r="B80" t="s">
        <v>404</v>
      </c>
      <c r="C80">
        <v>5034</v>
      </c>
      <c r="D80" t="s">
        <v>404</v>
      </c>
      <c r="E80">
        <v>50</v>
      </c>
      <c r="F80" t="s">
        <v>371</v>
      </c>
    </row>
    <row r="81" spans="1:6" x14ac:dyDescent="0.2">
      <c r="A81">
        <v>5035</v>
      </c>
      <c r="B81" t="s">
        <v>405</v>
      </c>
      <c r="C81">
        <v>5035</v>
      </c>
      <c r="D81" t="s">
        <v>405</v>
      </c>
      <c r="E81">
        <v>50</v>
      </c>
      <c r="F81" t="s">
        <v>371</v>
      </c>
    </row>
    <row r="82" spans="1:6" x14ac:dyDescent="0.2">
      <c r="A82">
        <v>5036</v>
      </c>
      <c r="B82" t="s">
        <v>406</v>
      </c>
      <c r="C82">
        <v>5036</v>
      </c>
      <c r="D82" t="s">
        <v>406</v>
      </c>
      <c r="E82">
        <v>50</v>
      </c>
      <c r="F82" t="s">
        <v>371</v>
      </c>
    </row>
    <row r="83" spans="1:6" x14ac:dyDescent="0.2">
      <c r="A83">
        <v>5037</v>
      </c>
      <c r="B83" t="s">
        <v>407</v>
      </c>
      <c r="C83">
        <v>5037</v>
      </c>
      <c r="D83" t="s">
        <v>407</v>
      </c>
      <c r="E83">
        <v>50</v>
      </c>
      <c r="F83" t="s">
        <v>371</v>
      </c>
    </row>
    <row r="84" spans="1:6" x14ac:dyDescent="0.2">
      <c r="A84">
        <v>5038</v>
      </c>
      <c r="B84" t="s">
        <v>408</v>
      </c>
      <c r="C84">
        <v>5038</v>
      </c>
      <c r="D84" t="s">
        <v>408</v>
      </c>
      <c r="E84">
        <v>50</v>
      </c>
      <c r="F84" t="s">
        <v>371</v>
      </c>
    </row>
    <row r="85" spans="1:6" x14ac:dyDescent="0.2">
      <c r="A85">
        <v>5039</v>
      </c>
      <c r="B85" t="s">
        <v>410</v>
      </c>
      <c r="C85">
        <v>5006</v>
      </c>
      <c r="D85" t="s">
        <v>402</v>
      </c>
      <c r="E85">
        <v>50</v>
      </c>
      <c r="F85" t="s">
        <v>371</v>
      </c>
    </row>
    <row r="86" spans="1:6" x14ac:dyDescent="0.2">
      <c r="A86">
        <v>5040</v>
      </c>
      <c r="B86" t="s">
        <v>411</v>
      </c>
      <c r="C86">
        <v>5007</v>
      </c>
      <c r="D86" t="s">
        <v>403</v>
      </c>
      <c r="E86">
        <v>50</v>
      </c>
      <c r="F86" t="s">
        <v>371</v>
      </c>
    </row>
    <row r="87" spans="1:6" x14ac:dyDescent="0.2">
      <c r="A87">
        <v>5041</v>
      </c>
      <c r="B87" t="s">
        <v>412</v>
      </c>
      <c r="C87">
        <v>5041</v>
      </c>
      <c r="D87" t="s">
        <v>412</v>
      </c>
      <c r="E87">
        <v>50</v>
      </c>
      <c r="F87" t="s">
        <v>371</v>
      </c>
    </row>
    <row r="88" spans="1:6" x14ac:dyDescent="0.2">
      <c r="A88">
        <v>5042</v>
      </c>
      <c r="B88" t="s">
        <v>413</v>
      </c>
      <c r="C88">
        <v>5042</v>
      </c>
      <c r="D88" t="s">
        <v>413</v>
      </c>
      <c r="E88">
        <v>50</v>
      </c>
      <c r="F88" t="s">
        <v>371</v>
      </c>
    </row>
    <row r="89" spans="1:6" x14ac:dyDescent="0.2">
      <c r="A89">
        <v>5043</v>
      </c>
      <c r="B89" t="s">
        <v>414</v>
      </c>
      <c r="C89">
        <v>5043</v>
      </c>
      <c r="D89" t="s">
        <v>414</v>
      </c>
      <c r="E89">
        <v>50</v>
      </c>
      <c r="F89" t="s">
        <v>371</v>
      </c>
    </row>
    <row r="90" spans="1:6" x14ac:dyDescent="0.2">
      <c r="A90">
        <v>5044</v>
      </c>
      <c r="B90" t="s">
        <v>415</v>
      </c>
      <c r="C90">
        <v>5044</v>
      </c>
      <c r="D90" t="s">
        <v>415</v>
      </c>
      <c r="E90">
        <v>50</v>
      </c>
      <c r="F90" t="s">
        <v>371</v>
      </c>
    </row>
    <row r="91" spans="1:6" x14ac:dyDescent="0.2">
      <c r="A91">
        <v>5045</v>
      </c>
      <c r="B91" t="s">
        <v>416</v>
      </c>
      <c r="C91">
        <v>5045</v>
      </c>
      <c r="D91" t="s">
        <v>416</v>
      </c>
      <c r="E91">
        <v>50</v>
      </c>
      <c r="F91" t="s">
        <v>371</v>
      </c>
    </row>
    <row r="92" spans="1:6" x14ac:dyDescent="0.2">
      <c r="A92">
        <v>5046</v>
      </c>
      <c r="B92" t="s">
        <v>417</v>
      </c>
      <c r="C92">
        <v>5046</v>
      </c>
      <c r="D92" t="s">
        <v>417</v>
      </c>
      <c r="E92">
        <v>50</v>
      </c>
      <c r="F92" t="s">
        <v>371</v>
      </c>
    </row>
    <row r="93" spans="1:6" x14ac:dyDescent="0.2">
      <c r="A93">
        <v>5047</v>
      </c>
      <c r="B93" t="s">
        <v>418</v>
      </c>
      <c r="C93">
        <v>5047</v>
      </c>
      <c r="D93" t="s">
        <v>418</v>
      </c>
      <c r="E93">
        <v>50</v>
      </c>
      <c r="F93" t="s">
        <v>371</v>
      </c>
    </row>
    <row r="94" spans="1:6" x14ac:dyDescent="0.2">
      <c r="A94">
        <v>5048</v>
      </c>
      <c r="B94" t="s">
        <v>419</v>
      </c>
      <c r="C94">
        <v>5007</v>
      </c>
      <c r="D94" t="s">
        <v>403</v>
      </c>
      <c r="E94">
        <v>50</v>
      </c>
      <c r="F94" t="s">
        <v>371</v>
      </c>
    </row>
    <row r="95" spans="1:6" x14ac:dyDescent="0.2">
      <c r="A95">
        <v>5049</v>
      </c>
      <c r="B95" t="s">
        <v>420</v>
      </c>
      <c r="C95">
        <v>5049</v>
      </c>
      <c r="D95" t="s">
        <v>420</v>
      </c>
      <c r="E95">
        <v>50</v>
      </c>
      <c r="F95" t="s">
        <v>371</v>
      </c>
    </row>
    <row r="96" spans="1:6" x14ac:dyDescent="0.2">
      <c r="A96">
        <v>5050</v>
      </c>
      <c r="B96" t="s">
        <v>421</v>
      </c>
      <c r="C96">
        <v>5060</v>
      </c>
      <c r="D96" t="s">
        <v>422</v>
      </c>
      <c r="E96">
        <v>50</v>
      </c>
      <c r="F96" t="s">
        <v>371</v>
      </c>
    </row>
    <row r="97" spans="1:6" x14ac:dyDescent="0.2">
      <c r="A97">
        <v>5051</v>
      </c>
      <c r="B97" t="s">
        <v>423</v>
      </c>
      <c r="C97">
        <v>5060</v>
      </c>
      <c r="D97" t="s">
        <v>422</v>
      </c>
      <c r="E97">
        <v>50</v>
      </c>
      <c r="F97" t="s">
        <v>371</v>
      </c>
    </row>
    <row r="98" spans="1:6" x14ac:dyDescent="0.2">
      <c r="A98">
        <v>5052</v>
      </c>
      <c r="B98" t="s">
        <v>424</v>
      </c>
      <c r="C98">
        <v>5052</v>
      </c>
      <c r="D98" t="s">
        <v>424</v>
      </c>
      <c r="E98">
        <v>50</v>
      </c>
      <c r="F98" t="s">
        <v>371</v>
      </c>
    </row>
    <row r="99" spans="1:6" x14ac:dyDescent="0.2">
      <c r="A99">
        <v>5053</v>
      </c>
      <c r="B99" t="s">
        <v>409</v>
      </c>
      <c r="C99">
        <v>5053</v>
      </c>
      <c r="D99" t="s">
        <v>409</v>
      </c>
      <c r="E99">
        <v>50</v>
      </c>
      <c r="F99" t="s">
        <v>371</v>
      </c>
    </row>
    <row r="100" spans="1:6" x14ac:dyDescent="0.2">
      <c r="A100">
        <v>5054</v>
      </c>
      <c r="B100" t="s">
        <v>384</v>
      </c>
      <c r="C100">
        <v>5054</v>
      </c>
      <c r="D100" t="s">
        <v>384</v>
      </c>
      <c r="E100">
        <v>50</v>
      </c>
      <c r="F100" t="s">
        <v>371</v>
      </c>
    </row>
    <row r="101" spans="1:6" x14ac:dyDescent="0.2">
      <c r="A101">
        <v>5055</v>
      </c>
      <c r="B101" t="s">
        <v>374</v>
      </c>
      <c r="C101">
        <v>5055</v>
      </c>
      <c r="D101" t="s">
        <v>374</v>
      </c>
      <c r="E101">
        <v>50</v>
      </c>
      <c r="F101" t="s">
        <v>371</v>
      </c>
    </row>
    <row r="102" spans="1:6" x14ac:dyDescent="0.2">
      <c r="A102">
        <v>5056</v>
      </c>
      <c r="B102" t="s">
        <v>380</v>
      </c>
      <c r="C102">
        <v>5056</v>
      </c>
      <c r="D102" t="s">
        <v>380</v>
      </c>
      <c r="E102">
        <v>50</v>
      </c>
      <c r="F102" t="s">
        <v>371</v>
      </c>
    </row>
    <row r="103" spans="1:6" x14ac:dyDescent="0.2">
      <c r="A103">
        <v>5057</v>
      </c>
      <c r="B103" t="s">
        <v>382</v>
      </c>
      <c r="C103">
        <v>5057</v>
      </c>
      <c r="D103" t="s">
        <v>382</v>
      </c>
      <c r="E103">
        <v>50</v>
      </c>
      <c r="F103" t="s">
        <v>371</v>
      </c>
    </row>
    <row r="104" spans="1:6" x14ac:dyDescent="0.2">
      <c r="A104">
        <v>5058</v>
      </c>
      <c r="B104" t="s">
        <v>386</v>
      </c>
      <c r="C104">
        <v>5058</v>
      </c>
      <c r="D104" t="s">
        <v>386</v>
      </c>
      <c r="E104">
        <v>50</v>
      </c>
      <c r="F104" t="s">
        <v>371</v>
      </c>
    </row>
    <row r="105" spans="1:6" x14ac:dyDescent="0.2">
      <c r="A105">
        <v>5059</v>
      </c>
      <c r="B105" t="s">
        <v>379</v>
      </c>
      <c r="C105">
        <v>5059</v>
      </c>
      <c r="D105" t="s">
        <v>379</v>
      </c>
      <c r="E105">
        <v>50</v>
      </c>
      <c r="F105" t="s">
        <v>371</v>
      </c>
    </row>
    <row r="106" spans="1:6" x14ac:dyDescent="0.2">
      <c r="A106">
        <v>5060</v>
      </c>
      <c r="B106" t="s">
        <v>422</v>
      </c>
      <c r="C106">
        <v>5060</v>
      </c>
      <c r="D106" t="s">
        <v>422</v>
      </c>
      <c r="E106">
        <v>50</v>
      </c>
      <c r="F106" t="s">
        <v>371</v>
      </c>
    </row>
    <row r="107" spans="1:6" x14ac:dyDescent="0.2">
      <c r="A107">
        <v>5061</v>
      </c>
      <c r="B107" t="s">
        <v>370</v>
      </c>
      <c r="C107">
        <v>5061</v>
      </c>
      <c r="D107" t="s">
        <v>370</v>
      </c>
      <c r="E107">
        <v>50</v>
      </c>
      <c r="F107" t="s">
        <v>371</v>
      </c>
    </row>
    <row r="108" spans="1:6" x14ac:dyDescent="0.2">
      <c r="A108">
        <v>1216</v>
      </c>
      <c r="B108" t="s">
        <v>274</v>
      </c>
      <c r="C108">
        <v>4612</v>
      </c>
      <c r="D108" t="s">
        <v>274</v>
      </c>
      <c r="E108">
        <v>46</v>
      </c>
      <c r="F108" t="s">
        <v>272</v>
      </c>
    </row>
    <row r="109" spans="1:6" x14ac:dyDescent="0.2">
      <c r="A109">
        <v>1219</v>
      </c>
      <c r="B109" t="s">
        <v>275</v>
      </c>
      <c r="C109">
        <v>4613</v>
      </c>
      <c r="D109" t="s">
        <v>275</v>
      </c>
      <c r="E109">
        <v>46</v>
      </c>
      <c r="F109" t="s">
        <v>272</v>
      </c>
    </row>
    <row r="110" spans="1:6" x14ac:dyDescent="0.2">
      <c r="A110">
        <v>1221</v>
      </c>
      <c r="B110" t="s">
        <v>276</v>
      </c>
      <c r="C110">
        <v>4614</v>
      </c>
      <c r="D110" t="s">
        <v>276</v>
      </c>
      <c r="E110">
        <v>46</v>
      </c>
      <c r="F110" t="s">
        <v>272</v>
      </c>
    </row>
    <row r="111" spans="1:6" x14ac:dyDescent="0.2">
      <c r="A111">
        <v>1222</v>
      </c>
      <c r="B111" t="s">
        <v>277</v>
      </c>
      <c r="C111">
        <v>4615</v>
      </c>
      <c r="D111" t="s">
        <v>277</v>
      </c>
      <c r="E111">
        <v>46</v>
      </c>
      <c r="F111" t="s">
        <v>272</v>
      </c>
    </row>
    <row r="112" spans="1:6" x14ac:dyDescent="0.2">
      <c r="A112">
        <v>1223</v>
      </c>
      <c r="B112" t="s">
        <v>278</v>
      </c>
      <c r="C112">
        <v>4616</v>
      </c>
      <c r="D112" t="s">
        <v>278</v>
      </c>
      <c r="E112">
        <v>46</v>
      </c>
      <c r="F112" t="s">
        <v>272</v>
      </c>
    </row>
    <row r="113" spans="1:6" x14ac:dyDescent="0.2">
      <c r="A113">
        <v>1224</v>
      </c>
      <c r="B113" t="s">
        <v>279</v>
      </c>
      <c r="C113">
        <v>4617</v>
      </c>
      <c r="D113" t="s">
        <v>279</v>
      </c>
      <c r="E113">
        <v>46</v>
      </c>
      <c r="F113" t="s">
        <v>272</v>
      </c>
    </row>
    <row r="114" spans="1:6" x14ac:dyDescent="0.2">
      <c r="A114">
        <v>1227</v>
      </c>
      <c r="B114" t="s">
        <v>280</v>
      </c>
      <c r="C114">
        <v>4618</v>
      </c>
      <c r="D114" t="s">
        <v>281</v>
      </c>
      <c r="E114">
        <v>46</v>
      </c>
      <c r="F114" t="s">
        <v>272</v>
      </c>
    </row>
    <row r="115" spans="1:6" x14ac:dyDescent="0.2">
      <c r="A115">
        <v>1228</v>
      </c>
      <c r="B115" t="s">
        <v>282</v>
      </c>
      <c r="C115">
        <v>4618</v>
      </c>
      <c r="D115" t="s">
        <v>281</v>
      </c>
      <c r="E115">
        <v>46</v>
      </c>
      <c r="F115" t="s">
        <v>272</v>
      </c>
    </row>
    <row r="116" spans="1:6" x14ac:dyDescent="0.2">
      <c r="A116">
        <v>1231</v>
      </c>
      <c r="B116" t="s">
        <v>281</v>
      </c>
      <c r="C116">
        <v>4618</v>
      </c>
      <c r="D116" t="s">
        <v>281</v>
      </c>
      <c r="E116">
        <v>46</v>
      </c>
      <c r="F116" t="s">
        <v>272</v>
      </c>
    </row>
    <row r="117" spans="1:6" x14ac:dyDescent="0.2">
      <c r="A117">
        <v>1232</v>
      </c>
      <c r="B117" t="s">
        <v>283</v>
      </c>
      <c r="C117">
        <v>4619</v>
      </c>
      <c r="D117" t="s">
        <v>283</v>
      </c>
      <c r="E117">
        <v>46</v>
      </c>
      <c r="F117" t="s">
        <v>272</v>
      </c>
    </row>
    <row r="118" spans="1:6" x14ac:dyDescent="0.2">
      <c r="A118">
        <v>1233</v>
      </c>
      <c r="B118" t="s">
        <v>284</v>
      </c>
      <c r="C118">
        <v>4620</v>
      </c>
      <c r="D118" t="s">
        <v>284</v>
      </c>
      <c r="E118">
        <v>46</v>
      </c>
      <c r="F118" t="s">
        <v>272</v>
      </c>
    </row>
    <row r="119" spans="1:6" x14ac:dyDescent="0.2">
      <c r="A119">
        <v>1234</v>
      </c>
      <c r="B119" t="s">
        <v>285</v>
      </c>
      <c r="C119">
        <v>4621</v>
      </c>
      <c r="D119" t="s">
        <v>286</v>
      </c>
      <c r="E119">
        <v>46</v>
      </c>
      <c r="F119" t="s">
        <v>272</v>
      </c>
    </row>
    <row r="120" spans="1:6" x14ac:dyDescent="0.2">
      <c r="A120">
        <v>1235</v>
      </c>
      <c r="B120" t="s">
        <v>286</v>
      </c>
      <c r="C120">
        <v>4621</v>
      </c>
      <c r="D120" t="s">
        <v>286</v>
      </c>
      <c r="E120">
        <v>46</v>
      </c>
      <c r="F120" t="s">
        <v>272</v>
      </c>
    </row>
    <row r="121" spans="1:6" x14ac:dyDescent="0.2">
      <c r="A121">
        <v>1238</v>
      </c>
      <c r="B121" t="s">
        <v>287</v>
      </c>
      <c r="C121">
        <v>4622</v>
      </c>
      <c r="D121" t="s">
        <v>287</v>
      </c>
      <c r="E121">
        <v>46</v>
      </c>
      <c r="F121" t="s">
        <v>272</v>
      </c>
    </row>
    <row r="122" spans="1:6" x14ac:dyDescent="0.2">
      <c r="A122">
        <v>1241</v>
      </c>
      <c r="B122" t="s">
        <v>288</v>
      </c>
      <c r="C122">
        <v>4624</v>
      </c>
      <c r="D122" t="s">
        <v>289</v>
      </c>
      <c r="E122">
        <v>46</v>
      </c>
      <c r="F122" t="s">
        <v>272</v>
      </c>
    </row>
    <row r="123" spans="1:6" x14ac:dyDescent="0.2">
      <c r="A123">
        <v>1242</v>
      </c>
      <c r="B123" t="s">
        <v>290</v>
      </c>
      <c r="C123">
        <v>4623</v>
      </c>
      <c r="D123" t="s">
        <v>290</v>
      </c>
      <c r="E123">
        <v>46</v>
      </c>
      <c r="F123" t="s">
        <v>272</v>
      </c>
    </row>
    <row r="124" spans="1:6" x14ac:dyDescent="0.2">
      <c r="A124">
        <v>1243</v>
      </c>
      <c r="B124" t="s">
        <v>291</v>
      </c>
      <c r="C124">
        <v>4624</v>
      </c>
      <c r="D124" t="s">
        <v>289</v>
      </c>
      <c r="E124">
        <v>46</v>
      </c>
      <c r="F124" t="s">
        <v>272</v>
      </c>
    </row>
    <row r="125" spans="1:6" x14ac:dyDescent="0.2">
      <c r="A125">
        <v>1244</v>
      </c>
      <c r="B125" t="s">
        <v>292</v>
      </c>
      <c r="C125">
        <v>4625</v>
      </c>
      <c r="D125" t="s">
        <v>292</v>
      </c>
      <c r="E125">
        <v>46</v>
      </c>
      <c r="F125" t="s">
        <v>272</v>
      </c>
    </row>
    <row r="126" spans="1:6" x14ac:dyDescent="0.2">
      <c r="A126">
        <v>1245</v>
      </c>
      <c r="B126" t="s">
        <v>293</v>
      </c>
      <c r="C126">
        <v>4626</v>
      </c>
      <c r="D126" t="s">
        <v>294</v>
      </c>
      <c r="E126">
        <v>46</v>
      </c>
      <c r="F126" t="s">
        <v>272</v>
      </c>
    </row>
    <row r="127" spans="1:6" x14ac:dyDescent="0.2">
      <c r="A127">
        <v>1246</v>
      </c>
      <c r="B127" t="s">
        <v>295</v>
      </c>
      <c r="C127">
        <v>4626</v>
      </c>
      <c r="D127" t="s">
        <v>294</v>
      </c>
      <c r="E127">
        <v>46</v>
      </c>
      <c r="F127" t="s">
        <v>272</v>
      </c>
    </row>
    <row r="128" spans="1:6" x14ac:dyDescent="0.2">
      <c r="A128">
        <v>1247</v>
      </c>
      <c r="B128" t="s">
        <v>296</v>
      </c>
      <c r="C128">
        <v>4626</v>
      </c>
      <c r="D128" t="s">
        <v>294</v>
      </c>
      <c r="E128">
        <v>46</v>
      </c>
      <c r="F128" t="s">
        <v>272</v>
      </c>
    </row>
    <row r="129" spans="1:6" x14ac:dyDescent="0.2">
      <c r="A129">
        <v>1251</v>
      </c>
      <c r="B129" t="s">
        <v>297</v>
      </c>
      <c r="C129">
        <v>4628</v>
      </c>
      <c r="D129" t="s">
        <v>297</v>
      </c>
      <c r="E129">
        <v>46</v>
      </c>
      <c r="F129" t="s">
        <v>272</v>
      </c>
    </row>
    <row r="130" spans="1:6" x14ac:dyDescent="0.2">
      <c r="A130">
        <v>1252</v>
      </c>
      <c r="B130" t="s">
        <v>298</v>
      </c>
      <c r="C130">
        <v>4629</v>
      </c>
      <c r="D130" t="s">
        <v>298</v>
      </c>
      <c r="E130">
        <v>46</v>
      </c>
      <c r="F130" t="s">
        <v>272</v>
      </c>
    </row>
    <row r="131" spans="1:6" x14ac:dyDescent="0.2">
      <c r="A131">
        <v>1253</v>
      </c>
      <c r="B131" t="s">
        <v>299</v>
      </c>
      <c r="C131">
        <v>4630</v>
      </c>
      <c r="D131" t="s">
        <v>299</v>
      </c>
      <c r="E131">
        <v>46</v>
      </c>
      <c r="F131" t="s">
        <v>272</v>
      </c>
    </row>
    <row r="132" spans="1:6" x14ac:dyDescent="0.2">
      <c r="A132">
        <v>1256</v>
      </c>
      <c r="B132" t="s">
        <v>300</v>
      </c>
      <c r="C132">
        <v>4631</v>
      </c>
      <c r="D132" t="s">
        <v>301</v>
      </c>
      <c r="E132">
        <v>46</v>
      </c>
      <c r="F132" t="s">
        <v>272</v>
      </c>
    </row>
    <row r="133" spans="1:6" x14ac:dyDescent="0.2">
      <c r="A133">
        <v>1259</v>
      </c>
      <c r="B133" t="s">
        <v>294</v>
      </c>
      <c r="C133">
        <v>4626</v>
      </c>
      <c r="D133" t="s">
        <v>294</v>
      </c>
      <c r="E133">
        <v>46</v>
      </c>
      <c r="F133" t="s">
        <v>272</v>
      </c>
    </row>
    <row r="134" spans="1:6" x14ac:dyDescent="0.2">
      <c r="A134">
        <v>1260</v>
      </c>
      <c r="B134" t="s">
        <v>302</v>
      </c>
      <c r="C134">
        <v>4631</v>
      </c>
      <c r="D134" t="s">
        <v>301</v>
      </c>
      <c r="E134">
        <v>46</v>
      </c>
      <c r="F134" t="s">
        <v>272</v>
      </c>
    </row>
    <row r="135" spans="1:6" x14ac:dyDescent="0.2">
      <c r="A135">
        <v>1263</v>
      </c>
      <c r="B135" t="s">
        <v>303</v>
      </c>
      <c r="C135">
        <v>4631</v>
      </c>
      <c r="D135" t="s">
        <v>301</v>
      </c>
      <c r="E135">
        <v>46</v>
      </c>
      <c r="F135" t="s">
        <v>272</v>
      </c>
    </row>
    <row r="136" spans="1:6" x14ac:dyDescent="0.2">
      <c r="A136">
        <v>1264</v>
      </c>
      <c r="B136" t="s">
        <v>304</v>
      </c>
      <c r="C136">
        <v>4632</v>
      </c>
      <c r="D136" t="s">
        <v>304</v>
      </c>
      <c r="E136">
        <v>46</v>
      </c>
      <c r="F136" t="s">
        <v>272</v>
      </c>
    </row>
    <row r="137" spans="1:6" x14ac:dyDescent="0.2">
      <c r="A137">
        <v>1265</v>
      </c>
      <c r="B137" t="s">
        <v>305</v>
      </c>
      <c r="C137">
        <v>4633</v>
      </c>
      <c r="D137" t="s">
        <v>305</v>
      </c>
      <c r="E137">
        <v>46</v>
      </c>
      <c r="F137" t="s">
        <v>272</v>
      </c>
    </row>
    <row r="138" spans="1:6" x14ac:dyDescent="0.2">
      <c r="A138">
        <v>1266</v>
      </c>
      <c r="B138" t="s">
        <v>306</v>
      </c>
      <c r="C138">
        <v>4634</v>
      </c>
      <c r="D138" t="s">
        <v>306</v>
      </c>
      <c r="E138">
        <v>46</v>
      </c>
      <c r="F138" t="s">
        <v>272</v>
      </c>
    </row>
    <row r="139" spans="1:6" x14ac:dyDescent="0.2">
      <c r="A139">
        <v>1401</v>
      </c>
      <c r="B139" t="s">
        <v>307</v>
      </c>
      <c r="C139">
        <v>4602</v>
      </c>
      <c r="D139" t="s">
        <v>308</v>
      </c>
      <c r="E139">
        <v>46</v>
      </c>
      <c r="F139" t="s">
        <v>272</v>
      </c>
    </row>
    <row r="140" spans="1:6" x14ac:dyDescent="0.2">
      <c r="A140">
        <v>1411</v>
      </c>
      <c r="B140" t="s">
        <v>309</v>
      </c>
      <c r="C140">
        <v>4635</v>
      </c>
      <c r="D140" t="s">
        <v>309</v>
      </c>
      <c r="E140">
        <v>46</v>
      </c>
      <c r="F140" t="s">
        <v>272</v>
      </c>
    </row>
    <row r="141" spans="1:6" x14ac:dyDescent="0.2">
      <c r="A141">
        <v>1412</v>
      </c>
      <c r="B141" t="s">
        <v>310</v>
      </c>
      <c r="C141">
        <v>4636</v>
      </c>
      <c r="D141" t="s">
        <v>310</v>
      </c>
      <c r="E141">
        <v>46</v>
      </c>
      <c r="F141" t="s">
        <v>272</v>
      </c>
    </row>
    <row r="142" spans="1:6" x14ac:dyDescent="0.2">
      <c r="A142">
        <v>1413</v>
      </c>
      <c r="B142" t="s">
        <v>311</v>
      </c>
      <c r="C142">
        <v>4637</v>
      </c>
      <c r="D142" t="s">
        <v>311</v>
      </c>
      <c r="E142">
        <v>46</v>
      </c>
      <c r="F142" t="s">
        <v>272</v>
      </c>
    </row>
    <row r="143" spans="1:6" x14ac:dyDescent="0.2">
      <c r="A143">
        <v>1416</v>
      </c>
      <c r="B143" t="s">
        <v>312</v>
      </c>
      <c r="C143">
        <v>4638</v>
      </c>
      <c r="D143" t="s">
        <v>312</v>
      </c>
      <c r="E143">
        <v>46</v>
      </c>
      <c r="F143" t="s">
        <v>272</v>
      </c>
    </row>
    <row r="144" spans="1:6" x14ac:dyDescent="0.2">
      <c r="A144">
        <v>1417</v>
      </c>
      <c r="B144" t="s">
        <v>313</v>
      </c>
      <c r="C144">
        <v>4639</v>
      </c>
      <c r="D144" t="s">
        <v>313</v>
      </c>
      <c r="E144">
        <v>46</v>
      </c>
      <c r="F144" t="s">
        <v>272</v>
      </c>
    </row>
    <row r="145" spans="1:6" x14ac:dyDescent="0.2">
      <c r="A145">
        <v>1418</v>
      </c>
      <c r="B145" t="s">
        <v>314</v>
      </c>
      <c r="C145">
        <v>4640</v>
      </c>
      <c r="D145" t="s">
        <v>315</v>
      </c>
      <c r="E145">
        <v>46</v>
      </c>
      <c r="F145" t="s">
        <v>272</v>
      </c>
    </row>
    <row r="146" spans="1:6" x14ac:dyDescent="0.2">
      <c r="A146">
        <v>1419</v>
      </c>
      <c r="B146" t="s">
        <v>316</v>
      </c>
      <c r="C146">
        <v>4640</v>
      </c>
      <c r="D146" t="s">
        <v>315</v>
      </c>
      <c r="E146">
        <v>46</v>
      </c>
      <c r="F146" t="s">
        <v>272</v>
      </c>
    </row>
    <row r="147" spans="1:6" x14ac:dyDescent="0.2">
      <c r="A147">
        <v>1420</v>
      </c>
      <c r="B147" t="s">
        <v>315</v>
      </c>
      <c r="C147">
        <v>4640</v>
      </c>
      <c r="D147" t="s">
        <v>315</v>
      </c>
      <c r="E147">
        <v>46</v>
      </c>
      <c r="F147" t="s">
        <v>272</v>
      </c>
    </row>
    <row r="148" spans="1:6" x14ac:dyDescent="0.2">
      <c r="A148">
        <v>1421</v>
      </c>
      <c r="B148" t="s">
        <v>317</v>
      </c>
      <c r="C148">
        <v>4641</v>
      </c>
      <c r="D148" t="s">
        <v>317</v>
      </c>
      <c r="E148">
        <v>46</v>
      </c>
      <c r="F148" t="s">
        <v>272</v>
      </c>
    </row>
    <row r="149" spans="1:6" x14ac:dyDescent="0.2">
      <c r="A149">
        <v>1422</v>
      </c>
      <c r="B149" t="s">
        <v>318</v>
      </c>
      <c r="C149">
        <v>4642</v>
      </c>
      <c r="D149" t="s">
        <v>318</v>
      </c>
      <c r="E149">
        <v>46</v>
      </c>
      <c r="F149" t="s">
        <v>272</v>
      </c>
    </row>
    <row r="150" spans="1:6" x14ac:dyDescent="0.2">
      <c r="A150">
        <v>1424</v>
      </c>
      <c r="B150" t="s">
        <v>319</v>
      </c>
      <c r="C150">
        <v>4643</v>
      </c>
      <c r="D150" t="s">
        <v>319</v>
      </c>
      <c r="E150">
        <v>46</v>
      </c>
      <c r="F150" t="s">
        <v>272</v>
      </c>
    </row>
    <row r="151" spans="1:6" x14ac:dyDescent="0.2">
      <c r="A151">
        <v>1426</v>
      </c>
      <c r="B151" t="s">
        <v>320</v>
      </c>
      <c r="C151">
        <v>4644</v>
      </c>
      <c r="D151" t="s">
        <v>320</v>
      </c>
      <c r="E151">
        <v>46</v>
      </c>
      <c r="F151" t="s">
        <v>272</v>
      </c>
    </row>
    <row r="152" spans="1:6" x14ac:dyDescent="0.2">
      <c r="A152">
        <v>1428</v>
      </c>
      <c r="B152" t="s">
        <v>321</v>
      </c>
      <c r="C152">
        <v>4645</v>
      </c>
      <c r="D152" t="s">
        <v>321</v>
      </c>
      <c r="E152">
        <v>46</v>
      </c>
      <c r="F152" t="s">
        <v>272</v>
      </c>
    </row>
    <row r="153" spans="1:6" x14ac:dyDescent="0.2">
      <c r="A153">
        <v>1429</v>
      </c>
      <c r="B153" t="s">
        <v>322</v>
      </c>
      <c r="C153">
        <v>4646</v>
      </c>
      <c r="D153" t="s">
        <v>322</v>
      </c>
      <c r="E153">
        <v>46</v>
      </c>
      <c r="F153" t="s">
        <v>272</v>
      </c>
    </row>
    <row r="154" spans="1:6" x14ac:dyDescent="0.2">
      <c r="A154">
        <v>1430</v>
      </c>
      <c r="B154" t="s">
        <v>323</v>
      </c>
      <c r="C154">
        <v>4647</v>
      </c>
      <c r="D154" t="s">
        <v>324</v>
      </c>
      <c r="E154">
        <v>46</v>
      </c>
      <c r="F154" t="s">
        <v>272</v>
      </c>
    </row>
    <row r="155" spans="1:6" x14ac:dyDescent="0.2">
      <c r="A155">
        <v>1431</v>
      </c>
      <c r="B155" t="s">
        <v>325</v>
      </c>
      <c r="C155">
        <v>4647</v>
      </c>
      <c r="D155" t="s">
        <v>324</v>
      </c>
      <c r="E155">
        <v>46</v>
      </c>
      <c r="F155" t="s">
        <v>272</v>
      </c>
    </row>
    <row r="156" spans="1:6" x14ac:dyDescent="0.2">
      <c r="A156">
        <v>1432</v>
      </c>
      <c r="B156" t="s">
        <v>326</v>
      </c>
      <c r="C156">
        <v>4647</v>
      </c>
      <c r="D156" t="s">
        <v>324</v>
      </c>
      <c r="E156">
        <v>46</v>
      </c>
      <c r="F156" t="s">
        <v>272</v>
      </c>
    </row>
    <row r="157" spans="1:6" x14ac:dyDescent="0.2">
      <c r="A157">
        <v>1433</v>
      </c>
      <c r="B157" t="s">
        <v>327</v>
      </c>
      <c r="C157">
        <v>4647</v>
      </c>
      <c r="D157" t="s">
        <v>324</v>
      </c>
      <c r="E157">
        <v>46</v>
      </c>
      <c r="F157" t="s">
        <v>272</v>
      </c>
    </row>
    <row r="158" spans="1:6" x14ac:dyDescent="0.2">
      <c r="A158">
        <v>1438</v>
      </c>
      <c r="B158" t="s">
        <v>328</v>
      </c>
      <c r="C158">
        <v>4648</v>
      </c>
      <c r="D158" t="s">
        <v>328</v>
      </c>
      <c r="E158">
        <v>46</v>
      </c>
      <c r="F158" t="s">
        <v>272</v>
      </c>
    </row>
    <row r="159" spans="1:6" x14ac:dyDescent="0.2">
      <c r="A159">
        <v>1439</v>
      </c>
      <c r="B159" t="s">
        <v>329</v>
      </c>
      <c r="C159">
        <v>4602</v>
      </c>
      <c r="D159" t="s">
        <v>308</v>
      </c>
      <c r="E159">
        <v>46</v>
      </c>
      <c r="F159" t="s">
        <v>272</v>
      </c>
    </row>
    <row r="160" spans="1:6" x14ac:dyDescent="0.2">
      <c r="A160">
        <v>1441</v>
      </c>
      <c r="B160" t="s">
        <v>330</v>
      </c>
      <c r="C160">
        <v>4649</v>
      </c>
      <c r="D160" t="s">
        <v>331</v>
      </c>
      <c r="E160">
        <v>46</v>
      </c>
      <c r="F160" t="s">
        <v>272</v>
      </c>
    </row>
    <row r="161" spans="1:6" x14ac:dyDescent="0.2">
      <c r="A161">
        <v>1443</v>
      </c>
      <c r="B161" t="s">
        <v>332</v>
      </c>
      <c r="C161">
        <v>4649</v>
      </c>
      <c r="D161" t="s">
        <v>331</v>
      </c>
      <c r="E161">
        <v>46</v>
      </c>
      <c r="F161" t="s">
        <v>272</v>
      </c>
    </row>
    <row r="162" spans="1:6" x14ac:dyDescent="0.2">
      <c r="A162">
        <v>1445</v>
      </c>
      <c r="B162" t="s">
        <v>336</v>
      </c>
      <c r="C162">
        <v>4650</v>
      </c>
      <c r="D162" t="s">
        <v>336</v>
      </c>
      <c r="E162">
        <v>46</v>
      </c>
      <c r="F162" t="s">
        <v>272</v>
      </c>
    </row>
    <row r="163" spans="1:6" x14ac:dyDescent="0.2">
      <c r="A163">
        <v>1449</v>
      </c>
      <c r="B163" t="s">
        <v>337</v>
      </c>
      <c r="C163">
        <v>4651</v>
      </c>
      <c r="D163" t="s">
        <v>337</v>
      </c>
      <c r="E163">
        <v>46</v>
      </c>
      <c r="F163" t="s">
        <v>272</v>
      </c>
    </row>
    <row r="164" spans="1:6" x14ac:dyDescent="0.2">
      <c r="A164">
        <v>4601</v>
      </c>
      <c r="B164" t="s">
        <v>271</v>
      </c>
      <c r="C164">
        <v>4601</v>
      </c>
      <c r="D164" t="s">
        <v>271</v>
      </c>
      <c r="E164">
        <v>46</v>
      </c>
      <c r="F164" t="s">
        <v>272</v>
      </c>
    </row>
    <row r="165" spans="1:6" x14ac:dyDescent="0.2">
      <c r="A165">
        <v>4602</v>
      </c>
      <c r="B165" t="s">
        <v>308</v>
      </c>
      <c r="C165">
        <v>4602</v>
      </c>
      <c r="D165" t="s">
        <v>308</v>
      </c>
      <c r="E165">
        <v>46</v>
      </c>
      <c r="F165" t="s">
        <v>272</v>
      </c>
    </row>
    <row r="166" spans="1:6" x14ac:dyDescent="0.2">
      <c r="A166">
        <v>4611</v>
      </c>
      <c r="B166" t="s">
        <v>273</v>
      </c>
      <c r="C166">
        <v>4611</v>
      </c>
      <c r="D166" t="s">
        <v>273</v>
      </c>
      <c r="E166">
        <v>46</v>
      </c>
      <c r="F166" t="s">
        <v>272</v>
      </c>
    </row>
    <row r="167" spans="1:6" x14ac:dyDescent="0.2">
      <c r="A167">
        <v>4612</v>
      </c>
      <c r="B167" t="s">
        <v>274</v>
      </c>
      <c r="C167">
        <v>4612</v>
      </c>
      <c r="D167" t="s">
        <v>274</v>
      </c>
      <c r="E167">
        <v>46</v>
      </c>
      <c r="F167" t="s">
        <v>272</v>
      </c>
    </row>
    <row r="168" spans="1:6" x14ac:dyDescent="0.2">
      <c r="A168">
        <v>4613</v>
      </c>
      <c r="B168" t="s">
        <v>275</v>
      </c>
      <c r="C168">
        <v>4613</v>
      </c>
      <c r="D168" t="s">
        <v>275</v>
      </c>
      <c r="E168">
        <v>46</v>
      </c>
      <c r="F168" t="s">
        <v>272</v>
      </c>
    </row>
    <row r="169" spans="1:6" x14ac:dyDescent="0.2">
      <c r="A169">
        <v>4614</v>
      </c>
      <c r="B169" t="s">
        <v>276</v>
      </c>
      <c r="C169">
        <v>4614</v>
      </c>
      <c r="D169" t="s">
        <v>276</v>
      </c>
      <c r="E169">
        <v>46</v>
      </c>
      <c r="F169" t="s">
        <v>272</v>
      </c>
    </row>
    <row r="170" spans="1:6" x14ac:dyDescent="0.2">
      <c r="A170">
        <v>4615</v>
      </c>
      <c r="B170" t="s">
        <v>277</v>
      </c>
      <c r="C170">
        <v>4615</v>
      </c>
      <c r="D170" t="s">
        <v>277</v>
      </c>
      <c r="E170">
        <v>46</v>
      </c>
      <c r="F170" t="s">
        <v>272</v>
      </c>
    </row>
    <row r="171" spans="1:6" x14ac:dyDescent="0.2">
      <c r="A171">
        <v>4616</v>
      </c>
      <c r="B171" t="s">
        <v>278</v>
      </c>
      <c r="C171">
        <v>4616</v>
      </c>
      <c r="D171" t="s">
        <v>278</v>
      </c>
      <c r="E171">
        <v>46</v>
      </c>
      <c r="F171" t="s">
        <v>272</v>
      </c>
    </row>
    <row r="172" spans="1:6" x14ac:dyDescent="0.2">
      <c r="A172">
        <v>4617</v>
      </c>
      <c r="B172" t="s">
        <v>279</v>
      </c>
      <c r="C172">
        <v>4617</v>
      </c>
      <c r="D172" t="s">
        <v>279</v>
      </c>
      <c r="E172">
        <v>46</v>
      </c>
      <c r="F172" t="s">
        <v>272</v>
      </c>
    </row>
    <row r="173" spans="1:6" x14ac:dyDescent="0.2">
      <c r="A173">
        <v>4618</v>
      </c>
      <c r="B173" t="s">
        <v>281</v>
      </c>
      <c r="C173">
        <v>4618</v>
      </c>
      <c r="D173" t="s">
        <v>281</v>
      </c>
      <c r="E173">
        <v>46</v>
      </c>
      <c r="F173" t="s">
        <v>272</v>
      </c>
    </row>
    <row r="174" spans="1:6" x14ac:dyDescent="0.2">
      <c r="A174">
        <v>4619</v>
      </c>
      <c r="B174" t="s">
        <v>283</v>
      </c>
      <c r="C174">
        <v>4619</v>
      </c>
      <c r="D174" t="s">
        <v>283</v>
      </c>
      <c r="E174">
        <v>46</v>
      </c>
      <c r="F174" t="s">
        <v>272</v>
      </c>
    </row>
    <row r="175" spans="1:6" x14ac:dyDescent="0.2">
      <c r="A175">
        <v>4620</v>
      </c>
      <c r="B175" t="s">
        <v>284</v>
      </c>
      <c r="C175">
        <v>4620</v>
      </c>
      <c r="D175" t="s">
        <v>284</v>
      </c>
      <c r="E175">
        <v>46</v>
      </c>
      <c r="F175" t="s">
        <v>272</v>
      </c>
    </row>
    <row r="176" spans="1:6" x14ac:dyDescent="0.2">
      <c r="A176">
        <v>4621</v>
      </c>
      <c r="B176" t="s">
        <v>286</v>
      </c>
      <c r="C176">
        <v>4621</v>
      </c>
      <c r="D176" t="s">
        <v>286</v>
      </c>
      <c r="E176">
        <v>46</v>
      </c>
      <c r="F176" t="s">
        <v>272</v>
      </c>
    </row>
    <row r="177" spans="1:6" x14ac:dyDescent="0.2">
      <c r="A177">
        <v>4622</v>
      </c>
      <c r="B177" t="s">
        <v>287</v>
      </c>
      <c r="C177">
        <v>4622</v>
      </c>
      <c r="D177" t="s">
        <v>287</v>
      </c>
      <c r="E177">
        <v>46</v>
      </c>
      <c r="F177" t="s">
        <v>272</v>
      </c>
    </row>
    <row r="178" spans="1:6" x14ac:dyDescent="0.2">
      <c r="A178">
        <v>4623</v>
      </c>
      <c r="B178" t="s">
        <v>290</v>
      </c>
      <c r="C178">
        <v>4623</v>
      </c>
      <c r="D178" t="s">
        <v>290</v>
      </c>
      <c r="E178">
        <v>46</v>
      </c>
      <c r="F178" t="s">
        <v>272</v>
      </c>
    </row>
    <row r="179" spans="1:6" x14ac:dyDescent="0.2">
      <c r="A179">
        <v>4624</v>
      </c>
      <c r="B179" t="s">
        <v>289</v>
      </c>
      <c r="C179">
        <v>4624</v>
      </c>
      <c r="D179" t="s">
        <v>289</v>
      </c>
      <c r="E179">
        <v>46</v>
      </c>
      <c r="F179" t="s">
        <v>272</v>
      </c>
    </row>
    <row r="180" spans="1:6" x14ac:dyDescent="0.2">
      <c r="A180">
        <v>4625</v>
      </c>
      <c r="B180" t="s">
        <v>292</v>
      </c>
      <c r="C180">
        <v>4625</v>
      </c>
      <c r="D180" t="s">
        <v>292</v>
      </c>
      <c r="E180">
        <v>46</v>
      </c>
      <c r="F180" t="s">
        <v>272</v>
      </c>
    </row>
    <row r="181" spans="1:6" x14ac:dyDescent="0.2">
      <c r="A181">
        <v>4626</v>
      </c>
      <c r="B181" t="s">
        <v>294</v>
      </c>
      <c r="C181">
        <v>4626</v>
      </c>
      <c r="D181" t="s">
        <v>294</v>
      </c>
      <c r="E181">
        <v>46</v>
      </c>
      <c r="F181" t="s">
        <v>272</v>
      </c>
    </row>
    <row r="182" spans="1:6" x14ac:dyDescent="0.2">
      <c r="A182">
        <v>4627</v>
      </c>
      <c r="B182" t="s">
        <v>296</v>
      </c>
      <c r="C182">
        <v>4627</v>
      </c>
      <c r="D182" t="s">
        <v>296</v>
      </c>
      <c r="E182">
        <v>46</v>
      </c>
      <c r="F182" t="s">
        <v>272</v>
      </c>
    </row>
    <row r="183" spans="1:6" x14ac:dyDescent="0.2">
      <c r="A183">
        <v>4628</v>
      </c>
      <c r="B183" t="s">
        <v>297</v>
      </c>
      <c r="C183">
        <v>4628</v>
      </c>
      <c r="D183" t="s">
        <v>297</v>
      </c>
      <c r="E183">
        <v>46</v>
      </c>
      <c r="F183" t="s">
        <v>272</v>
      </c>
    </row>
    <row r="184" spans="1:6" x14ac:dyDescent="0.2">
      <c r="A184">
        <v>4629</v>
      </c>
      <c r="B184" t="s">
        <v>298</v>
      </c>
      <c r="C184">
        <v>4629</v>
      </c>
      <c r="D184" t="s">
        <v>298</v>
      </c>
      <c r="E184">
        <v>46</v>
      </c>
      <c r="F184" t="s">
        <v>272</v>
      </c>
    </row>
    <row r="185" spans="1:6" x14ac:dyDescent="0.2">
      <c r="A185">
        <v>4630</v>
      </c>
      <c r="B185" t="s">
        <v>299</v>
      </c>
      <c r="C185">
        <v>4630</v>
      </c>
      <c r="D185" t="s">
        <v>299</v>
      </c>
      <c r="E185">
        <v>46</v>
      </c>
      <c r="F185" t="s">
        <v>272</v>
      </c>
    </row>
    <row r="186" spans="1:6" x14ac:dyDescent="0.2">
      <c r="A186">
        <v>4631</v>
      </c>
      <c r="B186" t="s">
        <v>301</v>
      </c>
      <c r="C186">
        <v>4631</v>
      </c>
      <c r="D186" t="s">
        <v>301</v>
      </c>
      <c r="E186">
        <v>46</v>
      </c>
      <c r="F186" t="s">
        <v>272</v>
      </c>
    </row>
    <row r="187" spans="1:6" x14ac:dyDescent="0.2">
      <c r="A187">
        <v>4632</v>
      </c>
      <c r="B187" t="s">
        <v>304</v>
      </c>
      <c r="C187">
        <v>4632</v>
      </c>
      <c r="D187" t="s">
        <v>304</v>
      </c>
      <c r="E187">
        <v>46</v>
      </c>
      <c r="F187" t="s">
        <v>272</v>
      </c>
    </row>
    <row r="188" spans="1:6" x14ac:dyDescent="0.2">
      <c r="A188">
        <v>4633</v>
      </c>
      <c r="B188" t="s">
        <v>305</v>
      </c>
      <c r="C188">
        <v>4633</v>
      </c>
      <c r="D188" t="s">
        <v>305</v>
      </c>
      <c r="E188">
        <v>46</v>
      </c>
      <c r="F188" t="s">
        <v>272</v>
      </c>
    </row>
    <row r="189" spans="1:6" x14ac:dyDescent="0.2">
      <c r="A189">
        <v>4634</v>
      </c>
      <c r="B189" t="s">
        <v>306</v>
      </c>
      <c r="C189">
        <v>4634</v>
      </c>
      <c r="D189" t="s">
        <v>306</v>
      </c>
      <c r="E189">
        <v>46</v>
      </c>
      <c r="F189" t="s">
        <v>272</v>
      </c>
    </row>
    <row r="190" spans="1:6" x14ac:dyDescent="0.2">
      <c r="A190">
        <v>4635</v>
      </c>
      <c r="B190" t="s">
        <v>309</v>
      </c>
      <c r="C190">
        <v>4635</v>
      </c>
      <c r="D190" t="s">
        <v>309</v>
      </c>
      <c r="E190">
        <v>46</v>
      </c>
      <c r="F190" t="s">
        <v>272</v>
      </c>
    </row>
    <row r="191" spans="1:6" x14ac:dyDescent="0.2">
      <c r="A191">
        <v>4636</v>
      </c>
      <c r="B191" t="s">
        <v>310</v>
      </c>
      <c r="C191">
        <v>4636</v>
      </c>
      <c r="D191" t="s">
        <v>310</v>
      </c>
      <c r="E191">
        <v>46</v>
      </c>
      <c r="F191" t="s">
        <v>272</v>
      </c>
    </row>
    <row r="192" spans="1:6" x14ac:dyDescent="0.2">
      <c r="A192">
        <v>4637</v>
      </c>
      <c r="B192" t="s">
        <v>311</v>
      </c>
      <c r="C192">
        <v>4637</v>
      </c>
      <c r="D192" t="s">
        <v>311</v>
      </c>
      <c r="E192">
        <v>46</v>
      </c>
      <c r="F192" t="s">
        <v>272</v>
      </c>
    </row>
    <row r="193" spans="1:6" x14ac:dyDescent="0.2">
      <c r="A193">
        <v>4638</v>
      </c>
      <c r="B193" t="s">
        <v>312</v>
      </c>
      <c r="C193">
        <v>4638</v>
      </c>
      <c r="D193" t="s">
        <v>312</v>
      </c>
      <c r="E193">
        <v>46</v>
      </c>
      <c r="F193" t="s">
        <v>272</v>
      </c>
    </row>
    <row r="194" spans="1:6" x14ac:dyDescent="0.2">
      <c r="A194">
        <v>4639</v>
      </c>
      <c r="B194" t="s">
        <v>313</v>
      </c>
      <c r="C194">
        <v>4639</v>
      </c>
      <c r="D194" t="s">
        <v>313</v>
      </c>
      <c r="E194">
        <v>46</v>
      </c>
      <c r="F194" t="s">
        <v>272</v>
      </c>
    </row>
    <row r="195" spans="1:6" x14ac:dyDescent="0.2">
      <c r="A195">
        <v>4640</v>
      </c>
      <c r="B195" t="s">
        <v>315</v>
      </c>
      <c r="C195">
        <v>4640</v>
      </c>
      <c r="D195" t="s">
        <v>315</v>
      </c>
      <c r="E195">
        <v>46</v>
      </c>
      <c r="F195" t="s">
        <v>272</v>
      </c>
    </row>
    <row r="196" spans="1:6" x14ac:dyDescent="0.2">
      <c r="A196">
        <v>4641</v>
      </c>
      <c r="B196" t="s">
        <v>317</v>
      </c>
      <c r="C196">
        <v>4641</v>
      </c>
      <c r="D196" t="s">
        <v>317</v>
      </c>
      <c r="E196">
        <v>46</v>
      </c>
      <c r="F196" t="s">
        <v>272</v>
      </c>
    </row>
    <row r="197" spans="1:6" x14ac:dyDescent="0.2">
      <c r="A197">
        <v>4642</v>
      </c>
      <c r="B197" t="s">
        <v>318</v>
      </c>
      <c r="C197">
        <v>4642</v>
      </c>
      <c r="D197" t="s">
        <v>318</v>
      </c>
      <c r="E197">
        <v>46</v>
      </c>
      <c r="F197" t="s">
        <v>272</v>
      </c>
    </row>
    <row r="198" spans="1:6" x14ac:dyDescent="0.2">
      <c r="A198">
        <v>4643</v>
      </c>
      <c r="B198" t="s">
        <v>319</v>
      </c>
      <c r="C198">
        <v>4643</v>
      </c>
      <c r="D198" t="s">
        <v>319</v>
      </c>
      <c r="E198">
        <v>46</v>
      </c>
      <c r="F198" t="s">
        <v>272</v>
      </c>
    </row>
    <row r="199" spans="1:6" x14ac:dyDescent="0.2">
      <c r="A199">
        <v>4644</v>
      </c>
      <c r="B199" t="s">
        <v>320</v>
      </c>
      <c r="C199">
        <v>4644</v>
      </c>
      <c r="D199" t="s">
        <v>320</v>
      </c>
      <c r="E199">
        <v>46</v>
      </c>
      <c r="F199" t="s">
        <v>272</v>
      </c>
    </row>
    <row r="200" spans="1:6" x14ac:dyDescent="0.2">
      <c r="A200">
        <v>4645</v>
      </c>
      <c r="B200" t="s">
        <v>321</v>
      </c>
      <c r="C200">
        <v>4645</v>
      </c>
      <c r="D200" t="s">
        <v>321</v>
      </c>
      <c r="E200">
        <v>46</v>
      </c>
      <c r="F200" t="s">
        <v>272</v>
      </c>
    </row>
    <row r="201" spans="1:6" x14ac:dyDescent="0.2">
      <c r="A201">
        <v>4646</v>
      </c>
      <c r="B201" t="s">
        <v>322</v>
      </c>
      <c r="C201">
        <v>4646</v>
      </c>
      <c r="D201" t="s">
        <v>322</v>
      </c>
      <c r="E201">
        <v>46</v>
      </c>
      <c r="F201" t="s">
        <v>272</v>
      </c>
    </row>
    <row r="202" spans="1:6" x14ac:dyDescent="0.2">
      <c r="A202">
        <v>4647</v>
      </c>
      <c r="B202" t="s">
        <v>324</v>
      </c>
      <c r="C202">
        <v>4647</v>
      </c>
      <c r="D202" t="s">
        <v>324</v>
      </c>
      <c r="E202">
        <v>46</v>
      </c>
      <c r="F202" t="s">
        <v>272</v>
      </c>
    </row>
    <row r="203" spans="1:6" x14ac:dyDescent="0.2">
      <c r="A203">
        <v>4648</v>
      </c>
      <c r="B203" t="s">
        <v>328</v>
      </c>
      <c r="C203">
        <v>4648</v>
      </c>
      <c r="D203" t="s">
        <v>328</v>
      </c>
      <c r="E203">
        <v>46</v>
      </c>
      <c r="F203" t="s">
        <v>272</v>
      </c>
    </row>
    <row r="204" spans="1:6" x14ac:dyDescent="0.2">
      <c r="A204">
        <v>4649</v>
      </c>
      <c r="B204" t="s">
        <v>331</v>
      </c>
      <c r="C204">
        <v>4649</v>
      </c>
      <c r="D204" t="s">
        <v>331</v>
      </c>
      <c r="E204">
        <v>46</v>
      </c>
      <c r="F204" t="s">
        <v>272</v>
      </c>
    </row>
    <row r="205" spans="1:6" x14ac:dyDescent="0.2">
      <c r="A205">
        <v>4650</v>
      </c>
      <c r="B205" t="s">
        <v>336</v>
      </c>
      <c r="C205">
        <v>4650</v>
      </c>
      <c r="D205" t="s">
        <v>336</v>
      </c>
      <c r="E205">
        <v>46</v>
      </c>
      <c r="F205" t="s">
        <v>272</v>
      </c>
    </row>
    <row r="206" spans="1:6" x14ac:dyDescent="0.2">
      <c r="A206">
        <v>4651</v>
      </c>
      <c r="B206" t="s">
        <v>337</v>
      </c>
      <c r="C206">
        <v>4651</v>
      </c>
      <c r="D206" t="s">
        <v>337</v>
      </c>
      <c r="E206">
        <v>46</v>
      </c>
      <c r="F206" t="s">
        <v>272</v>
      </c>
    </row>
    <row r="207" spans="1:6" x14ac:dyDescent="0.2">
      <c r="A207">
        <v>402</v>
      </c>
      <c r="B207" t="s">
        <v>107</v>
      </c>
      <c r="C207">
        <v>3401</v>
      </c>
      <c r="D207" t="s">
        <v>107</v>
      </c>
      <c r="E207">
        <v>34</v>
      </c>
      <c r="F207" t="s">
        <v>108</v>
      </c>
    </row>
    <row r="208" spans="1:6" x14ac:dyDescent="0.2">
      <c r="A208">
        <v>403</v>
      </c>
      <c r="B208" t="s">
        <v>109</v>
      </c>
      <c r="C208">
        <v>3403</v>
      </c>
      <c r="D208" t="s">
        <v>109</v>
      </c>
      <c r="E208">
        <v>34</v>
      </c>
      <c r="F208" t="s">
        <v>108</v>
      </c>
    </row>
    <row r="209" spans="1:6" x14ac:dyDescent="0.2">
      <c r="A209">
        <v>412</v>
      </c>
      <c r="B209" t="s">
        <v>110</v>
      </c>
      <c r="C209">
        <v>3411</v>
      </c>
      <c r="D209" t="s">
        <v>110</v>
      </c>
      <c r="E209">
        <v>34</v>
      </c>
      <c r="F209" t="s">
        <v>108</v>
      </c>
    </row>
    <row r="210" spans="1:6" x14ac:dyDescent="0.2">
      <c r="A210">
        <v>415</v>
      </c>
      <c r="B210" t="s">
        <v>111</v>
      </c>
      <c r="C210">
        <v>3412</v>
      </c>
      <c r="D210" t="s">
        <v>111</v>
      </c>
      <c r="E210">
        <v>34</v>
      </c>
      <c r="F210" t="s">
        <v>108</v>
      </c>
    </row>
    <row r="211" spans="1:6" x14ac:dyDescent="0.2">
      <c r="A211">
        <v>417</v>
      </c>
      <c r="B211" t="s">
        <v>112</v>
      </c>
      <c r="C211">
        <v>3413</v>
      </c>
      <c r="D211" t="s">
        <v>112</v>
      </c>
      <c r="E211">
        <v>34</v>
      </c>
      <c r="F211" t="s">
        <v>108</v>
      </c>
    </row>
    <row r="212" spans="1:6" x14ac:dyDescent="0.2">
      <c r="A212">
        <v>418</v>
      </c>
      <c r="B212" t="s">
        <v>113</v>
      </c>
      <c r="C212">
        <v>3414</v>
      </c>
      <c r="D212" t="s">
        <v>113</v>
      </c>
      <c r="E212">
        <v>34</v>
      </c>
      <c r="F212" t="s">
        <v>108</v>
      </c>
    </row>
    <row r="213" spans="1:6" x14ac:dyDescent="0.2">
      <c r="A213">
        <v>419</v>
      </c>
      <c r="B213" t="s">
        <v>114</v>
      </c>
      <c r="C213">
        <v>3415</v>
      </c>
      <c r="D213" t="s">
        <v>114</v>
      </c>
      <c r="E213">
        <v>34</v>
      </c>
      <c r="F213" t="s">
        <v>108</v>
      </c>
    </row>
    <row r="214" spans="1:6" x14ac:dyDescent="0.2">
      <c r="A214">
        <v>420</v>
      </c>
      <c r="B214" t="s">
        <v>115</v>
      </c>
      <c r="C214">
        <v>3416</v>
      </c>
      <c r="D214" t="s">
        <v>115</v>
      </c>
      <c r="E214">
        <v>34</v>
      </c>
      <c r="F214" t="s">
        <v>108</v>
      </c>
    </row>
    <row r="215" spans="1:6" x14ac:dyDescent="0.2">
      <c r="A215">
        <v>423</v>
      </c>
      <c r="B215" t="s">
        <v>116</v>
      </c>
      <c r="C215">
        <v>3417</v>
      </c>
      <c r="D215" t="s">
        <v>116</v>
      </c>
      <c r="E215">
        <v>34</v>
      </c>
      <c r="F215" t="s">
        <v>108</v>
      </c>
    </row>
    <row r="216" spans="1:6" x14ac:dyDescent="0.2">
      <c r="A216">
        <v>425</v>
      </c>
      <c r="B216" t="s">
        <v>117</v>
      </c>
      <c r="C216">
        <v>3418</v>
      </c>
      <c r="D216" t="s">
        <v>117</v>
      </c>
      <c r="E216">
        <v>34</v>
      </c>
      <c r="F216" t="s">
        <v>108</v>
      </c>
    </row>
    <row r="217" spans="1:6" x14ac:dyDescent="0.2">
      <c r="A217">
        <v>426</v>
      </c>
      <c r="B217" t="s">
        <v>118</v>
      </c>
      <c r="C217">
        <v>3419</v>
      </c>
      <c r="D217" t="s">
        <v>119</v>
      </c>
      <c r="E217">
        <v>34</v>
      </c>
      <c r="F217" t="s">
        <v>108</v>
      </c>
    </row>
    <row r="218" spans="1:6" x14ac:dyDescent="0.2">
      <c r="A218">
        <v>427</v>
      </c>
      <c r="B218" t="s">
        <v>120</v>
      </c>
      <c r="C218">
        <v>3420</v>
      </c>
      <c r="D218" t="s">
        <v>120</v>
      </c>
      <c r="E218">
        <v>34</v>
      </c>
      <c r="F218" t="s">
        <v>108</v>
      </c>
    </row>
    <row r="219" spans="1:6" x14ac:dyDescent="0.2">
      <c r="A219">
        <v>428</v>
      </c>
      <c r="B219" t="s">
        <v>121</v>
      </c>
      <c r="C219">
        <v>3421</v>
      </c>
      <c r="D219" t="s">
        <v>121</v>
      </c>
      <c r="E219">
        <v>34</v>
      </c>
      <c r="F219" t="s">
        <v>108</v>
      </c>
    </row>
    <row r="220" spans="1:6" x14ac:dyDescent="0.2">
      <c r="A220">
        <v>429</v>
      </c>
      <c r="B220" t="s">
        <v>122</v>
      </c>
      <c r="C220">
        <v>3422</v>
      </c>
      <c r="D220" t="s">
        <v>122</v>
      </c>
      <c r="E220">
        <v>34</v>
      </c>
      <c r="F220" t="s">
        <v>108</v>
      </c>
    </row>
    <row r="221" spans="1:6" x14ac:dyDescent="0.2">
      <c r="A221">
        <v>430</v>
      </c>
      <c r="B221" t="s">
        <v>123</v>
      </c>
      <c r="C221">
        <v>3423</v>
      </c>
      <c r="D221" t="s">
        <v>123</v>
      </c>
      <c r="E221">
        <v>34</v>
      </c>
      <c r="F221" t="s">
        <v>108</v>
      </c>
    </row>
    <row r="222" spans="1:6" x14ac:dyDescent="0.2">
      <c r="A222">
        <v>432</v>
      </c>
      <c r="B222" t="s">
        <v>124</v>
      </c>
      <c r="C222">
        <v>3424</v>
      </c>
      <c r="D222" t="s">
        <v>124</v>
      </c>
      <c r="E222">
        <v>34</v>
      </c>
      <c r="F222" t="s">
        <v>108</v>
      </c>
    </row>
    <row r="223" spans="1:6" x14ac:dyDescent="0.2">
      <c r="A223">
        <v>434</v>
      </c>
      <c r="B223" t="s">
        <v>125</v>
      </c>
      <c r="C223">
        <v>3425</v>
      </c>
      <c r="D223" t="s">
        <v>125</v>
      </c>
      <c r="E223">
        <v>34</v>
      </c>
      <c r="F223" t="s">
        <v>108</v>
      </c>
    </row>
    <row r="224" spans="1:6" x14ac:dyDescent="0.2">
      <c r="A224">
        <v>436</v>
      </c>
      <c r="B224" t="s">
        <v>126</v>
      </c>
      <c r="C224">
        <v>3426</v>
      </c>
      <c r="D224" t="s">
        <v>126</v>
      </c>
      <c r="E224">
        <v>34</v>
      </c>
      <c r="F224" t="s">
        <v>108</v>
      </c>
    </row>
    <row r="225" spans="1:6" x14ac:dyDescent="0.2">
      <c r="A225">
        <v>437</v>
      </c>
      <c r="B225" t="s">
        <v>127</v>
      </c>
      <c r="C225">
        <v>3427</v>
      </c>
      <c r="D225" t="s">
        <v>127</v>
      </c>
      <c r="E225">
        <v>34</v>
      </c>
      <c r="F225" t="s">
        <v>108</v>
      </c>
    </row>
    <row r="226" spans="1:6" x14ac:dyDescent="0.2">
      <c r="A226">
        <v>438</v>
      </c>
      <c r="B226" t="s">
        <v>128</v>
      </c>
      <c r="C226">
        <v>3428</v>
      </c>
      <c r="D226" t="s">
        <v>128</v>
      </c>
      <c r="E226">
        <v>34</v>
      </c>
      <c r="F226" t="s">
        <v>108</v>
      </c>
    </row>
    <row r="227" spans="1:6" x14ac:dyDescent="0.2">
      <c r="A227">
        <v>439</v>
      </c>
      <c r="B227" t="s">
        <v>129</v>
      </c>
      <c r="C227">
        <v>3429</v>
      </c>
      <c r="D227" t="s">
        <v>129</v>
      </c>
      <c r="E227">
        <v>34</v>
      </c>
      <c r="F227" t="s">
        <v>108</v>
      </c>
    </row>
    <row r="228" spans="1:6" x14ac:dyDescent="0.2">
      <c r="A228">
        <v>441</v>
      </c>
      <c r="B228" t="s">
        <v>130</v>
      </c>
      <c r="C228">
        <v>3430</v>
      </c>
      <c r="D228" t="s">
        <v>131</v>
      </c>
      <c r="E228">
        <v>34</v>
      </c>
      <c r="F228" t="s">
        <v>108</v>
      </c>
    </row>
    <row r="229" spans="1:6" x14ac:dyDescent="0.2">
      <c r="A229">
        <v>501</v>
      </c>
      <c r="B229" t="s">
        <v>132</v>
      </c>
      <c r="C229">
        <v>3405</v>
      </c>
      <c r="D229" t="s">
        <v>132</v>
      </c>
      <c r="E229">
        <v>34</v>
      </c>
      <c r="F229" t="s">
        <v>108</v>
      </c>
    </row>
    <row r="230" spans="1:6" x14ac:dyDescent="0.2">
      <c r="A230">
        <v>502</v>
      </c>
      <c r="B230" t="s">
        <v>133</v>
      </c>
      <c r="C230">
        <v>3407</v>
      </c>
      <c r="D230" t="s">
        <v>133</v>
      </c>
      <c r="E230">
        <v>34</v>
      </c>
      <c r="F230" t="s">
        <v>108</v>
      </c>
    </row>
    <row r="231" spans="1:6" x14ac:dyDescent="0.2">
      <c r="A231">
        <v>511</v>
      </c>
      <c r="B231" t="s">
        <v>134</v>
      </c>
      <c r="C231">
        <v>3431</v>
      </c>
      <c r="D231" t="s">
        <v>134</v>
      </c>
      <c r="E231">
        <v>34</v>
      </c>
      <c r="F231" t="s">
        <v>108</v>
      </c>
    </row>
    <row r="232" spans="1:6" x14ac:dyDescent="0.2">
      <c r="A232">
        <v>512</v>
      </c>
      <c r="B232" t="s">
        <v>135</v>
      </c>
      <c r="C232">
        <v>3432</v>
      </c>
      <c r="D232" t="s">
        <v>135</v>
      </c>
      <c r="E232">
        <v>34</v>
      </c>
      <c r="F232" t="s">
        <v>108</v>
      </c>
    </row>
    <row r="233" spans="1:6" x14ac:dyDescent="0.2">
      <c r="A233">
        <v>513</v>
      </c>
      <c r="B233" t="s">
        <v>136</v>
      </c>
      <c r="C233">
        <v>3433</v>
      </c>
      <c r="D233" t="s">
        <v>136</v>
      </c>
      <c r="E233">
        <v>34</v>
      </c>
      <c r="F233" t="s">
        <v>108</v>
      </c>
    </row>
    <row r="234" spans="1:6" x14ac:dyDescent="0.2">
      <c r="A234">
        <v>514</v>
      </c>
      <c r="B234" t="s">
        <v>137</v>
      </c>
      <c r="C234">
        <v>3434</v>
      </c>
      <c r="D234" t="s">
        <v>137</v>
      </c>
      <c r="E234">
        <v>34</v>
      </c>
      <c r="F234" t="s">
        <v>108</v>
      </c>
    </row>
    <row r="235" spans="1:6" x14ac:dyDescent="0.2">
      <c r="A235">
        <v>515</v>
      </c>
      <c r="B235" t="s">
        <v>138</v>
      </c>
      <c r="C235">
        <v>3435</v>
      </c>
      <c r="D235" t="s">
        <v>138</v>
      </c>
      <c r="E235">
        <v>34</v>
      </c>
      <c r="F235" t="s">
        <v>108</v>
      </c>
    </row>
    <row r="236" spans="1:6" x14ac:dyDescent="0.2">
      <c r="A236">
        <v>516</v>
      </c>
      <c r="B236" t="s">
        <v>139</v>
      </c>
      <c r="C236">
        <v>3436</v>
      </c>
      <c r="D236" t="s">
        <v>139</v>
      </c>
      <c r="E236">
        <v>34</v>
      </c>
      <c r="F236" t="s">
        <v>108</v>
      </c>
    </row>
    <row r="237" spans="1:6" x14ac:dyDescent="0.2">
      <c r="A237">
        <v>517</v>
      </c>
      <c r="B237" t="s">
        <v>140</v>
      </c>
      <c r="C237">
        <v>3437</v>
      </c>
      <c r="D237" t="s">
        <v>140</v>
      </c>
      <c r="E237">
        <v>34</v>
      </c>
      <c r="F237" t="s">
        <v>108</v>
      </c>
    </row>
    <row r="238" spans="1:6" x14ac:dyDescent="0.2">
      <c r="A238">
        <v>519</v>
      </c>
      <c r="B238" t="s">
        <v>141</v>
      </c>
      <c r="C238">
        <v>3438</v>
      </c>
      <c r="D238" t="s">
        <v>141</v>
      </c>
      <c r="E238">
        <v>34</v>
      </c>
      <c r="F238" t="s">
        <v>108</v>
      </c>
    </row>
    <row r="239" spans="1:6" x14ac:dyDescent="0.2">
      <c r="A239">
        <v>520</v>
      </c>
      <c r="B239" t="s">
        <v>142</v>
      </c>
      <c r="C239">
        <v>3439</v>
      </c>
      <c r="D239" t="s">
        <v>142</v>
      </c>
      <c r="E239">
        <v>34</v>
      </c>
      <c r="F239" t="s">
        <v>108</v>
      </c>
    </row>
    <row r="240" spans="1:6" x14ac:dyDescent="0.2">
      <c r="A240">
        <v>521</v>
      </c>
      <c r="B240" t="s">
        <v>143</v>
      </c>
      <c r="C240">
        <v>3440</v>
      </c>
      <c r="D240" t="s">
        <v>143</v>
      </c>
      <c r="E240">
        <v>34</v>
      </c>
      <c r="F240" t="s">
        <v>108</v>
      </c>
    </row>
    <row r="241" spans="1:6" x14ac:dyDescent="0.2">
      <c r="A241">
        <v>522</v>
      </c>
      <c r="B241" t="s">
        <v>144</v>
      </c>
      <c r="C241">
        <v>3441</v>
      </c>
      <c r="D241" t="s">
        <v>144</v>
      </c>
      <c r="E241">
        <v>34</v>
      </c>
      <c r="F241" t="s">
        <v>108</v>
      </c>
    </row>
    <row r="242" spans="1:6" x14ac:dyDescent="0.2">
      <c r="A242">
        <v>528</v>
      </c>
      <c r="B242" t="s">
        <v>145</v>
      </c>
      <c r="C242">
        <v>3442</v>
      </c>
      <c r="D242" t="s">
        <v>145</v>
      </c>
      <c r="E242">
        <v>34</v>
      </c>
      <c r="F242" t="s">
        <v>108</v>
      </c>
    </row>
    <row r="243" spans="1:6" x14ac:dyDescent="0.2">
      <c r="A243">
        <v>529</v>
      </c>
      <c r="B243" t="s">
        <v>146</v>
      </c>
      <c r="C243">
        <v>3443</v>
      </c>
      <c r="D243" t="s">
        <v>146</v>
      </c>
      <c r="E243">
        <v>34</v>
      </c>
      <c r="F243" t="s">
        <v>108</v>
      </c>
    </row>
    <row r="244" spans="1:6" x14ac:dyDescent="0.2">
      <c r="A244">
        <v>534</v>
      </c>
      <c r="B244" t="s">
        <v>149</v>
      </c>
      <c r="C244">
        <v>3446</v>
      </c>
      <c r="D244" t="s">
        <v>149</v>
      </c>
      <c r="E244">
        <v>34</v>
      </c>
      <c r="F244" t="s">
        <v>108</v>
      </c>
    </row>
    <row r="245" spans="1:6" x14ac:dyDescent="0.2">
      <c r="A245">
        <v>536</v>
      </c>
      <c r="B245" t="s">
        <v>150</v>
      </c>
      <c r="C245">
        <v>3447</v>
      </c>
      <c r="D245" t="s">
        <v>150</v>
      </c>
      <c r="E245">
        <v>34</v>
      </c>
      <c r="F245" t="s">
        <v>108</v>
      </c>
    </row>
    <row r="246" spans="1:6" x14ac:dyDescent="0.2">
      <c r="A246">
        <v>538</v>
      </c>
      <c r="B246" t="s">
        <v>151</v>
      </c>
      <c r="C246">
        <v>3448</v>
      </c>
      <c r="D246" t="s">
        <v>151</v>
      </c>
      <c r="E246">
        <v>34</v>
      </c>
      <c r="F246" t="s">
        <v>108</v>
      </c>
    </row>
    <row r="247" spans="1:6" x14ac:dyDescent="0.2">
      <c r="A247">
        <v>540</v>
      </c>
      <c r="B247" t="s">
        <v>152</v>
      </c>
      <c r="C247">
        <v>3449</v>
      </c>
      <c r="D247" t="s">
        <v>152</v>
      </c>
      <c r="E247">
        <v>34</v>
      </c>
      <c r="F247" t="s">
        <v>108</v>
      </c>
    </row>
    <row r="248" spans="1:6" x14ac:dyDescent="0.2">
      <c r="A248">
        <v>541</v>
      </c>
      <c r="B248" t="s">
        <v>153</v>
      </c>
      <c r="C248">
        <v>3450</v>
      </c>
      <c r="D248" t="s">
        <v>153</v>
      </c>
      <c r="E248">
        <v>34</v>
      </c>
      <c r="F248" t="s">
        <v>108</v>
      </c>
    </row>
    <row r="249" spans="1:6" x14ac:dyDescent="0.2">
      <c r="A249">
        <v>542</v>
      </c>
      <c r="B249" t="s">
        <v>154</v>
      </c>
      <c r="C249">
        <v>3451</v>
      </c>
      <c r="D249" t="s">
        <v>154</v>
      </c>
      <c r="E249">
        <v>34</v>
      </c>
      <c r="F249" t="s">
        <v>108</v>
      </c>
    </row>
    <row r="250" spans="1:6" x14ac:dyDescent="0.2">
      <c r="A250">
        <v>543</v>
      </c>
      <c r="B250" t="s">
        <v>155</v>
      </c>
      <c r="C250">
        <v>3452</v>
      </c>
      <c r="D250" t="s">
        <v>155</v>
      </c>
      <c r="E250">
        <v>34</v>
      </c>
      <c r="F250" t="s">
        <v>108</v>
      </c>
    </row>
    <row r="251" spans="1:6" x14ac:dyDescent="0.2">
      <c r="A251">
        <v>544</v>
      </c>
      <c r="B251" t="s">
        <v>156</v>
      </c>
      <c r="C251">
        <v>3453</v>
      </c>
      <c r="D251" t="s">
        <v>156</v>
      </c>
      <c r="E251">
        <v>34</v>
      </c>
      <c r="F251" t="s">
        <v>108</v>
      </c>
    </row>
    <row r="252" spans="1:6" x14ac:dyDescent="0.2">
      <c r="A252">
        <v>545</v>
      </c>
      <c r="B252" t="s">
        <v>157</v>
      </c>
      <c r="C252">
        <v>3454</v>
      </c>
      <c r="D252" t="s">
        <v>157</v>
      </c>
      <c r="E252">
        <v>34</v>
      </c>
      <c r="F252" t="s">
        <v>108</v>
      </c>
    </row>
    <row r="253" spans="1:6" x14ac:dyDescent="0.2">
      <c r="A253">
        <v>3401</v>
      </c>
      <c r="B253" t="s">
        <v>107</v>
      </c>
      <c r="C253">
        <v>3401</v>
      </c>
      <c r="D253" t="s">
        <v>107</v>
      </c>
      <c r="E253">
        <v>34</v>
      </c>
      <c r="F253" t="s">
        <v>108</v>
      </c>
    </row>
    <row r="254" spans="1:6" x14ac:dyDescent="0.2">
      <c r="A254">
        <v>3403</v>
      </c>
      <c r="B254" t="s">
        <v>109</v>
      </c>
      <c r="C254">
        <v>3403</v>
      </c>
      <c r="D254" t="s">
        <v>109</v>
      </c>
      <c r="E254">
        <v>34</v>
      </c>
      <c r="F254" t="s">
        <v>108</v>
      </c>
    </row>
    <row r="255" spans="1:6" x14ac:dyDescent="0.2">
      <c r="A255">
        <v>3405</v>
      </c>
      <c r="B255" t="s">
        <v>132</v>
      </c>
      <c r="C255">
        <v>3405</v>
      </c>
      <c r="D255" t="s">
        <v>132</v>
      </c>
      <c r="E255">
        <v>34</v>
      </c>
      <c r="F255" t="s">
        <v>108</v>
      </c>
    </row>
    <row r="256" spans="1:6" x14ac:dyDescent="0.2">
      <c r="A256">
        <v>3407</v>
      </c>
      <c r="B256" t="s">
        <v>133</v>
      </c>
      <c r="C256">
        <v>3407</v>
      </c>
      <c r="D256" t="s">
        <v>133</v>
      </c>
      <c r="E256">
        <v>34</v>
      </c>
      <c r="F256" t="s">
        <v>108</v>
      </c>
    </row>
    <row r="257" spans="1:6" x14ac:dyDescent="0.2">
      <c r="A257">
        <v>3411</v>
      </c>
      <c r="B257" t="s">
        <v>110</v>
      </c>
      <c r="C257">
        <v>3411</v>
      </c>
      <c r="D257" t="s">
        <v>110</v>
      </c>
      <c r="E257">
        <v>34</v>
      </c>
      <c r="F257" t="s">
        <v>108</v>
      </c>
    </row>
    <row r="258" spans="1:6" x14ac:dyDescent="0.2">
      <c r="A258">
        <v>3412</v>
      </c>
      <c r="B258" t="s">
        <v>111</v>
      </c>
      <c r="C258">
        <v>3412</v>
      </c>
      <c r="D258" t="s">
        <v>111</v>
      </c>
      <c r="E258">
        <v>34</v>
      </c>
      <c r="F258" t="s">
        <v>108</v>
      </c>
    </row>
    <row r="259" spans="1:6" x14ac:dyDescent="0.2">
      <c r="A259">
        <v>3413</v>
      </c>
      <c r="B259" t="s">
        <v>112</v>
      </c>
      <c r="C259">
        <v>3413</v>
      </c>
      <c r="D259" t="s">
        <v>112</v>
      </c>
      <c r="E259">
        <v>34</v>
      </c>
      <c r="F259" t="s">
        <v>108</v>
      </c>
    </row>
    <row r="260" spans="1:6" x14ac:dyDescent="0.2">
      <c r="A260">
        <v>3414</v>
      </c>
      <c r="B260" t="s">
        <v>113</v>
      </c>
      <c r="C260">
        <v>3414</v>
      </c>
      <c r="D260" t="s">
        <v>113</v>
      </c>
      <c r="E260">
        <v>34</v>
      </c>
      <c r="F260" t="s">
        <v>108</v>
      </c>
    </row>
    <row r="261" spans="1:6" x14ac:dyDescent="0.2">
      <c r="A261">
        <v>3415</v>
      </c>
      <c r="B261" t="s">
        <v>114</v>
      </c>
      <c r="C261">
        <v>3415</v>
      </c>
      <c r="D261" t="s">
        <v>114</v>
      </c>
      <c r="E261">
        <v>34</v>
      </c>
      <c r="F261" t="s">
        <v>108</v>
      </c>
    </row>
    <row r="262" spans="1:6" x14ac:dyDescent="0.2">
      <c r="A262">
        <v>3416</v>
      </c>
      <c r="B262" t="s">
        <v>115</v>
      </c>
      <c r="C262">
        <v>3416</v>
      </c>
      <c r="D262" t="s">
        <v>115</v>
      </c>
      <c r="E262">
        <v>34</v>
      </c>
      <c r="F262" t="s">
        <v>108</v>
      </c>
    </row>
    <row r="263" spans="1:6" x14ac:dyDescent="0.2">
      <c r="A263">
        <v>3417</v>
      </c>
      <c r="B263" t="s">
        <v>116</v>
      </c>
      <c r="C263">
        <v>3417</v>
      </c>
      <c r="D263" t="s">
        <v>116</v>
      </c>
      <c r="E263">
        <v>34</v>
      </c>
      <c r="F263" t="s">
        <v>108</v>
      </c>
    </row>
    <row r="264" spans="1:6" x14ac:dyDescent="0.2">
      <c r="A264">
        <v>3418</v>
      </c>
      <c r="B264" t="s">
        <v>117</v>
      </c>
      <c r="C264">
        <v>3418</v>
      </c>
      <c r="D264" t="s">
        <v>117</v>
      </c>
      <c r="E264">
        <v>34</v>
      </c>
      <c r="F264" t="s">
        <v>108</v>
      </c>
    </row>
    <row r="265" spans="1:6" x14ac:dyDescent="0.2">
      <c r="A265">
        <v>3419</v>
      </c>
      <c r="B265" t="s">
        <v>602</v>
      </c>
      <c r="C265">
        <v>3419</v>
      </c>
      <c r="D265" t="s">
        <v>119</v>
      </c>
      <c r="E265">
        <v>34</v>
      </c>
      <c r="F265" t="s">
        <v>108</v>
      </c>
    </row>
    <row r="266" spans="1:6" x14ac:dyDescent="0.2">
      <c r="A266">
        <v>3420</v>
      </c>
      <c r="B266" t="s">
        <v>120</v>
      </c>
      <c r="C266">
        <v>3420</v>
      </c>
      <c r="D266" t="s">
        <v>120</v>
      </c>
      <c r="E266">
        <v>34</v>
      </c>
      <c r="F266" t="s">
        <v>108</v>
      </c>
    </row>
    <row r="267" spans="1:6" x14ac:dyDescent="0.2">
      <c r="A267">
        <v>3421</v>
      </c>
      <c r="B267" t="s">
        <v>121</v>
      </c>
      <c r="C267">
        <v>3421</v>
      </c>
      <c r="D267" t="s">
        <v>121</v>
      </c>
      <c r="E267">
        <v>34</v>
      </c>
      <c r="F267" t="s">
        <v>108</v>
      </c>
    </row>
    <row r="268" spans="1:6" x14ac:dyDescent="0.2">
      <c r="A268">
        <v>3422</v>
      </c>
      <c r="B268" t="s">
        <v>122</v>
      </c>
      <c r="C268">
        <v>3422</v>
      </c>
      <c r="D268" t="s">
        <v>122</v>
      </c>
      <c r="E268">
        <v>34</v>
      </c>
      <c r="F268" t="s">
        <v>108</v>
      </c>
    </row>
    <row r="269" spans="1:6" x14ac:dyDescent="0.2">
      <c r="A269">
        <v>3423</v>
      </c>
      <c r="B269" t="s">
        <v>123</v>
      </c>
      <c r="C269">
        <v>3423</v>
      </c>
      <c r="D269" t="s">
        <v>123</v>
      </c>
      <c r="E269">
        <v>34</v>
      </c>
      <c r="F269" t="s">
        <v>108</v>
      </c>
    </row>
    <row r="270" spans="1:6" x14ac:dyDescent="0.2">
      <c r="A270">
        <v>3424</v>
      </c>
      <c r="B270" t="s">
        <v>124</v>
      </c>
      <c r="C270">
        <v>3424</v>
      </c>
      <c r="D270" t="s">
        <v>124</v>
      </c>
      <c r="E270">
        <v>34</v>
      </c>
      <c r="F270" t="s">
        <v>108</v>
      </c>
    </row>
    <row r="271" spans="1:6" x14ac:dyDescent="0.2">
      <c r="A271">
        <v>3425</v>
      </c>
      <c r="B271" t="s">
        <v>125</v>
      </c>
      <c r="C271">
        <v>3425</v>
      </c>
      <c r="D271" t="s">
        <v>125</v>
      </c>
      <c r="E271">
        <v>34</v>
      </c>
      <c r="F271" t="s">
        <v>108</v>
      </c>
    </row>
    <row r="272" spans="1:6" x14ac:dyDescent="0.2">
      <c r="A272">
        <v>3426</v>
      </c>
      <c r="B272" t="s">
        <v>126</v>
      </c>
      <c r="C272">
        <v>3426</v>
      </c>
      <c r="D272" t="s">
        <v>126</v>
      </c>
      <c r="E272">
        <v>34</v>
      </c>
      <c r="F272" t="s">
        <v>108</v>
      </c>
    </row>
    <row r="273" spans="1:6" x14ac:dyDescent="0.2">
      <c r="A273">
        <v>3427</v>
      </c>
      <c r="B273" t="s">
        <v>127</v>
      </c>
      <c r="C273">
        <v>3427</v>
      </c>
      <c r="D273" t="s">
        <v>127</v>
      </c>
      <c r="E273">
        <v>34</v>
      </c>
      <c r="F273" t="s">
        <v>108</v>
      </c>
    </row>
    <row r="274" spans="1:6" x14ac:dyDescent="0.2">
      <c r="A274">
        <v>3428</v>
      </c>
      <c r="B274" t="s">
        <v>128</v>
      </c>
      <c r="C274">
        <v>3428</v>
      </c>
      <c r="D274" t="s">
        <v>128</v>
      </c>
      <c r="E274">
        <v>34</v>
      </c>
      <c r="F274" t="s">
        <v>108</v>
      </c>
    </row>
    <row r="275" spans="1:6" x14ac:dyDescent="0.2">
      <c r="A275">
        <v>3429</v>
      </c>
      <c r="B275" t="s">
        <v>129</v>
      </c>
      <c r="C275">
        <v>3429</v>
      </c>
      <c r="D275" t="s">
        <v>129</v>
      </c>
      <c r="E275">
        <v>34</v>
      </c>
      <c r="F275" t="s">
        <v>108</v>
      </c>
    </row>
    <row r="276" spans="1:6" x14ac:dyDescent="0.2">
      <c r="A276">
        <v>3430</v>
      </c>
      <c r="B276" t="s">
        <v>131</v>
      </c>
      <c r="C276">
        <v>3430</v>
      </c>
      <c r="D276" t="s">
        <v>131</v>
      </c>
      <c r="E276">
        <v>34</v>
      </c>
      <c r="F276" t="s">
        <v>108</v>
      </c>
    </row>
    <row r="277" spans="1:6" x14ac:dyDescent="0.2">
      <c r="A277">
        <v>3431</v>
      </c>
      <c r="B277" t="s">
        <v>134</v>
      </c>
      <c r="C277">
        <v>3431</v>
      </c>
      <c r="D277" t="s">
        <v>134</v>
      </c>
      <c r="E277">
        <v>34</v>
      </c>
      <c r="F277" t="s">
        <v>108</v>
      </c>
    </row>
    <row r="278" spans="1:6" x14ac:dyDescent="0.2">
      <c r="A278">
        <v>3432</v>
      </c>
      <c r="B278" t="s">
        <v>135</v>
      </c>
      <c r="C278">
        <v>3432</v>
      </c>
      <c r="D278" t="s">
        <v>135</v>
      </c>
      <c r="E278">
        <v>34</v>
      </c>
      <c r="F278" t="s">
        <v>108</v>
      </c>
    </row>
    <row r="279" spans="1:6" x14ac:dyDescent="0.2">
      <c r="A279">
        <v>3433</v>
      </c>
      <c r="B279" t="s">
        <v>136</v>
      </c>
      <c r="C279">
        <v>3433</v>
      </c>
      <c r="D279" t="s">
        <v>136</v>
      </c>
      <c r="E279">
        <v>34</v>
      </c>
      <c r="F279" t="s">
        <v>108</v>
      </c>
    </row>
    <row r="280" spans="1:6" x14ac:dyDescent="0.2">
      <c r="A280">
        <v>3434</v>
      </c>
      <c r="B280" t="s">
        <v>137</v>
      </c>
      <c r="C280">
        <v>3434</v>
      </c>
      <c r="D280" t="s">
        <v>137</v>
      </c>
      <c r="E280">
        <v>34</v>
      </c>
      <c r="F280" t="s">
        <v>108</v>
      </c>
    </row>
    <row r="281" spans="1:6" x14ac:dyDescent="0.2">
      <c r="A281">
        <v>3435</v>
      </c>
      <c r="B281" t="s">
        <v>138</v>
      </c>
      <c r="C281">
        <v>3435</v>
      </c>
      <c r="D281" t="s">
        <v>138</v>
      </c>
      <c r="E281">
        <v>34</v>
      </c>
      <c r="F281" t="s">
        <v>108</v>
      </c>
    </row>
    <row r="282" spans="1:6" x14ac:dyDescent="0.2">
      <c r="A282">
        <v>3436</v>
      </c>
      <c r="B282" t="s">
        <v>139</v>
      </c>
      <c r="C282">
        <v>3436</v>
      </c>
      <c r="D282" t="s">
        <v>139</v>
      </c>
      <c r="E282">
        <v>34</v>
      </c>
      <c r="F282" t="s">
        <v>108</v>
      </c>
    </row>
    <row r="283" spans="1:6" x14ac:dyDescent="0.2">
      <c r="A283">
        <v>3437</v>
      </c>
      <c r="B283" t="s">
        <v>140</v>
      </c>
      <c r="C283">
        <v>3437</v>
      </c>
      <c r="D283" t="s">
        <v>140</v>
      </c>
      <c r="E283">
        <v>34</v>
      </c>
      <c r="F283" t="s">
        <v>108</v>
      </c>
    </row>
    <row r="284" spans="1:6" x14ac:dyDescent="0.2">
      <c r="A284">
        <v>3438</v>
      </c>
      <c r="B284" t="s">
        <v>141</v>
      </c>
      <c r="C284">
        <v>3438</v>
      </c>
      <c r="D284" t="s">
        <v>141</v>
      </c>
      <c r="E284">
        <v>34</v>
      </c>
      <c r="F284" t="s">
        <v>108</v>
      </c>
    </row>
    <row r="285" spans="1:6" x14ac:dyDescent="0.2">
      <c r="A285">
        <v>3439</v>
      </c>
      <c r="B285" t="s">
        <v>142</v>
      </c>
      <c r="C285">
        <v>3439</v>
      </c>
      <c r="D285" t="s">
        <v>142</v>
      </c>
      <c r="E285">
        <v>34</v>
      </c>
      <c r="F285" t="s">
        <v>108</v>
      </c>
    </row>
    <row r="286" spans="1:6" x14ac:dyDescent="0.2">
      <c r="A286">
        <v>3440</v>
      </c>
      <c r="B286" t="s">
        <v>143</v>
      </c>
      <c r="C286">
        <v>3440</v>
      </c>
      <c r="D286" t="s">
        <v>143</v>
      </c>
      <c r="E286">
        <v>34</v>
      </c>
      <c r="F286" t="s">
        <v>108</v>
      </c>
    </row>
    <row r="287" spans="1:6" x14ac:dyDescent="0.2">
      <c r="A287">
        <v>3441</v>
      </c>
      <c r="B287" t="s">
        <v>144</v>
      </c>
      <c r="C287">
        <v>3441</v>
      </c>
      <c r="D287" t="s">
        <v>144</v>
      </c>
      <c r="E287">
        <v>34</v>
      </c>
      <c r="F287" t="s">
        <v>108</v>
      </c>
    </row>
    <row r="288" spans="1:6" x14ac:dyDescent="0.2">
      <c r="A288">
        <v>3442</v>
      </c>
      <c r="B288" t="s">
        <v>145</v>
      </c>
      <c r="C288">
        <v>3442</v>
      </c>
      <c r="D288" t="s">
        <v>145</v>
      </c>
      <c r="E288">
        <v>34</v>
      </c>
      <c r="F288" t="s">
        <v>108</v>
      </c>
    </row>
    <row r="289" spans="1:6" x14ac:dyDescent="0.2">
      <c r="A289">
        <v>3443</v>
      </c>
      <c r="B289" t="s">
        <v>146</v>
      </c>
      <c r="C289">
        <v>3443</v>
      </c>
      <c r="D289" t="s">
        <v>146</v>
      </c>
      <c r="E289">
        <v>34</v>
      </c>
      <c r="F289" t="s">
        <v>108</v>
      </c>
    </row>
    <row r="290" spans="1:6" x14ac:dyDescent="0.2">
      <c r="A290">
        <v>3446</v>
      </c>
      <c r="B290" t="s">
        <v>149</v>
      </c>
      <c r="C290">
        <v>3446</v>
      </c>
      <c r="D290" t="s">
        <v>149</v>
      </c>
      <c r="E290">
        <v>34</v>
      </c>
      <c r="F290" t="s">
        <v>108</v>
      </c>
    </row>
    <row r="291" spans="1:6" x14ac:dyDescent="0.2">
      <c r="A291">
        <v>3447</v>
      </c>
      <c r="B291" t="s">
        <v>150</v>
      </c>
      <c r="C291">
        <v>3447</v>
      </c>
      <c r="D291" t="s">
        <v>150</v>
      </c>
      <c r="E291">
        <v>34</v>
      </c>
      <c r="F291" t="s">
        <v>108</v>
      </c>
    </row>
    <row r="292" spans="1:6" x14ac:dyDescent="0.2">
      <c r="A292">
        <v>3448</v>
      </c>
      <c r="B292" t="s">
        <v>151</v>
      </c>
      <c r="C292">
        <v>3448</v>
      </c>
      <c r="D292" t="s">
        <v>151</v>
      </c>
      <c r="E292">
        <v>34</v>
      </c>
      <c r="F292" t="s">
        <v>108</v>
      </c>
    </row>
    <row r="293" spans="1:6" x14ac:dyDescent="0.2">
      <c r="A293">
        <v>3449</v>
      </c>
      <c r="B293" t="s">
        <v>152</v>
      </c>
      <c r="C293">
        <v>3449</v>
      </c>
      <c r="D293" t="s">
        <v>152</v>
      </c>
      <c r="E293">
        <v>34</v>
      </c>
      <c r="F293" t="s">
        <v>108</v>
      </c>
    </row>
    <row r="294" spans="1:6" x14ac:dyDescent="0.2">
      <c r="A294">
        <v>3450</v>
      </c>
      <c r="B294" t="s">
        <v>153</v>
      </c>
      <c r="C294">
        <v>3450</v>
      </c>
      <c r="D294" t="s">
        <v>153</v>
      </c>
      <c r="E294">
        <v>34</v>
      </c>
      <c r="F294" t="s">
        <v>108</v>
      </c>
    </row>
    <row r="295" spans="1:6" x14ac:dyDescent="0.2">
      <c r="A295">
        <v>3451</v>
      </c>
      <c r="B295" t="s">
        <v>154</v>
      </c>
      <c r="C295">
        <v>3451</v>
      </c>
      <c r="D295" t="s">
        <v>154</v>
      </c>
      <c r="E295">
        <v>34</v>
      </c>
      <c r="F295" t="s">
        <v>108</v>
      </c>
    </row>
    <row r="296" spans="1:6" x14ac:dyDescent="0.2">
      <c r="A296">
        <v>3452</v>
      </c>
      <c r="B296" t="s">
        <v>155</v>
      </c>
      <c r="C296">
        <v>3452</v>
      </c>
      <c r="D296" t="s">
        <v>155</v>
      </c>
      <c r="E296">
        <v>34</v>
      </c>
      <c r="F296" t="s">
        <v>108</v>
      </c>
    </row>
    <row r="297" spans="1:6" x14ac:dyDescent="0.2">
      <c r="A297">
        <v>3453</v>
      </c>
      <c r="B297" t="s">
        <v>156</v>
      </c>
      <c r="C297">
        <v>3453</v>
      </c>
      <c r="D297" t="s">
        <v>156</v>
      </c>
      <c r="E297">
        <v>34</v>
      </c>
      <c r="F297" t="s">
        <v>108</v>
      </c>
    </row>
    <row r="298" spans="1:6" x14ac:dyDescent="0.2">
      <c r="A298">
        <v>3454</v>
      </c>
      <c r="B298" t="s">
        <v>157</v>
      </c>
      <c r="C298">
        <v>3454</v>
      </c>
      <c r="D298" t="s">
        <v>157</v>
      </c>
      <c r="E298">
        <v>34</v>
      </c>
      <c r="F298" t="s">
        <v>108</v>
      </c>
    </row>
    <row r="299" spans="1:6" x14ac:dyDescent="0.2">
      <c r="A299">
        <v>121</v>
      </c>
      <c r="B299" t="s">
        <v>69</v>
      </c>
      <c r="C299">
        <v>3226</v>
      </c>
      <c r="D299" t="s">
        <v>90</v>
      </c>
      <c r="E299">
        <v>32</v>
      </c>
      <c r="F299" t="s">
        <v>596</v>
      </c>
    </row>
    <row r="300" spans="1:6" x14ac:dyDescent="0.2">
      <c r="A300">
        <v>211</v>
      </c>
      <c r="B300" t="s">
        <v>81</v>
      </c>
      <c r="C300">
        <v>3216</v>
      </c>
      <c r="D300" t="s">
        <v>81</v>
      </c>
      <c r="E300">
        <v>32</v>
      </c>
      <c r="F300" t="s">
        <v>596</v>
      </c>
    </row>
    <row r="301" spans="1:6" x14ac:dyDescent="0.2">
      <c r="A301">
        <v>213</v>
      </c>
      <c r="B301" t="s">
        <v>82</v>
      </c>
      <c r="C301">
        <v>3207</v>
      </c>
      <c r="D301" t="s">
        <v>83</v>
      </c>
      <c r="E301">
        <v>32</v>
      </c>
      <c r="F301" t="s">
        <v>596</v>
      </c>
    </row>
    <row r="302" spans="1:6" x14ac:dyDescent="0.2">
      <c r="A302">
        <v>214</v>
      </c>
      <c r="B302" t="s">
        <v>84</v>
      </c>
      <c r="C302">
        <v>3218</v>
      </c>
      <c r="D302" t="s">
        <v>84</v>
      </c>
      <c r="E302">
        <v>32</v>
      </c>
      <c r="F302" t="s">
        <v>596</v>
      </c>
    </row>
    <row r="303" spans="1:6" x14ac:dyDescent="0.2">
      <c r="A303">
        <v>215</v>
      </c>
      <c r="B303" t="s">
        <v>85</v>
      </c>
      <c r="C303">
        <v>3214</v>
      </c>
      <c r="D303" t="s">
        <v>85</v>
      </c>
      <c r="E303">
        <v>32</v>
      </c>
      <c r="F303" t="s">
        <v>596</v>
      </c>
    </row>
    <row r="304" spans="1:6" x14ac:dyDescent="0.2">
      <c r="A304">
        <v>216</v>
      </c>
      <c r="B304" t="s">
        <v>86</v>
      </c>
      <c r="C304">
        <v>3212</v>
      </c>
      <c r="D304" t="s">
        <v>86</v>
      </c>
      <c r="E304">
        <v>32</v>
      </c>
      <c r="F304" t="s">
        <v>596</v>
      </c>
    </row>
    <row r="305" spans="1:6" x14ac:dyDescent="0.2">
      <c r="A305">
        <v>217</v>
      </c>
      <c r="B305" t="s">
        <v>87</v>
      </c>
      <c r="C305">
        <v>3207</v>
      </c>
      <c r="D305" t="s">
        <v>83</v>
      </c>
      <c r="E305">
        <v>32</v>
      </c>
      <c r="F305" t="s">
        <v>596</v>
      </c>
    </row>
    <row r="306" spans="1:6" x14ac:dyDescent="0.2">
      <c r="A306">
        <v>219</v>
      </c>
      <c r="B306" t="s">
        <v>88</v>
      </c>
      <c r="C306">
        <v>3201</v>
      </c>
      <c r="D306" t="s">
        <v>88</v>
      </c>
      <c r="E306">
        <v>32</v>
      </c>
      <c r="F306" t="s">
        <v>596</v>
      </c>
    </row>
    <row r="307" spans="1:6" x14ac:dyDescent="0.2">
      <c r="A307">
        <v>220</v>
      </c>
      <c r="B307" t="s">
        <v>89</v>
      </c>
      <c r="C307">
        <v>3203</v>
      </c>
      <c r="D307" t="s">
        <v>89</v>
      </c>
      <c r="E307">
        <v>32</v>
      </c>
      <c r="F307" t="s">
        <v>596</v>
      </c>
    </row>
    <row r="308" spans="1:6" x14ac:dyDescent="0.2">
      <c r="A308">
        <v>221</v>
      </c>
      <c r="B308" t="s">
        <v>90</v>
      </c>
      <c r="C308">
        <v>3226</v>
      </c>
      <c r="D308" t="s">
        <v>90</v>
      </c>
      <c r="E308">
        <v>32</v>
      </c>
      <c r="F308" t="s">
        <v>596</v>
      </c>
    </row>
    <row r="309" spans="1:6" x14ac:dyDescent="0.2">
      <c r="A309">
        <v>226</v>
      </c>
      <c r="B309" t="s">
        <v>91</v>
      </c>
      <c r="C309">
        <v>3205</v>
      </c>
      <c r="D309" t="s">
        <v>92</v>
      </c>
      <c r="E309">
        <v>32</v>
      </c>
      <c r="F309" t="s">
        <v>596</v>
      </c>
    </row>
    <row r="310" spans="1:6" x14ac:dyDescent="0.2">
      <c r="A310">
        <v>227</v>
      </c>
      <c r="B310" t="s">
        <v>93</v>
      </c>
      <c r="C310">
        <v>3205</v>
      </c>
      <c r="D310" t="s">
        <v>92</v>
      </c>
      <c r="E310">
        <v>32</v>
      </c>
      <c r="F310" t="s">
        <v>596</v>
      </c>
    </row>
    <row r="311" spans="1:6" x14ac:dyDescent="0.2">
      <c r="A311">
        <v>228</v>
      </c>
      <c r="B311" t="s">
        <v>94</v>
      </c>
      <c r="C311">
        <v>3224</v>
      </c>
      <c r="D311" t="s">
        <v>94</v>
      </c>
      <c r="E311">
        <v>32</v>
      </c>
      <c r="F311" t="s">
        <v>596</v>
      </c>
    </row>
    <row r="312" spans="1:6" x14ac:dyDescent="0.2">
      <c r="A312">
        <v>229</v>
      </c>
      <c r="B312" t="s">
        <v>95</v>
      </c>
      <c r="C312">
        <v>3220</v>
      </c>
      <c r="D312" t="s">
        <v>95</v>
      </c>
      <c r="E312">
        <v>32</v>
      </c>
      <c r="F312" t="s">
        <v>596</v>
      </c>
    </row>
    <row r="313" spans="1:6" x14ac:dyDescent="0.2">
      <c r="A313">
        <v>230</v>
      </c>
      <c r="B313" t="s">
        <v>96</v>
      </c>
      <c r="C313">
        <v>3222</v>
      </c>
      <c r="D313" t="s">
        <v>96</v>
      </c>
      <c r="E313">
        <v>32</v>
      </c>
      <c r="F313" t="s">
        <v>596</v>
      </c>
    </row>
    <row r="314" spans="1:6" x14ac:dyDescent="0.2">
      <c r="A314">
        <v>231</v>
      </c>
      <c r="B314" t="s">
        <v>97</v>
      </c>
      <c r="C314">
        <v>3205</v>
      </c>
      <c r="D314" t="s">
        <v>92</v>
      </c>
      <c r="E314">
        <v>32</v>
      </c>
      <c r="F314" t="s">
        <v>596</v>
      </c>
    </row>
    <row r="315" spans="1:6" x14ac:dyDescent="0.2">
      <c r="A315">
        <v>233</v>
      </c>
      <c r="B315" t="s">
        <v>98</v>
      </c>
      <c r="C315">
        <v>3232</v>
      </c>
      <c r="D315" t="s">
        <v>98</v>
      </c>
      <c r="E315">
        <v>32</v>
      </c>
      <c r="F315" t="s">
        <v>596</v>
      </c>
    </row>
    <row r="316" spans="1:6" x14ac:dyDescent="0.2">
      <c r="A316">
        <v>234</v>
      </c>
      <c r="B316" t="s">
        <v>99</v>
      </c>
      <c r="C316">
        <v>3230</v>
      </c>
      <c r="D316" t="s">
        <v>99</v>
      </c>
      <c r="E316">
        <v>32</v>
      </c>
      <c r="F316" t="s">
        <v>596</v>
      </c>
    </row>
    <row r="317" spans="1:6" x14ac:dyDescent="0.2">
      <c r="A317">
        <v>235</v>
      </c>
      <c r="B317" t="s">
        <v>100</v>
      </c>
      <c r="C317">
        <v>3209</v>
      </c>
      <c r="D317" t="s">
        <v>100</v>
      </c>
      <c r="E317">
        <v>32</v>
      </c>
      <c r="F317" t="s">
        <v>596</v>
      </c>
    </row>
    <row r="318" spans="1:6" x14ac:dyDescent="0.2">
      <c r="A318">
        <v>236</v>
      </c>
      <c r="B318" t="s">
        <v>101</v>
      </c>
      <c r="C318">
        <v>3228</v>
      </c>
      <c r="D318" t="s">
        <v>102</v>
      </c>
      <c r="E318">
        <v>32</v>
      </c>
      <c r="F318" t="s">
        <v>596</v>
      </c>
    </row>
    <row r="319" spans="1:6" x14ac:dyDescent="0.2">
      <c r="A319">
        <v>237</v>
      </c>
      <c r="B319" t="s">
        <v>103</v>
      </c>
      <c r="C319">
        <v>3240</v>
      </c>
      <c r="D319" t="s">
        <v>103</v>
      </c>
      <c r="E319">
        <v>32</v>
      </c>
      <c r="F319" t="s">
        <v>596</v>
      </c>
    </row>
    <row r="320" spans="1:6" x14ac:dyDescent="0.2">
      <c r="A320">
        <v>238</v>
      </c>
      <c r="B320" t="s">
        <v>104</v>
      </c>
      <c r="C320">
        <v>3238</v>
      </c>
      <c r="D320" t="s">
        <v>104</v>
      </c>
      <c r="E320">
        <v>32</v>
      </c>
      <c r="F320" t="s">
        <v>596</v>
      </c>
    </row>
    <row r="321" spans="1:6" x14ac:dyDescent="0.2">
      <c r="A321">
        <v>239</v>
      </c>
      <c r="B321" t="s">
        <v>105</v>
      </c>
      <c r="C321">
        <v>3242</v>
      </c>
      <c r="D321" t="s">
        <v>105</v>
      </c>
      <c r="E321">
        <v>32</v>
      </c>
      <c r="F321" t="s">
        <v>596</v>
      </c>
    </row>
    <row r="322" spans="1:6" x14ac:dyDescent="0.2">
      <c r="A322">
        <v>301</v>
      </c>
      <c r="B322" t="s">
        <v>106</v>
      </c>
      <c r="C322">
        <v>301</v>
      </c>
      <c r="D322" t="s">
        <v>106</v>
      </c>
      <c r="E322">
        <v>32</v>
      </c>
      <c r="F322" t="s">
        <v>596</v>
      </c>
    </row>
    <row r="323" spans="1:6" x14ac:dyDescent="0.2">
      <c r="A323">
        <v>532</v>
      </c>
      <c r="B323" t="s">
        <v>147</v>
      </c>
      <c r="C323">
        <v>3236</v>
      </c>
      <c r="D323" t="s">
        <v>147</v>
      </c>
      <c r="E323">
        <v>32</v>
      </c>
      <c r="F323" t="s">
        <v>596</v>
      </c>
    </row>
    <row r="324" spans="1:6" x14ac:dyDescent="0.2">
      <c r="A324">
        <v>533</v>
      </c>
      <c r="B324" t="s">
        <v>148</v>
      </c>
      <c r="C324">
        <v>3234</v>
      </c>
      <c r="D324" t="s">
        <v>148</v>
      </c>
      <c r="E324">
        <v>32</v>
      </c>
      <c r="F324" t="s">
        <v>596</v>
      </c>
    </row>
    <row r="325" spans="1:6" x14ac:dyDescent="0.2">
      <c r="A325">
        <v>627</v>
      </c>
      <c r="B325" t="s">
        <v>175</v>
      </c>
      <c r="C325">
        <v>3203</v>
      </c>
      <c r="D325" t="s">
        <v>89</v>
      </c>
      <c r="E325">
        <v>32</v>
      </c>
      <c r="F325" t="s">
        <v>596</v>
      </c>
    </row>
    <row r="326" spans="1:6" x14ac:dyDescent="0.2">
      <c r="A326">
        <v>628</v>
      </c>
      <c r="B326" t="s">
        <v>176</v>
      </c>
      <c r="C326">
        <v>3203</v>
      </c>
      <c r="D326" t="s">
        <v>89</v>
      </c>
      <c r="E326">
        <v>32</v>
      </c>
      <c r="F326" t="s">
        <v>596</v>
      </c>
    </row>
    <row r="327" spans="1:6" x14ac:dyDescent="0.2">
      <c r="A327">
        <v>3019</v>
      </c>
      <c r="B327" t="s">
        <v>81</v>
      </c>
      <c r="C327">
        <v>3216</v>
      </c>
      <c r="D327" t="s">
        <v>81</v>
      </c>
      <c r="E327">
        <v>32</v>
      </c>
      <c r="F327" t="s">
        <v>596</v>
      </c>
    </row>
    <row r="328" spans="1:6" x14ac:dyDescent="0.2">
      <c r="A328">
        <v>3020</v>
      </c>
      <c r="B328" t="s">
        <v>83</v>
      </c>
      <c r="C328">
        <v>3207</v>
      </c>
      <c r="D328" t="s">
        <v>83</v>
      </c>
      <c r="E328">
        <v>32</v>
      </c>
      <c r="F328" t="s">
        <v>596</v>
      </c>
    </row>
    <row r="329" spans="1:6" x14ac:dyDescent="0.2">
      <c r="A329">
        <v>3021</v>
      </c>
      <c r="B329" t="s">
        <v>84</v>
      </c>
      <c r="C329">
        <v>3218</v>
      </c>
      <c r="D329" t="s">
        <v>84</v>
      </c>
      <c r="E329">
        <v>32</v>
      </c>
      <c r="F329" t="s">
        <v>596</v>
      </c>
    </row>
    <row r="330" spans="1:6" x14ac:dyDescent="0.2">
      <c r="A330">
        <v>3022</v>
      </c>
      <c r="B330" t="s">
        <v>85</v>
      </c>
      <c r="C330">
        <v>3214</v>
      </c>
      <c r="D330" t="s">
        <v>85</v>
      </c>
      <c r="E330">
        <v>32</v>
      </c>
      <c r="F330" t="s">
        <v>596</v>
      </c>
    </row>
    <row r="331" spans="1:6" x14ac:dyDescent="0.2">
      <c r="A331">
        <v>3023</v>
      </c>
      <c r="B331" t="s">
        <v>86</v>
      </c>
      <c r="C331">
        <v>3212</v>
      </c>
      <c r="D331" t="s">
        <v>86</v>
      </c>
      <c r="E331">
        <v>32</v>
      </c>
      <c r="F331" t="s">
        <v>596</v>
      </c>
    </row>
    <row r="332" spans="1:6" x14ac:dyDescent="0.2">
      <c r="A332">
        <v>3024</v>
      </c>
      <c r="B332" t="s">
        <v>88</v>
      </c>
      <c r="C332">
        <v>3201</v>
      </c>
      <c r="D332" t="s">
        <v>88</v>
      </c>
      <c r="E332">
        <v>32</v>
      </c>
      <c r="F332" t="s">
        <v>596</v>
      </c>
    </row>
    <row r="333" spans="1:6" x14ac:dyDescent="0.2">
      <c r="A333">
        <v>3025</v>
      </c>
      <c r="B333" t="s">
        <v>89</v>
      </c>
      <c r="C333">
        <v>3203</v>
      </c>
      <c r="D333" t="s">
        <v>89</v>
      </c>
      <c r="E333">
        <v>32</v>
      </c>
      <c r="F333" t="s">
        <v>596</v>
      </c>
    </row>
    <row r="334" spans="1:6" x14ac:dyDescent="0.2">
      <c r="A334">
        <v>3026</v>
      </c>
      <c r="B334" t="s">
        <v>90</v>
      </c>
      <c r="C334">
        <v>3226</v>
      </c>
      <c r="D334" t="s">
        <v>90</v>
      </c>
      <c r="E334">
        <v>32</v>
      </c>
      <c r="F334" t="s">
        <v>596</v>
      </c>
    </row>
    <row r="335" spans="1:6" x14ac:dyDescent="0.2">
      <c r="A335">
        <v>3027</v>
      </c>
      <c r="B335" t="s">
        <v>94</v>
      </c>
      <c r="C335">
        <v>3224</v>
      </c>
      <c r="D335" t="s">
        <v>94</v>
      </c>
      <c r="E335">
        <v>32</v>
      </c>
      <c r="F335" t="s">
        <v>596</v>
      </c>
    </row>
    <row r="336" spans="1:6" x14ac:dyDescent="0.2">
      <c r="A336">
        <v>3028</v>
      </c>
      <c r="B336" t="s">
        <v>95</v>
      </c>
      <c r="C336">
        <v>3220</v>
      </c>
      <c r="D336" t="s">
        <v>95</v>
      </c>
      <c r="E336">
        <v>32</v>
      </c>
      <c r="F336" t="s">
        <v>596</v>
      </c>
    </row>
    <row r="337" spans="1:6" x14ac:dyDescent="0.2">
      <c r="A337">
        <v>3029</v>
      </c>
      <c r="B337" t="s">
        <v>96</v>
      </c>
      <c r="C337">
        <v>3222</v>
      </c>
      <c r="D337" t="s">
        <v>96</v>
      </c>
      <c r="E337">
        <v>32</v>
      </c>
      <c r="F337" t="s">
        <v>596</v>
      </c>
    </row>
    <row r="338" spans="1:6" x14ac:dyDescent="0.2">
      <c r="A338">
        <v>3030</v>
      </c>
      <c r="B338" t="s">
        <v>92</v>
      </c>
      <c r="C338">
        <v>3205</v>
      </c>
      <c r="D338" t="s">
        <v>92</v>
      </c>
      <c r="E338">
        <v>32</v>
      </c>
      <c r="F338" t="s">
        <v>596</v>
      </c>
    </row>
    <row r="339" spans="1:6" x14ac:dyDescent="0.2">
      <c r="A339">
        <v>3031</v>
      </c>
      <c r="B339" t="s">
        <v>98</v>
      </c>
      <c r="C339">
        <v>3232</v>
      </c>
      <c r="D339" t="s">
        <v>98</v>
      </c>
      <c r="E339">
        <v>32</v>
      </c>
      <c r="F339" t="s">
        <v>596</v>
      </c>
    </row>
    <row r="340" spans="1:6" x14ac:dyDescent="0.2">
      <c r="A340">
        <v>3032</v>
      </c>
      <c r="B340" t="s">
        <v>99</v>
      </c>
      <c r="C340">
        <v>3230</v>
      </c>
      <c r="D340" t="s">
        <v>99</v>
      </c>
      <c r="E340">
        <v>32</v>
      </c>
      <c r="F340" t="s">
        <v>596</v>
      </c>
    </row>
    <row r="341" spans="1:6" x14ac:dyDescent="0.2">
      <c r="A341">
        <v>3033</v>
      </c>
      <c r="B341" t="s">
        <v>100</v>
      </c>
      <c r="C341">
        <v>3209</v>
      </c>
      <c r="D341" t="s">
        <v>100</v>
      </c>
      <c r="E341">
        <v>32</v>
      </c>
      <c r="F341" t="s">
        <v>596</v>
      </c>
    </row>
    <row r="342" spans="1:6" x14ac:dyDescent="0.2">
      <c r="A342">
        <v>3034</v>
      </c>
      <c r="B342" t="s">
        <v>102</v>
      </c>
      <c r="C342">
        <v>3228</v>
      </c>
      <c r="D342" t="s">
        <v>102</v>
      </c>
      <c r="E342">
        <v>32</v>
      </c>
      <c r="F342" t="s">
        <v>596</v>
      </c>
    </row>
    <row r="343" spans="1:6" x14ac:dyDescent="0.2">
      <c r="A343">
        <v>3035</v>
      </c>
      <c r="B343" t="s">
        <v>103</v>
      </c>
      <c r="C343">
        <v>3240</v>
      </c>
      <c r="D343" t="s">
        <v>103</v>
      </c>
      <c r="E343">
        <v>32</v>
      </c>
      <c r="F343" t="s">
        <v>596</v>
      </c>
    </row>
    <row r="344" spans="1:6" x14ac:dyDescent="0.2">
      <c r="A344">
        <v>3036</v>
      </c>
      <c r="B344" t="s">
        <v>104</v>
      </c>
      <c r="C344">
        <v>3238</v>
      </c>
      <c r="D344" t="s">
        <v>104</v>
      </c>
      <c r="E344">
        <v>32</v>
      </c>
      <c r="F344" t="s">
        <v>596</v>
      </c>
    </row>
    <row r="345" spans="1:6" x14ac:dyDescent="0.2">
      <c r="A345">
        <v>3037</v>
      </c>
      <c r="B345" t="s">
        <v>105</v>
      </c>
      <c r="C345">
        <v>3242</v>
      </c>
      <c r="D345" t="s">
        <v>105</v>
      </c>
      <c r="E345">
        <v>32</v>
      </c>
      <c r="F345" t="s">
        <v>596</v>
      </c>
    </row>
    <row r="346" spans="1:6" x14ac:dyDescent="0.2">
      <c r="A346">
        <v>3053</v>
      </c>
      <c r="B346" t="s">
        <v>147</v>
      </c>
      <c r="C346">
        <v>3236</v>
      </c>
      <c r="D346" t="s">
        <v>147</v>
      </c>
      <c r="E346">
        <v>32</v>
      </c>
      <c r="F346" t="s">
        <v>596</v>
      </c>
    </row>
    <row r="347" spans="1:6" x14ac:dyDescent="0.2">
      <c r="A347">
        <v>3054</v>
      </c>
      <c r="B347" t="s">
        <v>148</v>
      </c>
      <c r="C347">
        <v>3234</v>
      </c>
      <c r="D347" t="s">
        <v>148</v>
      </c>
      <c r="E347">
        <v>32</v>
      </c>
      <c r="F347" t="s">
        <v>596</v>
      </c>
    </row>
    <row r="348" spans="1:6" x14ac:dyDescent="0.2">
      <c r="A348">
        <v>3201</v>
      </c>
      <c r="B348" t="s">
        <v>88</v>
      </c>
      <c r="C348">
        <v>3201</v>
      </c>
      <c r="D348" t="s">
        <v>88</v>
      </c>
      <c r="E348">
        <v>32</v>
      </c>
      <c r="F348" t="s">
        <v>596</v>
      </c>
    </row>
    <row r="349" spans="1:6" x14ac:dyDescent="0.2">
      <c r="A349">
        <v>3203</v>
      </c>
      <c r="B349" t="s">
        <v>89</v>
      </c>
      <c r="C349">
        <v>3203</v>
      </c>
      <c r="D349" t="s">
        <v>89</v>
      </c>
      <c r="E349">
        <v>32</v>
      </c>
      <c r="F349" t="s">
        <v>596</v>
      </c>
    </row>
    <row r="350" spans="1:6" x14ac:dyDescent="0.2">
      <c r="A350">
        <v>3205</v>
      </c>
      <c r="B350" t="s">
        <v>92</v>
      </c>
      <c r="C350">
        <v>3205</v>
      </c>
      <c r="D350" t="s">
        <v>92</v>
      </c>
      <c r="E350">
        <v>32</v>
      </c>
      <c r="F350" t="s">
        <v>596</v>
      </c>
    </row>
    <row r="351" spans="1:6" x14ac:dyDescent="0.2">
      <c r="A351">
        <v>3207</v>
      </c>
      <c r="B351" t="s">
        <v>83</v>
      </c>
      <c r="C351">
        <v>3207</v>
      </c>
      <c r="D351" t="s">
        <v>83</v>
      </c>
      <c r="E351">
        <v>32</v>
      </c>
      <c r="F351" t="s">
        <v>596</v>
      </c>
    </row>
    <row r="352" spans="1:6" x14ac:dyDescent="0.2">
      <c r="A352">
        <v>3209</v>
      </c>
      <c r="B352" t="s">
        <v>100</v>
      </c>
      <c r="C352">
        <v>3209</v>
      </c>
      <c r="D352" t="s">
        <v>100</v>
      </c>
      <c r="E352">
        <v>32</v>
      </c>
      <c r="F352" t="s">
        <v>596</v>
      </c>
    </row>
    <row r="353" spans="1:6" x14ac:dyDescent="0.2">
      <c r="A353">
        <v>3212</v>
      </c>
      <c r="B353" t="s">
        <v>86</v>
      </c>
      <c r="C353">
        <v>3212</v>
      </c>
      <c r="D353" t="s">
        <v>86</v>
      </c>
      <c r="E353">
        <v>32</v>
      </c>
      <c r="F353" t="s">
        <v>596</v>
      </c>
    </row>
    <row r="354" spans="1:6" x14ac:dyDescent="0.2">
      <c r="A354">
        <v>3214</v>
      </c>
      <c r="B354" t="s">
        <v>85</v>
      </c>
      <c r="C354">
        <v>3214</v>
      </c>
      <c r="D354" t="s">
        <v>85</v>
      </c>
      <c r="E354">
        <v>32</v>
      </c>
      <c r="F354" t="s">
        <v>596</v>
      </c>
    </row>
    <row r="355" spans="1:6" x14ac:dyDescent="0.2">
      <c r="A355">
        <v>3216</v>
      </c>
      <c r="B355" t="s">
        <v>81</v>
      </c>
      <c r="C355">
        <v>3216</v>
      </c>
      <c r="D355" t="s">
        <v>81</v>
      </c>
      <c r="E355">
        <v>32</v>
      </c>
      <c r="F355" t="s">
        <v>596</v>
      </c>
    </row>
    <row r="356" spans="1:6" x14ac:dyDescent="0.2">
      <c r="A356">
        <v>3218</v>
      </c>
      <c r="B356" t="s">
        <v>84</v>
      </c>
      <c r="C356">
        <v>3218</v>
      </c>
      <c r="D356" t="s">
        <v>84</v>
      </c>
      <c r="E356">
        <v>32</v>
      </c>
      <c r="F356" t="s">
        <v>596</v>
      </c>
    </row>
    <row r="357" spans="1:6" x14ac:dyDescent="0.2">
      <c r="A357">
        <v>3220</v>
      </c>
      <c r="B357" t="s">
        <v>95</v>
      </c>
      <c r="C357">
        <v>3220</v>
      </c>
      <c r="D357" t="s">
        <v>95</v>
      </c>
      <c r="E357">
        <v>32</v>
      </c>
      <c r="F357" t="s">
        <v>596</v>
      </c>
    </row>
    <row r="358" spans="1:6" x14ac:dyDescent="0.2">
      <c r="A358">
        <v>3222</v>
      </c>
      <c r="B358" t="s">
        <v>96</v>
      </c>
      <c r="C358">
        <v>3222</v>
      </c>
      <c r="D358" t="s">
        <v>96</v>
      </c>
      <c r="E358">
        <v>32</v>
      </c>
      <c r="F358" t="s">
        <v>596</v>
      </c>
    </row>
    <row r="359" spans="1:6" x14ac:dyDescent="0.2">
      <c r="A359">
        <v>3224</v>
      </c>
      <c r="B359" t="s">
        <v>94</v>
      </c>
      <c r="C359">
        <v>3224</v>
      </c>
      <c r="D359" t="s">
        <v>94</v>
      </c>
      <c r="E359">
        <v>32</v>
      </c>
      <c r="F359" t="s">
        <v>596</v>
      </c>
    </row>
    <row r="360" spans="1:6" x14ac:dyDescent="0.2">
      <c r="A360">
        <v>3226</v>
      </c>
      <c r="B360" t="s">
        <v>90</v>
      </c>
      <c r="C360">
        <v>3226</v>
      </c>
      <c r="D360" t="s">
        <v>90</v>
      </c>
      <c r="E360">
        <v>32</v>
      </c>
      <c r="F360" t="s">
        <v>596</v>
      </c>
    </row>
    <row r="361" spans="1:6" x14ac:dyDescent="0.2">
      <c r="A361">
        <v>3228</v>
      </c>
      <c r="B361" t="s">
        <v>102</v>
      </c>
      <c r="C361">
        <v>3228</v>
      </c>
      <c r="D361" t="s">
        <v>102</v>
      </c>
      <c r="E361">
        <v>32</v>
      </c>
      <c r="F361" t="s">
        <v>596</v>
      </c>
    </row>
    <row r="362" spans="1:6" x14ac:dyDescent="0.2">
      <c r="A362">
        <v>3230</v>
      </c>
      <c r="B362" t="s">
        <v>99</v>
      </c>
      <c r="C362">
        <v>3230</v>
      </c>
      <c r="D362" t="s">
        <v>99</v>
      </c>
      <c r="E362">
        <v>32</v>
      </c>
      <c r="F362" t="s">
        <v>596</v>
      </c>
    </row>
    <row r="363" spans="1:6" x14ac:dyDescent="0.2">
      <c r="A363">
        <v>3232</v>
      </c>
      <c r="B363" t="s">
        <v>98</v>
      </c>
      <c r="C363">
        <v>3232</v>
      </c>
      <c r="D363" t="s">
        <v>98</v>
      </c>
      <c r="E363">
        <v>32</v>
      </c>
      <c r="F363" t="s">
        <v>596</v>
      </c>
    </row>
    <row r="364" spans="1:6" x14ac:dyDescent="0.2">
      <c r="A364">
        <v>3234</v>
      </c>
      <c r="B364" t="s">
        <v>148</v>
      </c>
      <c r="C364">
        <v>3234</v>
      </c>
      <c r="D364" t="s">
        <v>148</v>
      </c>
      <c r="E364">
        <v>32</v>
      </c>
      <c r="F364" t="s">
        <v>596</v>
      </c>
    </row>
    <row r="365" spans="1:6" x14ac:dyDescent="0.2">
      <c r="A365">
        <v>3236</v>
      </c>
      <c r="B365" t="s">
        <v>147</v>
      </c>
      <c r="C365">
        <v>3236</v>
      </c>
      <c r="D365" t="s">
        <v>147</v>
      </c>
      <c r="E365">
        <v>32</v>
      </c>
      <c r="F365" t="s">
        <v>596</v>
      </c>
    </row>
    <row r="366" spans="1:6" x14ac:dyDescent="0.2">
      <c r="A366">
        <v>3238</v>
      </c>
      <c r="B366" t="s">
        <v>104</v>
      </c>
      <c r="C366">
        <v>3238</v>
      </c>
      <c r="D366" t="s">
        <v>104</v>
      </c>
      <c r="E366">
        <v>32</v>
      </c>
      <c r="F366" t="s">
        <v>596</v>
      </c>
    </row>
    <row r="367" spans="1:6" x14ac:dyDescent="0.2">
      <c r="A367">
        <v>3240</v>
      </c>
      <c r="B367" t="s">
        <v>103</v>
      </c>
      <c r="C367">
        <v>3240</v>
      </c>
      <c r="D367" t="s">
        <v>103</v>
      </c>
      <c r="E367">
        <v>32</v>
      </c>
      <c r="F367" t="s">
        <v>596</v>
      </c>
    </row>
    <row r="368" spans="1:6" x14ac:dyDescent="0.2">
      <c r="A368">
        <v>3242</v>
      </c>
      <c r="B368" t="s">
        <v>105</v>
      </c>
      <c r="C368">
        <v>3242</v>
      </c>
      <c r="D368" t="s">
        <v>105</v>
      </c>
      <c r="E368">
        <v>32</v>
      </c>
      <c r="F368" t="s">
        <v>596</v>
      </c>
    </row>
    <row r="369" spans="1:6" x14ac:dyDescent="0.2">
      <c r="A369">
        <v>1902</v>
      </c>
      <c r="B369" t="s">
        <v>468</v>
      </c>
      <c r="C369">
        <v>5501</v>
      </c>
      <c r="D369" t="s">
        <v>468</v>
      </c>
      <c r="E369">
        <v>55</v>
      </c>
      <c r="F369" t="s">
        <v>653</v>
      </c>
    </row>
    <row r="370" spans="1:6" x14ac:dyDescent="0.2">
      <c r="A370">
        <v>1903</v>
      </c>
      <c r="B370" t="s">
        <v>467</v>
      </c>
      <c r="C370">
        <v>5503</v>
      </c>
      <c r="D370" t="s">
        <v>467</v>
      </c>
      <c r="E370">
        <v>55</v>
      </c>
      <c r="F370" t="s">
        <v>653</v>
      </c>
    </row>
    <row r="371" spans="1:6" x14ac:dyDescent="0.2">
      <c r="A371">
        <v>1911</v>
      </c>
      <c r="B371" t="s">
        <v>469</v>
      </c>
      <c r="C371">
        <v>5510</v>
      </c>
      <c r="D371" t="s">
        <v>469</v>
      </c>
      <c r="E371">
        <v>55</v>
      </c>
      <c r="F371" t="s">
        <v>653</v>
      </c>
    </row>
    <row r="372" spans="1:6" x14ac:dyDescent="0.2">
      <c r="A372">
        <v>1913</v>
      </c>
      <c r="B372" t="s">
        <v>470</v>
      </c>
      <c r="C372">
        <v>5512</v>
      </c>
      <c r="D372" t="s">
        <v>455</v>
      </c>
      <c r="E372">
        <v>55</v>
      </c>
      <c r="F372" t="s">
        <v>653</v>
      </c>
    </row>
    <row r="373" spans="1:6" x14ac:dyDescent="0.2">
      <c r="A373">
        <v>1917</v>
      </c>
      <c r="B373" t="s">
        <v>471</v>
      </c>
      <c r="C373">
        <v>5514</v>
      </c>
      <c r="D373" t="s">
        <v>471</v>
      </c>
      <c r="E373">
        <v>55</v>
      </c>
      <c r="F373" t="s">
        <v>653</v>
      </c>
    </row>
    <row r="374" spans="1:6" x14ac:dyDescent="0.2">
      <c r="A374">
        <v>1919</v>
      </c>
      <c r="B374" t="s">
        <v>472</v>
      </c>
      <c r="C374">
        <v>5516</v>
      </c>
      <c r="D374" t="s">
        <v>472</v>
      </c>
      <c r="E374">
        <v>55</v>
      </c>
      <c r="F374" t="s">
        <v>653</v>
      </c>
    </row>
    <row r="375" spans="1:6" x14ac:dyDescent="0.2">
      <c r="A375">
        <v>1920</v>
      </c>
      <c r="B375" t="s">
        <v>473</v>
      </c>
      <c r="C375">
        <v>5518</v>
      </c>
      <c r="D375" t="s">
        <v>474</v>
      </c>
      <c r="E375">
        <v>55</v>
      </c>
      <c r="F375" t="s">
        <v>653</v>
      </c>
    </row>
    <row r="376" spans="1:6" x14ac:dyDescent="0.2">
      <c r="A376">
        <v>1922</v>
      </c>
      <c r="B376" t="s">
        <v>475</v>
      </c>
      <c r="C376">
        <v>5520</v>
      </c>
      <c r="D376" t="s">
        <v>475</v>
      </c>
      <c r="E376">
        <v>55</v>
      </c>
      <c r="F376" t="s">
        <v>653</v>
      </c>
    </row>
    <row r="377" spans="1:6" x14ac:dyDescent="0.2">
      <c r="A377">
        <v>1923</v>
      </c>
      <c r="B377" t="s">
        <v>476</v>
      </c>
      <c r="C377">
        <v>5522</v>
      </c>
      <c r="D377" t="s">
        <v>476</v>
      </c>
      <c r="E377">
        <v>55</v>
      </c>
      <c r="F377" t="s">
        <v>653</v>
      </c>
    </row>
    <row r="378" spans="1:6" x14ac:dyDescent="0.2">
      <c r="A378">
        <v>1924</v>
      </c>
      <c r="B378" t="s">
        <v>477</v>
      </c>
      <c r="C378">
        <v>5524</v>
      </c>
      <c r="D378" t="s">
        <v>477</v>
      </c>
      <c r="E378">
        <v>55</v>
      </c>
      <c r="F378" t="s">
        <v>653</v>
      </c>
    </row>
    <row r="379" spans="1:6" x14ac:dyDescent="0.2">
      <c r="A379">
        <v>1925</v>
      </c>
      <c r="B379" t="s">
        <v>478</v>
      </c>
      <c r="C379">
        <v>5526</v>
      </c>
      <c r="D379" t="s">
        <v>478</v>
      </c>
      <c r="E379">
        <v>55</v>
      </c>
      <c r="F379" t="s">
        <v>653</v>
      </c>
    </row>
    <row r="380" spans="1:6" x14ac:dyDescent="0.2">
      <c r="A380">
        <v>1926</v>
      </c>
      <c r="B380" t="s">
        <v>479</v>
      </c>
      <c r="C380">
        <v>5528</v>
      </c>
      <c r="D380" t="s">
        <v>479</v>
      </c>
      <c r="E380">
        <v>55</v>
      </c>
      <c r="F380" t="s">
        <v>653</v>
      </c>
    </row>
    <row r="381" spans="1:6" x14ac:dyDescent="0.2">
      <c r="A381">
        <v>1927</v>
      </c>
      <c r="B381" t="s">
        <v>480</v>
      </c>
      <c r="C381">
        <v>5530</v>
      </c>
      <c r="D381" t="s">
        <v>481</v>
      </c>
      <c r="E381">
        <v>55</v>
      </c>
      <c r="F381" t="s">
        <v>653</v>
      </c>
    </row>
    <row r="382" spans="1:6" x14ac:dyDescent="0.2">
      <c r="A382">
        <v>1928</v>
      </c>
      <c r="B382" t="s">
        <v>482</v>
      </c>
      <c r="C382">
        <v>5530</v>
      </c>
      <c r="D382" t="s">
        <v>481</v>
      </c>
      <c r="E382">
        <v>55</v>
      </c>
      <c r="F382" t="s">
        <v>653</v>
      </c>
    </row>
    <row r="383" spans="1:6" x14ac:dyDescent="0.2">
      <c r="A383">
        <v>1931</v>
      </c>
      <c r="B383" t="s">
        <v>483</v>
      </c>
      <c r="C383">
        <v>5530</v>
      </c>
      <c r="D383" t="s">
        <v>481</v>
      </c>
      <c r="E383">
        <v>55</v>
      </c>
      <c r="F383" t="s">
        <v>653</v>
      </c>
    </row>
    <row r="384" spans="1:6" x14ac:dyDescent="0.2">
      <c r="A384">
        <v>1933</v>
      </c>
      <c r="B384" t="s">
        <v>484</v>
      </c>
      <c r="C384">
        <v>5532</v>
      </c>
      <c r="D384" t="s">
        <v>484</v>
      </c>
      <c r="E384">
        <v>55</v>
      </c>
      <c r="F384" t="s">
        <v>653</v>
      </c>
    </row>
    <row r="385" spans="1:6" x14ac:dyDescent="0.2">
      <c r="A385">
        <v>1936</v>
      </c>
      <c r="B385" t="s">
        <v>485</v>
      </c>
      <c r="C385">
        <v>5534</v>
      </c>
      <c r="D385" t="s">
        <v>485</v>
      </c>
      <c r="E385">
        <v>55</v>
      </c>
      <c r="F385" t="s">
        <v>653</v>
      </c>
    </row>
    <row r="386" spans="1:6" x14ac:dyDescent="0.2">
      <c r="A386">
        <v>1938</v>
      </c>
      <c r="B386" t="s">
        <v>486</v>
      </c>
      <c r="C386">
        <v>5536</v>
      </c>
      <c r="D386" t="s">
        <v>486</v>
      </c>
      <c r="E386">
        <v>55</v>
      </c>
      <c r="F386" t="s">
        <v>653</v>
      </c>
    </row>
    <row r="387" spans="1:6" x14ac:dyDescent="0.2">
      <c r="A387">
        <v>1939</v>
      </c>
      <c r="B387" t="s">
        <v>487</v>
      </c>
      <c r="C387">
        <v>5538</v>
      </c>
      <c r="D387" t="s">
        <v>487</v>
      </c>
      <c r="E387">
        <v>55</v>
      </c>
      <c r="F387" t="s">
        <v>653</v>
      </c>
    </row>
    <row r="388" spans="1:6" x14ac:dyDescent="0.2">
      <c r="A388">
        <v>1940</v>
      </c>
      <c r="B388" t="s">
        <v>488</v>
      </c>
      <c r="C388">
        <v>5540</v>
      </c>
      <c r="D388" t="s">
        <v>488</v>
      </c>
      <c r="E388">
        <v>55</v>
      </c>
      <c r="F388" t="s">
        <v>653</v>
      </c>
    </row>
    <row r="389" spans="1:6" x14ac:dyDescent="0.2">
      <c r="A389">
        <v>1941</v>
      </c>
      <c r="B389" t="s">
        <v>489</v>
      </c>
      <c r="C389">
        <v>5542</v>
      </c>
      <c r="D389" t="s">
        <v>489</v>
      </c>
      <c r="E389">
        <v>55</v>
      </c>
      <c r="F389" t="s">
        <v>653</v>
      </c>
    </row>
    <row r="390" spans="1:6" x14ac:dyDescent="0.2">
      <c r="A390">
        <v>1942</v>
      </c>
      <c r="B390" t="s">
        <v>490</v>
      </c>
      <c r="C390">
        <v>5544</v>
      </c>
      <c r="D390" t="s">
        <v>490</v>
      </c>
      <c r="E390">
        <v>55</v>
      </c>
      <c r="F390" t="s">
        <v>653</v>
      </c>
    </row>
    <row r="391" spans="1:6" x14ac:dyDescent="0.2">
      <c r="A391">
        <v>1943</v>
      </c>
      <c r="B391" t="s">
        <v>491</v>
      </c>
      <c r="C391">
        <v>5546</v>
      </c>
      <c r="D391" t="s">
        <v>491</v>
      </c>
      <c r="E391">
        <v>55</v>
      </c>
      <c r="F391" t="s">
        <v>653</v>
      </c>
    </row>
    <row r="392" spans="1:6" x14ac:dyDescent="0.2">
      <c r="A392">
        <v>5401</v>
      </c>
      <c r="B392" t="s">
        <v>468</v>
      </c>
      <c r="C392">
        <v>5501</v>
      </c>
      <c r="D392" t="s">
        <v>468</v>
      </c>
      <c r="E392">
        <v>55</v>
      </c>
      <c r="F392" t="s">
        <v>653</v>
      </c>
    </row>
    <row r="393" spans="1:6" x14ac:dyDescent="0.2">
      <c r="A393">
        <v>5402</v>
      </c>
      <c r="B393" t="s">
        <v>467</v>
      </c>
      <c r="C393">
        <v>5503</v>
      </c>
      <c r="D393" t="s">
        <v>467</v>
      </c>
      <c r="E393">
        <v>55</v>
      </c>
      <c r="F393" t="s">
        <v>653</v>
      </c>
    </row>
    <row r="394" spans="1:6" x14ac:dyDescent="0.2">
      <c r="A394">
        <v>5411</v>
      </c>
      <c r="B394" t="s">
        <v>469</v>
      </c>
      <c r="C394">
        <v>5510</v>
      </c>
      <c r="D394" t="s">
        <v>469</v>
      </c>
      <c r="E394">
        <v>55</v>
      </c>
      <c r="F394" t="s">
        <v>653</v>
      </c>
    </row>
    <row r="395" spans="1:6" x14ac:dyDescent="0.2">
      <c r="A395">
        <v>5412</v>
      </c>
      <c r="B395" t="s">
        <v>455</v>
      </c>
      <c r="C395">
        <v>5512</v>
      </c>
      <c r="D395" t="s">
        <v>455</v>
      </c>
      <c r="E395">
        <v>55</v>
      </c>
      <c r="F395" t="s">
        <v>653</v>
      </c>
    </row>
    <row r="396" spans="1:6" x14ac:dyDescent="0.2">
      <c r="A396">
        <v>5413</v>
      </c>
      <c r="B396" t="s">
        <v>471</v>
      </c>
      <c r="C396">
        <v>5513</v>
      </c>
      <c r="D396" t="s">
        <v>471</v>
      </c>
      <c r="E396">
        <v>55</v>
      </c>
      <c r="F396" t="s">
        <v>653</v>
      </c>
    </row>
    <row r="397" spans="1:6" x14ac:dyDescent="0.2">
      <c r="A397">
        <v>5414</v>
      </c>
      <c r="B397" t="s">
        <v>472</v>
      </c>
      <c r="C397">
        <v>5516</v>
      </c>
      <c r="D397" t="s">
        <v>472</v>
      </c>
      <c r="E397">
        <v>55</v>
      </c>
      <c r="F397" t="s">
        <v>653</v>
      </c>
    </row>
    <row r="398" spans="1:6" x14ac:dyDescent="0.2">
      <c r="A398">
        <v>5415</v>
      </c>
      <c r="B398" t="s">
        <v>474</v>
      </c>
      <c r="C398">
        <v>5518</v>
      </c>
      <c r="D398" t="s">
        <v>474</v>
      </c>
      <c r="E398">
        <v>55</v>
      </c>
      <c r="F398" t="s">
        <v>653</v>
      </c>
    </row>
    <row r="399" spans="1:6" x14ac:dyDescent="0.2">
      <c r="A399">
        <v>5416</v>
      </c>
      <c r="B399" t="s">
        <v>475</v>
      </c>
      <c r="C399">
        <v>5520</v>
      </c>
      <c r="D399" t="s">
        <v>475</v>
      </c>
      <c r="E399">
        <v>55</v>
      </c>
      <c r="F399" t="s">
        <v>653</v>
      </c>
    </row>
    <row r="400" spans="1:6" x14ac:dyDescent="0.2">
      <c r="A400">
        <v>5417</v>
      </c>
      <c r="B400" t="s">
        <v>476</v>
      </c>
      <c r="C400">
        <v>5522</v>
      </c>
      <c r="D400" t="s">
        <v>476</v>
      </c>
      <c r="E400">
        <v>55</v>
      </c>
      <c r="F400" t="s">
        <v>653</v>
      </c>
    </row>
    <row r="401" spans="1:6" x14ac:dyDescent="0.2">
      <c r="A401">
        <v>5418</v>
      </c>
      <c r="B401" t="s">
        <v>477</v>
      </c>
      <c r="C401">
        <v>5524</v>
      </c>
      <c r="D401" t="s">
        <v>477</v>
      </c>
      <c r="E401">
        <v>55</v>
      </c>
      <c r="F401" t="s">
        <v>653</v>
      </c>
    </row>
    <row r="402" spans="1:6" x14ac:dyDescent="0.2">
      <c r="A402">
        <v>5419</v>
      </c>
      <c r="B402" t="s">
        <v>478</v>
      </c>
      <c r="C402">
        <v>5526</v>
      </c>
      <c r="D402" t="s">
        <v>478</v>
      </c>
      <c r="E402">
        <v>55</v>
      </c>
      <c r="F402" t="s">
        <v>653</v>
      </c>
    </row>
    <row r="403" spans="1:6" x14ac:dyDescent="0.2">
      <c r="A403">
        <v>5420</v>
      </c>
      <c r="B403" t="s">
        <v>479</v>
      </c>
      <c r="C403">
        <v>5528</v>
      </c>
      <c r="D403" t="s">
        <v>479</v>
      </c>
      <c r="E403">
        <v>55</v>
      </c>
      <c r="F403" t="s">
        <v>653</v>
      </c>
    </row>
    <row r="404" spans="1:6" x14ac:dyDescent="0.2">
      <c r="A404">
        <v>5421</v>
      </c>
      <c r="B404" t="s">
        <v>481</v>
      </c>
      <c r="C404">
        <v>5530</v>
      </c>
      <c r="D404" t="s">
        <v>481</v>
      </c>
      <c r="E404">
        <v>55</v>
      </c>
      <c r="F404" t="s">
        <v>653</v>
      </c>
    </row>
    <row r="405" spans="1:6" x14ac:dyDescent="0.2">
      <c r="A405">
        <v>5422</v>
      </c>
      <c r="B405" t="s">
        <v>484</v>
      </c>
      <c r="C405">
        <v>5532</v>
      </c>
      <c r="D405" t="s">
        <v>484</v>
      </c>
      <c r="E405">
        <v>55</v>
      </c>
      <c r="F405" t="s">
        <v>653</v>
      </c>
    </row>
    <row r="406" spans="1:6" x14ac:dyDescent="0.2">
      <c r="A406">
        <v>5423</v>
      </c>
      <c r="B406" t="s">
        <v>485</v>
      </c>
      <c r="C406">
        <v>5534</v>
      </c>
      <c r="D406" t="s">
        <v>485</v>
      </c>
      <c r="E406">
        <v>55</v>
      </c>
      <c r="F406" t="s">
        <v>653</v>
      </c>
    </row>
    <row r="407" spans="1:6" x14ac:dyDescent="0.2">
      <c r="A407">
        <v>5424</v>
      </c>
      <c r="B407" t="s">
        <v>486</v>
      </c>
      <c r="C407">
        <v>5536</v>
      </c>
      <c r="D407" t="s">
        <v>486</v>
      </c>
      <c r="E407">
        <v>55</v>
      </c>
      <c r="F407" t="s">
        <v>653</v>
      </c>
    </row>
    <row r="408" spans="1:6" x14ac:dyDescent="0.2">
      <c r="A408">
        <v>5425</v>
      </c>
      <c r="B408" t="s">
        <v>487</v>
      </c>
      <c r="C408">
        <v>5538</v>
      </c>
      <c r="D408" t="s">
        <v>487</v>
      </c>
      <c r="E408">
        <v>55</v>
      </c>
      <c r="F408" t="s">
        <v>653</v>
      </c>
    </row>
    <row r="409" spans="1:6" x14ac:dyDescent="0.2">
      <c r="A409">
        <v>5426</v>
      </c>
      <c r="B409" t="s">
        <v>488</v>
      </c>
      <c r="C409">
        <v>5540</v>
      </c>
      <c r="D409" t="s">
        <v>488</v>
      </c>
      <c r="E409">
        <v>55</v>
      </c>
      <c r="F409" t="s">
        <v>653</v>
      </c>
    </row>
    <row r="410" spans="1:6" x14ac:dyDescent="0.2">
      <c r="A410">
        <v>5427</v>
      </c>
      <c r="B410" t="s">
        <v>489</v>
      </c>
      <c r="C410">
        <v>5542</v>
      </c>
      <c r="D410" t="s">
        <v>489</v>
      </c>
      <c r="E410">
        <v>55</v>
      </c>
      <c r="F410" t="s">
        <v>653</v>
      </c>
    </row>
    <row r="411" spans="1:6" x14ac:dyDescent="0.2">
      <c r="A411">
        <v>5428</v>
      </c>
      <c r="B411" t="s">
        <v>490</v>
      </c>
      <c r="C411">
        <v>5544</v>
      </c>
      <c r="D411" t="s">
        <v>490</v>
      </c>
      <c r="E411">
        <v>55</v>
      </c>
      <c r="F411" t="s">
        <v>653</v>
      </c>
    </row>
    <row r="412" spans="1:6" x14ac:dyDescent="0.2">
      <c r="A412">
        <v>5429</v>
      </c>
      <c r="B412" t="s">
        <v>491</v>
      </c>
      <c r="C412">
        <v>5546</v>
      </c>
      <c r="D412" t="s">
        <v>491</v>
      </c>
      <c r="E412">
        <v>55</v>
      </c>
      <c r="F412" t="s">
        <v>653</v>
      </c>
    </row>
    <row r="413" spans="1:6" x14ac:dyDescent="0.2">
      <c r="A413">
        <v>5501</v>
      </c>
      <c r="B413" t="s">
        <v>468</v>
      </c>
      <c r="C413">
        <v>5501</v>
      </c>
      <c r="D413" t="s">
        <v>468</v>
      </c>
      <c r="E413">
        <v>55</v>
      </c>
      <c r="F413" t="s">
        <v>653</v>
      </c>
    </row>
    <row r="414" spans="1:6" x14ac:dyDescent="0.2">
      <c r="A414">
        <v>5503</v>
      </c>
      <c r="B414" t="s">
        <v>467</v>
      </c>
      <c r="C414">
        <v>5503</v>
      </c>
      <c r="D414" t="s">
        <v>467</v>
      </c>
      <c r="E414">
        <v>55</v>
      </c>
      <c r="F414" t="s">
        <v>653</v>
      </c>
    </row>
    <row r="415" spans="1:6" x14ac:dyDescent="0.2">
      <c r="A415">
        <v>5510</v>
      </c>
      <c r="B415" t="s">
        <v>469</v>
      </c>
      <c r="C415">
        <v>5510</v>
      </c>
      <c r="D415" t="s">
        <v>469</v>
      </c>
      <c r="E415">
        <v>55</v>
      </c>
      <c r="F415" t="s">
        <v>653</v>
      </c>
    </row>
    <row r="416" spans="1:6" x14ac:dyDescent="0.2">
      <c r="A416">
        <v>5512</v>
      </c>
      <c r="B416" t="s">
        <v>455</v>
      </c>
      <c r="C416">
        <v>5512</v>
      </c>
      <c r="D416" t="s">
        <v>455</v>
      </c>
      <c r="E416">
        <v>55</v>
      </c>
      <c r="F416" t="s">
        <v>653</v>
      </c>
    </row>
    <row r="417" spans="1:6" x14ac:dyDescent="0.2">
      <c r="A417">
        <v>5514</v>
      </c>
      <c r="B417" t="s">
        <v>471</v>
      </c>
      <c r="C417">
        <v>5514</v>
      </c>
      <c r="D417" t="s">
        <v>471</v>
      </c>
      <c r="E417">
        <v>55</v>
      </c>
      <c r="F417" t="s">
        <v>653</v>
      </c>
    </row>
    <row r="418" spans="1:6" x14ac:dyDescent="0.2">
      <c r="A418">
        <v>5516</v>
      </c>
      <c r="B418" t="s">
        <v>472</v>
      </c>
      <c r="C418">
        <v>5516</v>
      </c>
      <c r="D418" t="s">
        <v>472</v>
      </c>
      <c r="E418">
        <v>55</v>
      </c>
      <c r="F418" t="s">
        <v>653</v>
      </c>
    </row>
    <row r="419" spans="1:6" x14ac:dyDescent="0.2">
      <c r="A419">
        <v>5518</v>
      </c>
      <c r="B419" t="s">
        <v>474</v>
      </c>
      <c r="C419">
        <v>5518</v>
      </c>
      <c r="D419" t="s">
        <v>474</v>
      </c>
      <c r="E419">
        <v>55</v>
      </c>
      <c r="F419" t="s">
        <v>653</v>
      </c>
    </row>
    <row r="420" spans="1:6" x14ac:dyDescent="0.2">
      <c r="A420">
        <v>5520</v>
      </c>
      <c r="B420" t="s">
        <v>475</v>
      </c>
      <c r="C420">
        <v>5520</v>
      </c>
      <c r="D420" t="s">
        <v>475</v>
      </c>
      <c r="E420">
        <v>55</v>
      </c>
      <c r="F420" t="s">
        <v>653</v>
      </c>
    </row>
    <row r="421" spans="1:6" x14ac:dyDescent="0.2">
      <c r="A421">
        <v>5522</v>
      </c>
      <c r="B421" t="s">
        <v>476</v>
      </c>
      <c r="C421">
        <v>5522</v>
      </c>
      <c r="D421" t="s">
        <v>476</v>
      </c>
      <c r="E421">
        <v>55</v>
      </c>
      <c r="F421" t="s">
        <v>653</v>
      </c>
    </row>
    <row r="422" spans="1:6" x14ac:dyDescent="0.2">
      <c r="A422">
        <v>5524</v>
      </c>
      <c r="B422" t="s">
        <v>477</v>
      </c>
      <c r="C422">
        <v>5524</v>
      </c>
      <c r="D422" t="s">
        <v>477</v>
      </c>
      <c r="E422">
        <v>55</v>
      </c>
      <c r="F422" t="s">
        <v>653</v>
      </c>
    </row>
    <row r="423" spans="1:6" x14ac:dyDescent="0.2">
      <c r="A423">
        <v>5526</v>
      </c>
      <c r="B423" t="s">
        <v>478</v>
      </c>
      <c r="C423">
        <v>5526</v>
      </c>
      <c r="D423" t="s">
        <v>478</v>
      </c>
      <c r="E423">
        <v>55</v>
      </c>
      <c r="F423" t="s">
        <v>653</v>
      </c>
    </row>
    <row r="424" spans="1:6" x14ac:dyDescent="0.2">
      <c r="A424">
        <v>5528</v>
      </c>
      <c r="B424" t="s">
        <v>479</v>
      </c>
      <c r="C424">
        <v>5528</v>
      </c>
      <c r="D424" t="s">
        <v>479</v>
      </c>
      <c r="E424">
        <v>55</v>
      </c>
      <c r="F424" t="s">
        <v>653</v>
      </c>
    </row>
    <row r="425" spans="1:6" x14ac:dyDescent="0.2">
      <c r="A425">
        <v>5530</v>
      </c>
      <c r="B425" t="s">
        <v>481</v>
      </c>
      <c r="C425">
        <v>5530</v>
      </c>
      <c r="D425" t="s">
        <v>481</v>
      </c>
      <c r="E425">
        <v>55</v>
      </c>
      <c r="F425" t="s">
        <v>653</v>
      </c>
    </row>
    <row r="426" spans="1:6" x14ac:dyDescent="0.2">
      <c r="A426">
        <v>5532</v>
      </c>
      <c r="B426" t="s">
        <v>484</v>
      </c>
      <c r="C426">
        <v>5532</v>
      </c>
      <c r="D426" t="s">
        <v>484</v>
      </c>
      <c r="E426">
        <v>55</v>
      </c>
      <c r="F426" t="s">
        <v>653</v>
      </c>
    </row>
    <row r="427" spans="1:6" x14ac:dyDescent="0.2">
      <c r="A427">
        <v>5534</v>
      </c>
      <c r="B427" t="s">
        <v>485</v>
      </c>
      <c r="C427">
        <v>5534</v>
      </c>
      <c r="D427" t="s">
        <v>485</v>
      </c>
      <c r="E427">
        <v>55</v>
      </c>
      <c r="F427" t="s">
        <v>653</v>
      </c>
    </row>
    <row r="428" spans="1:6" x14ac:dyDescent="0.2">
      <c r="A428">
        <v>5536</v>
      </c>
      <c r="B428" t="s">
        <v>486</v>
      </c>
      <c r="C428">
        <v>5536</v>
      </c>
      <c r="D428" t="s">
        <v>486</v>
      </c>
      <c r="E428">
        <v>55</v>
      </c>
      <c r="F428" t="s">
        <v>653</v>
      </c>
    </row>
    <row r="429" spans="1:6" x14ac:dyDescent="0.2">
      <c r="A429">
        <v>5538</v>
      </c>
      <c r="B429" t="s">
        <v>487</v>
      </c>
      <c r="C429">
        <v>5538</v>
      </c>
      <c r="D429" t="s">
        <v>487</v>
      </c>
      <c r="E429">
        <v>55</v>
      </c>
      <c r="F429" t="s">
        <v>653</v>
      </c>
    </row>
    <row r="430" spans="1:6" x14ac:dyDescent="0.2">
      <c r="A430">
        <v>5540</v>
      </c>
      <c r="B430" t="s">
        <v>488</v>
      </c>
      <c r="C430">
        <v>5540</v>
      </c>
      <c r="D430" t="s">
        <v>488</v>
      </c>
      <c r="E430">
        <v>55</v>
      </c>
      <c r="F430" t="s">
        <v>653</v>
      </c>
    </row>
    <row r="431" spans="1:6" x14ac:dyDescent="0.2">
      <c r="A431">
        <v>5542</v>
      </c>
      <c r="B431" t="s">
        <v>489</v>
      </c>
      <c r="C431">
        <v>5542</v>
      </c>
      <c r="D431" t="s">
        <v>489</v>
      </c>
      <c r="E431">
        <v>55</v>
      </c>
      <c r="F431" t="s">
        <v>653</v>
      </c>
    </row>
    <row r="432" spans="1:6" x14ac:dyDescent="0.2">
      <c r="A432">
        <v>5544</v>
      </c>
      <c r="B432" t="s">
        <v>490</v>
      </c>
      <c r="C432">
        <v>5544</v>
      </c>
      <c r="D432" t="s">
        <v>490</v>
      </c>
      <c r="E432">
        <v>55</v>
      </c>
      <c r="F432" t="s">
        <v>653</v>
      </c>
    </row>
    <row r="433" spans="1:6" x14ac:dyDescent="0.2">
      <c r="A433">
        <v>5546</v>
      </c>
      <c r="B433" t="s">
        <v>491</v>
      </c>
      <c r="C433">
        <v>5546</v>
      </c>
      <c r="D433" t="s">
        <v>491</v>
      </c>
      <c r="E433">
        <v>55</v>
      </c>
      <c r="F433" t="s">
        <v>653</v>
      </c>
    </row>
    <row r="434" spans="1:6" x14ac:dyDescent="0.2">
      <c r="A434">
        <v>101</v>
      </c>
      <c r="B434" t="s">
        <v>62</v>
      </c>
      <c r="C434">
        <v>3101</v>
      </c>
      <c r="D434" t="s">
        <v>62</v>
      </c>
      <c r="E434">
        <v>31</v>
      </c>
      <c r="F434" t="s">
        <v>599</v>
      </c>
    </row>
    <row r="435" spans="1:6" x14ac:dyDescent="0.2">
      <c r="A435">
        <v>104</v>
      </c>
      <c r="B435" t="s">
        <v>63</v>
      </c>
      <c r="C435">
        <v>3103</v>
      </c>
      <c r="D435" t="s">
        <v>63</v>
      </c>
      <c r="E435">
        <v>31</v>
      </c>
      <c r="F435" t="s">
        <v>599</v>
      </c>
    </row>
    <row r="436" spans="1:6" x14ac:dyDescent="0.2">
      <c r="A436">
        <v>105</v>
      </c>
      <c r="B436" t="s">
        <v>64</v>
      </c>
      <c r="C436">
        <v>3105</v>
      </c>
      <c r="D436" t="s">
        <v>64</v>
      </c>
      <c r="E436">
        <v>31</v>
      </c>
      <c r="F436" t="s">
        <v>599</v>
      </c>
    </row>
    <row r="437" spans="1:6" x14ac:dyDescent="0.2">
      <c r="A437">
        <v>106</v>
      </c>
      <c r="B437" t="s">
        <v>65</v>
      </c>
      <c r="C437">
        <v>3107</v>
      </c>
      <c r="D437" t="s">
        <v>65</v>
      </c>
      <c r="E437">
        <v>31</v>
      </c>
      <c r="F437" t="s">
        <v>599</v>
      </c>
    </row>
    <row r="438" spans="1:6" x14ac:dyDescent="0.2">
      <c r="A438">
        <v>111</v>
      </c>
      <c r="B438" t="s">
        <v>66</v>
      </c>
      <c r="C438">
        <v>3110</v>
      </c>
      <c r="D438" t="s">
        <v>66</v>
      </c>
      <c r="E438">
        <v>31</v>
      </c>
      <c r="F438" t="s">
        <v>599</v>
      </c>
    </row>
    <row r="439" spans="1:6" x14ac:dyDescent="0.2">
      <c r="A439">
        <v>118</v>
      </c>
      <c r="B439" t="s">
        <v>67</v>
      </c>
      <c r="C439">
        <v>3124</v>
      </c>
      <c r="D439" t="s">
        <v>67</v>
      </c>
      <c r="E439">
        <v>31</v>
      </c>
      <c r="F439" t="s">
        <v>599</v>
      </c>
    </row>
    <row r="440" spans="1:6" x14ac:dyDescent="0.2">
      <c r="A440">
        <v>119</v>
      </c>
      <c r="B440" t="s">
        <v>68</v>
      </c>
      <c r="C440">
        <v>3122</v>
      </c>
      <c r="D440" t="s">
        <v>68</v>
      </c>
      <c r="E440">
        <v>31</v>
      </c>
      <c r="F440" t="s">
        <v>599</v>
      </c>
    </row>
    <row r="441" spans="1:6" x14ac:dyDescent="0.2">
      <c r="A441">
        <v>122</v>
      </c>
      <c r="B441" t="s">
        <v>70</v>
      </c>
      <c r="C441">
        <v>3118</v>
      </c>
      <c r="D441" t="s">
        <v>71</v>
      </c>
      <c r="E441">
        <v>31</v>
      </c>
      <c r="F441" t="s">
        <v>599</v>
      </c>
    </row>
    <row r="442" spans="1:6" x14ac:dyDescent="0.2">
      <c r="A442">
        <v>123</v>
      </c>
      <c r="B442" t="s">
        <v>72</v>
      </c>
      <c r="C442">
        <v>3118</v>
      </c>
      <c r="D442" t="s">
        <v>71</v>
      </c>
      <c r="E442">
        <v>31</v>
      </c>
      <c r="F442" t="s">
        <v>599</v>
      </c>
    </row>
    <row r="443" spans="1:6" x14ac:dyDescent="0.2">
      <c r="A443">
        <v>124</v>
      </c>
      <c r="B443" t="s">
        <v>73</v>
      </c>
      <c r="C443">
        <v>3118</v>
      </c>
      <c r="D443" t="s">
        <v>71</v>
      </c>
      <c r="E443">
        <v>31</v>
      </c>
      <c r="F443" t="s">
        <v>599</v>
      </c>
    </row>
    <row r="444" spans="1:6" x14ac:dyDescent="0.2">
      <c r="A444">
        <v>125</v>
      </c>
      <c r="B444" t="s">
        <v>74</v>
      </c>
      <c r="C444">
        <v>3118</v>
      </c>
      <c r="D444" t="s">
        <v>71</v>
      </c>
      <c r="E444">
        <v>31</v>
      </c>
      <c r="F444" t="s">
        <v>599</v>
      </c>
    </row>
    <row r="445" spans="1:6" x14ac:dyDescent="0.2">
      <c r="A445">
        <v>127</v>
      </c>
      <c r="B445" t="s">
        <v>75</v>
      </c>
      <c r="C445">
        <v>3116</v>
      </c>
      <c r="D445" t="s">
        <v>75</v>
      </c>
      <c r="E445">
        <v>31</v>
      </c>
      <c r="F445" t="s">
        <v>599</v>
      </c>
    </row>
    <row r="446" spans="1:6" x14ac:dyDescent="0.2">
      <c r="A446">
        <v>128</v>
      </c>
      <c r="B446" t="s">
        <v>76</v>
      </c>
      <c r="C446">
        <v>3120</v>
      </c>
      <c r="D446" t="s">
        <v>76</v>
      </c>
      <c r="E446">
        <v>31</v>
      </c>
      <c r="F446" t="s">
        <v>599</v>
      </c>
    </row>
    <row r="447" spans="1:6" x14ac:dyDescent="0.2">
      <c r="A447">
        <v>135</v>
      </c>
      <c r="B447" t="s">
        <v>77</v>
      </c>
      <c r="C447">
        <v>3112</v>
      </c>
      <c r="D447" t="s">
        <v>77</v>
      </c>
      <c r="E447">
        <v>31</v>
      </c>
      <c r="F447" t="s">
        <v>599</v>
      </c>
    </row>
    <row r="448" spans="1:6" x14ac:dyDescent="0.2">
      <c r="A448">
        <v>136</v>
      </c>
      <c r="B448" t="s">
        <v>78</v>
      </c>
      <c r="C448">
        <v>3103</v>
      </c>
      <c r="D448" t="s">
        <v>63</v>
      </c>
      <c r="E448">
        <v>31</v>
      </c>
      <c r="F448" t="s">
        <v>599</v>
      </c>
    </row>
    <row r="449" spans="1:6" x14ac:dyDescent="0.2">
      <c r="A449">
        <v>137</v>
      </c>
      <c r="B449" t="s">
        <v>79</v>
      </c>
      <c r="C449">
        <v>3114</v>
      </c>
      <c r="D449" t="s">
        <v>508</v>
      </c>
      <c r="E449">
        <v>31</v>
      </c>
      <c r="F449" t="s">
        <v>599</v>
      </c>
    </row>
    <row r="450" spans="1:6" x14ac:dyDescent="0.2">
      <c r="A450">
        <v>138</v>
      </c>
      <c r="B450" t="s">
        <v>80</v>
      </c>
      <c r="C450">
        <v>3118</v>
      </c>
      <c r="D450" t="s">
        <v>71</v>
      </c>
      <c r="E450">
        <v>31</v>
      </c>
      <c r="F450" t="s">
        <v>599</v>
      </c>
    </row>
    <row r="451" spans="1:6" x14ac:dyDescent="0.2">
      <c r="A451">
        <v>602</v>
      </c>
      <c r="B451" t="s">
        <v>158</v>
      </c>
      <c r="C451">
        <v>3301</v>
      </c>
      <c r="D451" t="s">
        <v>158</v>
      </c>
      <c r="E451">
        <v>33</v>
      </c>
      <c r="F451" t="s">
        <v>601</v>
      </c>
    </row>
    <row r="452" spans="1:6" x14ac:dyDescent="0.2">
      <c r="A452">
        <v>604</v>
      </c>
      <c r="B452" t="s">
        <v>159</v>
      </c>
      <c r="C452">
        <v>3303</v>
      </c>
      <c r="D452" t="s">
        <v>159</v>
      </c>
      <c r="E452">
        <v>33</v>
      </c>
      <c r="F452" t="s">
        <v>601</v>
      </c>
    </row>
    <row r="453" spans="1:6" x14ac:dyDescent="0.2">
      <c r="A453">
        <v>605</v>
      </c>
      <c r="B453" t="s">
        <v>160</v>
      </c>
      <c r="C453">
        <v>3305</v>
      </c>
      <c r="D453" t="s">
        <v>160</v>
      </c>
      <c r="E453">
        <v>33</v>
      </c>
      <c r="F453" t="s">
        <v>601</v>
      </c>
    </row>
    <row r="454" spans="1:6" x14ac:dyDescent="0.2">
      <c r="A454">
        <v>612</v>
      </c>
      <c r="B454" t="s">
        <v>161</v>
      </c>
      <c r="C454">
        <v>3310</v>
      </c>
      <c r="D454" t="s">
        <v>161</v>
      </c>
      <c r="E454">
        <v>33</v>
      </c>
      <c r="F454" t="s">
        <v>601</v>
      </c>
    </row>
    <row r="455" spans="1:6" x14ac:dyDescent="0.2">
      <c r="A455">
        <v>615</v>
      </c>
      <c r="B455" t="s">
        <v>162</v>
      </c>
      <c r="C455">
        <v>3320</v>
      </c>
      <c r="D455" t="s">
        <v>162</v>
      </c>
      <c r="E455">
        <v>33</v>
      </c>
      <c r="F455" t="s">
        <v>601</v>
      </c>
    </row>
    <row r="456" spans="1:6" x14ac:dyDescent="0.2">
      <c r="A456">
        <v>616</v>
      </c>
      <c r="B456" t="s">
        <v>163</v>
      </c>
      <c r="C456">
        <v>3322</v>
      </c>
      <c r="D456" t="s">
        <v>164</v>
      </c>
      <c r="E456">
        <v>33</v>
      </c>
      <c r="F456" t="s">
        <v>601</v>
      </c>
    </row>
    <row r="457" spans="1:6" x14ac:dyDescent="0.2">
      <c r="A457">
        <v>617</v>
      </c>
      <c r="B457" t="s">
        <v>165</v>
      </c>
      <c r="C457">
        <v>3324</v>
      </c>
      <c r="D457" t="s">
        <v>165</v>
      </c>
      <c r="E457">
        <v>33</v>
      </c>
      <c r="F457" t="s">
        <v>601</v>
      </c>
    </row>
    <row r="458" spans="1:6" x14ac:dyDescent="0.2">
      <c r="A458">
        <v>618</v>
      </c>
      <c r="B458" t="s">
        <v>166</v>
      </c>
      <c r="C458">
        <v>3326</v>
      </c>
      <c r="D458" t="s">
        <v>166</v>
      </c>
      <c r="E458">
        <v>33</v>
      </c>
      <c r="F458" t="s">
        <v>601</v>
      </c>
    </row>
    <row r="459" spans="1:6" x14ac:dyDescent="0.2">
      <c r="A459">
        <v>619</v>
      </c>
      <c r="B459" t="s">
        <v>167</v>
      </c>
      <c r="C459">
        <v>3328</v>
      </c>
      <c r="D459" t="s">
        <v>167</v>
      </c>
      <c r="E459">
        <v>33</v>
      </c>
      <c r="F459" t="s">
        <v>601</v>
      </c>
    </row>
    <row r="460" spans="1:6" x14ac:dyDescent="0.2">
      <c r="A460">
        <v>620</v>
      </c>
      <c r="B460" t="s">
        <v>168</v>
      </c>
      <c r="C460">
        <v>3330</v>
      </c>
      <c r="D460" t="s">
        <v>168</v>
      </c>
      <c r="E460">
        <v>33</v>
      </c>
      <c r="F460" t="s">
        <v>601</v>
      </c>
    </row>
    <row r="461" spans="1:6" x14ac:dyDescent="0.2">
      <c r="A461">
        <v>621</v>
      </c>
      <c r="B461" t="s">
        <v>169</v>
      </c>
      <c r="C461">
        <v>3332</v>
      </c>
      <c r="D461" t="s">
        <v>169</v>
      </c>
      <c r="E461">
        <v>33</v>
      </c>
      <c r="F461" t="s">
        <v>601</v>
      </c>
    </row>
    <row r="462" spans="1:6" x14ac:dyDescent="0.2">
      <c r="A462">
        <v>622</v>
      </c>
      <c r="B462" t="s">
        <v>170</v>
      </c>
      <c r="C462">
        <v>3318</v>
      </c>
      <c r="D462" t="s">
        <v>170</v>
      </c>
      <c r="E462">
        <v>33</v>
      </c>
      <c r="F462" t="s">
        <v>601</v>
      </c>
    </row>
    <row r="463" spans="1:6" x14ac:dyDescent="0.2">
      <c r="A463">
        <v>623</v>
      </c>
      <c r="B463" t="s">
        <v>171</v>
      </c>
      <c r="C463">
        <v>3316</v>
      </c>
      <c r="D463" t="s">
        <v>171</v>
      </c>
      <c r="E463">
        <v>33</v>
      </c>
      <c r="F463" t="s">
        <v>601</v>
      </c>
    </row>
    <row r="464" spans="1:6" x14ac:dyDescent="0.2">
      <c r="A464">
        <v>624</v>
      </c>
      <c r="B464" t="s">
        <v>172</v>
      </c>
      <c r="C464">
        <v>3314</v>
      </c>
      <c r="D464" t="s">
        <v>172</v>
      </c>
      <c r="E464">
        <v>33</v>
      </c>
      <c r="F464" t="s">
        <v>601</v>
      </c>
    </row>
    <row r="465" spans="1:6" x14ac:dyDescent="0.2">
      <c r="A465">
        <v>625</v>
      </c>
      <c r="B465" t="s">
        <v>173</v>
      </c>
      <c r="C465">
        <v>3301</v>
      </c>
      <c r="D465" t="s">
        <v>158</v>
      </c>
      <c r="E465">
        <v>33</v>
      </c>
      <c r="F465" t="s">
        <v>601</v>
      </c>
    </row>
    <row r="466" spans="1:6" x14ac:dyDescent="0.2">
      <c r="A466">
        <v>626</v>
      </c>
      <c r="B466" t="s">
        <v>174</v>
      </c>
      <c r="C466">
        <v>3312</v>
      </c>
      <c r="D466" t="s">
        <v>174</v>
      </c>
      <c r="E466">
        <v>33</v>
      </c>
      <c r="F466" t="s">
        <v>601</v>
      </c>
    </row>
    <row r="467" spans="1:6" x14ac:dyDescent="0.2">
      <c r="A467">
        <v>631</v>
      </c>
      <c r="B467" t="s">
        <v>177</v>
      </c>
      <c r="C467">
        <v>3334</v>
      </c>
      <c r="D467" t="s">
        <v>177</v>
      </c>
      <c r="E467">
        <v>33</v>
      </c>
      <c r="F467" t="s">
        <v>601</v>
      </c>
    </row>
    <row r="468" spans="1:6" x14ac:dyDescent="0.2">
      <c r="A468">
        <v>632</v>
      </c>
      <c r="B468" t="s">
        <v>178</v>
      </c>
      <c r="C468">
        <v>3336</v>
      </c>
      <c r="D468" t="s">
        <v>178</v>
      </c>
      <c r="E468">
        <v>33</v>
      </c>
      <c r="F468" t="s">
        <v>601</v>
      </c>
    </row>
    <row r="469" spans="1:6" x14ac:dyDescent="0.2">
      <c r="A469">
        <v>633</v>
      </c>
      <c r="B469" t="s">
        <v>179</v>
      </c>
      <c r="C469">
        <v>3338</v>
      </c>
      <c r="D469" t="s">
        <v>180</v>
      </c>
      <c r="E469">
        <v>33</v>
      </c>
      <c r="F469" t="s">
        <v>601</v>
      </c>
    </row>
    <row r="470" spans="1:6" x14ac:dyDescent="0.2">
      <c r="A470">
        <v>701</v>
      </c>
      <c r="B470" t="s">
        <v>181</v>
      </c>
      <c r="C470">
        <v>3901</v>
      </c>
      <c r="D470" t="s">
        <v>181</v>
      </c>
      <c r="E470">
        <v>39</v>
      </c>
      <c r="F470" t="s">
        <v>603</v>
      </c>
    </row>
    <row r="471" spans="1:6" x14ac:dyDescent="0.2">
      <c r="A471">
        <v>702</v>
      </c>
      <c r="B471" t="s">
        <v>182</v>
      </c>
      <c r="C471">
        <v>3903</v>
      </c>
      <c r="D471" t="s">
        <v>182</v>
      </c>
      <c r="E471">
        <v>39</v>
      </c>
      <c r="F471" t="s">
        <v>603</v>
      </c>
    </row>
    <row r="472" spans="1:6" x14ac:dyDescent="0.2">
      <c r="A472">
        <v>704</v>
      </c>
      <c r="B472" t="s">
        <v>183</v>
      </c>
      <c r="C472">
        <v>3905</v>
      </c>
      <c r="D472" t="s">
        <v>183</v>
      </c>
      <c r="E472">
        <v>39</v>
      </c>
      <c r="F472" t="s">
        <v>603</v>
      </c>
    </row>
    <row r="473" spans="1:6" x14ac:dyDescent="0.2">
      <c r="A473">
        <v>706</v>
      </c>
      <c r="B473" t="s">
        <v>184</v>
      </c>
      <c r="C473">
        <v>3907</v>
      </c>
      <c r="D473" t="s">
        <v>184</v>
      </c>
      <c r="E473">
        <v>39</v>
      </c>
      <c r="F473" t="s">
        <v>603</v>
      </c>
    </row>
    <row r="474" spans="1:6" x14ac:dyDescent="0.2">
      <c r="A474">
        <v>709</v>
      </c>
      <c r="B474" t="s">
        <v>185</v>
      </c>
      <c r="C474">
        <v>3909</v>
      </c>
      <c r="D474" t="s">
        <v>185</v>
      </c>
      <c r="E474">
        <v>39</v>
      </c>
      <c r="F474" t="s">
        <v>603</v>
      </c>
    </row>
    <row r="475" spans="1:6" x14ac:dyDescent="0.2">
      <c r="A475">
        <v>710</v>
      </c>
      <c r="B475" t="s">
        <v>184</v>
      </c>
      <c r="C475">
        <v>3907</v>
      </c>
      <c r="D475" t="s">
        <v>184</v>
      </c>
      <c r="E475">
        <v>39</v>
      </c>
      <c r="F475" t="s">
        <v>603</v>
      </c>
    </row>
    <row r="476" spans="1:6" x14ac:dyDescent="0.2">
      <c r="A476">
        <v>711</v>
      </c>
      <c r="B476" t="s">
        <v>186</v>
      </c>
      <c r="C476">
        <v>3301</v>
      </c>
      <c r="D476" t="s">
        <v>158</v>
      </c>
      <c r="E476">
        <v>33</v>
      </c>
      <c r="F476" t="s">
        <v>601</v>
      </c>
    </row>
    <row r="477" spans="1:6" x14ac:dyDescent="0.2">
      <c r="A477">
        <v>712</v>
      </c>
      <c r="B477" t="s">
        <v>185</v>
      </c>
      <c r="C477">
        <v>3909</v>
      </c>
      <c r="D477" t="s">
        <v>185</v>
      </c>
      <c r="E477">
        <v>39</v>
      </c>
      <c r="F477" t="s">
        <v>603</v>
      </c>
    </row>
    <row r="478" spans="1:6" x14ac:dyDescent="0.2">
      <c r="A478">
        <v>713</v>
      </c>
      <c r="B478" t="s">
        <v>187</v>
      </c>
      <c r="C478">
        <v>3903</v>
      </c>
      <c r="D478" t="s">
        <v>182</v>
      </c>
      <c r="E478">
        <v>39</v>
      </c>
      <c r="F478" t="s">
        <v>603</v>
      </c>
    </row>
    <row r="479" spans="1:6" x14ac:dyDescent="0.2">
      <c r="A479">
        <v>714</v>
      </c>
      <c r="B479" t="s">
        <v>188</v>
      </c>
      <c r="C479">
        <v>3903</v>
      </c>
      <c r="D479" t="s">
        <v>182</v>
      </c>
      <c r="E479">
        <v>39</v>
      </c>
      <c r="F479" t="s">
        <v>603</v>
      </c>
    </row>
    <row r="480" spans="1:6" x14ac:dyDescent="0.2">
      <c r="A480">
        <v>715</v>
      </c>
      <c r="B480" t="s">
        <v>182</v>
      </c>
      <c r="C480">
        <v>3903</v>
      </c>
      <c r="D480" t="s">
        <v>182</v>
      </c>
      <c r="E480">
        <v>39</v>
      </c>
      <c r="F480" t="s">
        <v>603</v>
      </c>
    </row>
    <row r="481" spans="1:6" x14ac:dyDescent="0.2">
      <c r="A481">
        <v>716</v>
      </c>
      <c r="B481" t="s">
        <v>189</v>
      </c>
      <c r="C481">
        <v>3905</v>
      </c>
      <c r="D481" t="s">
        <v>183</v>
      </c>
      <c r="E481">
        <v>39</v>
      </c>
      <c r="F481" t="s">
        <v>603</v>
      </c>
    </row>
    <row r="482" spans="1:6" x14ac:dyDescent="0.2">
      <c r="A482">
        <v>719</v>
      </c>
      <c r="B482" t="s">
        <v>184</v>
      </c>
      <c r="C482">
        <v>3907</v>
      </c>
      <c r="D482" t="s">
        <v>184</v>
      </c>
      <c r="E482">
        <v>39</v>
      </c>
      <c r="F482" t="s">
        <v>603</v>
      </c>
    </row>
    <row r="483" spans="1:6" x14ac:dyDescent="0.2">
      <c r="A483">
        <v>720</v>
      </c>
      <c r="B483" t="s">
        <v>184</v>
      </c>
      <c r="C483">
        <v>3907</v>
      </c>
      <c r="D483" t="s">
        <v>184</v>
      </c>
      <c r="E483">
        <v>39</v>
      </c>
      <c r="F483" t="s">
        <v>603</v>
      </c>
    </row>
    <row r="484" spans="1:6" x14ac:dyDescent="0.2">
      <c r="A484">
        <v>722</v>
      </c>
      <c r="B484" t="s">
        <v>190</v>
      </c>
      <c r="C484">
        <v>3911</v>
      </c>
      <c r="D484" t="s">
        <v>191</v>
      </c>
      <c r="E484">
        <v>39</v>
      </c>
      <c r="F484" t="s">
        <v>603</v>
      </c>
    </row>
    <row r="485" spans="1:6" x14ac:dyDescent="0.2">
      <c r="A485">
        <v>723</v>
      </c>
      <c r="B485" t="s">
        <v>192</v>
      </c>
      <c r="C485">
        <v>3911</v>
      </c>
      <c r="D485" t="s">
        <v>191</v>
      </c>
      <c r="E485">
        <v>39</v>
      </c>
      <c r="F485" t="s">
        <v>603</v>
      </c>
    </row>
    <row r="486" spans="1:6" x14ac:dyDescent="0.2">
      <c r="A486">
        <v>728</v>
      </c>
      <c r="B486" t="s">
        <v>185</v>
      </c>
      <c r="C486">
        <v>3909</v>
      </c>
      <c r="D486" t="s">
        <v>185</v>
      </c>
      <c r="E486">
        <v>39</v>
      </c>
      <c r="F486" t="s">
        <v>603</v>
      </c>
    </row>
    <row r="487" spans="1:6" x14ac:dyDescent="0.2">
      <c r="A487">
        <v>729</v>
      </c>
      <c r="B487" t="s">
        <v>191</v>
      </c>
      <c r="C487">
        <v>3911</v>
      </c>
      <c r="D487" t="s">
        <v>191</v>
      </c>
      <c r="E487">
        <v>39</v>
      </c>
      <c r="F487" t="s">
        <v>603</v>
      </c>
    </row>
    <row r="488" spans="1:6" x14ac:dyDescent="0.2">
      <c r="A488">
        <v>805</v>
      </c>
      <c r="B488" t="s">
        <v>193</v>
      </c>
      <c r="C488">
        <v>4001</v>
      </c>
      <c r="D488" t="s">
        <v>193</v>
      </c>
      <c r="E488">
        <v>40</v>
      </c>
      <c r="F488" t="s">
        <v>604</v>
      </c>
    </row>
    <row r="489" spans="1:6" x14ac:dyDescent="0.2">
      <c r="A489">
        <v>806</v>
      </c>
      <c r="B489" t="s">
        <v>194</v>
      </c>
      <c r="C489">
        <v>4003</v>
      </c>
      <c r="D489" t="s">
        <v>194</v>
      </c>
      <c r="E489">
        <v>40</v>
      </c>
      <c r="F489" t="s">
        <v>604</v>
      </c>
    </row>
    <row r="490" spans="1:6" x14ac:dyDescent="0.2">
      <c r="A490">
        <v>807</v>
      </c>
      <c r="B490" t="s">
        <v>195</v>
      </c>
      <c r="C490">
        <v>4005</v>
      </c>
      <c r="D490" t="s">
        <v>195</v>
      </c>
      <c r="E490">
        <v>40</v>
      </c>
      <c r="F490" t="s">
        <v>604</v>
      </c>
    </row>
    <row r="491" spans="1:6" x14ac:dyDescent="0.2">
      <c r="A491">
        <v>811</v>
      </c>
      <c r="B491" t="s">
        <v>196</v>
      </c>
      <c r="C491">
        <v>4010</v>
      </c>
      <c r="D491" t="s">
        <v>196</v>
      </c>
      <c r="E491">
        <v>40</v>
      </c>
      <c r="F491" t="s">
        <v>604</v>
      </c>
    </row>
    <row r="492" spans="1:6" x14ac:dyDescent="0.2">
      <c r="A492">
        <v>814</v>
      </c>
      <c r="B492" t="s">
        <v>197</v>
      </c>
      <c r="C492">
        <v>4012</v>
      </c>
      <c r="D492" t="s">
        <v>197</v>
      </c>
      <c r="E492">
        <v>40</v>
      </c>
      <c r="F492" t="s">
        <v>604</v>
      </c>
    </row>
    <row r="493" spans="1:6" x14ac:dyDescent="0.2">
      <c r="A493">
        <v>815</v>
      </c>
      <c r="B493" t="s">
        <v>198</v>
      </c>
      <c r="C493">
        <v>4014</v>
      </c>
      <c r="D493" t="s">
        <v>198</v>
      </c>
      <c r="E493">
        <v>40</v>
      </c>
      <c r="F493" t="s">
        <v>604</v>
      </c>
    </row>
    <row r="494" spans="1:6" x14ac:dyDescent="0.2">
      <c r="A494">
        <v>817</v>
      </c>
      <c r="B494" t="s">
        <v>199</v>
      </c>
      <c r="C494">
        <v>4016</v>
      </c>
      <c r="D494" t="s">
        <v>199</v>
      </c>
      <c r="E494">
        <v>40</v>
      </c>
      <c r="F494" t="s">
        <v>604</v>
      </c>
    </row>
    <row r="495" spans="1:6" x14ac:dyDescent="0.2">
      <c r="A495">
        <v>819</v>
      </c>
      <c r="B495" t="s">
        <v>200</v>
      </c>
      <c r="C495">
        <v>4018</v>
      </c>
      <c r="D495" t="s">
        <v>200</v>
      </c>
      <c r="E495">
        <v>40</v>
      </c>
      <c r="F495" t="s">
        <v>604</v>
      </c>
    </row>
    <row r="496" spans="1:6" x14ac:dyDescent="0.2">
      <c r="A496">
        <v>821</v>
      </c>
      <c r="B496" t="s">
        <v>201</v>
      </c>
      <c r="C496">
        <v>4020</v>
      </c>
      <c r="D496" t="s">
        <v>202</v>
      </c>
      <c r="E496">
        <v>40</v>
      </c>
      <c r="F496" t="s">
        <v>604</v>
      </c>
    </row>
    <row r="497" spans="1:6" x14ac:dyDescent="0.2">
      <c r="A497">
        <v>822</v>
      </c>
      <c r="B497" t="s">
        <v>203</v>
      </c>
      <c r="C497">
        <v>4020</v>
      </c>
      <c r="D497" t="s">
        <v>202</v>
      </c>
      <c r="E497">
        <v>40</v>
      </c>
      <c r="F497" t="s">
        <v>604</v>
      </c>
    </row>
    <row r="498" spans="1:6" x14ac:dyDescent="0.2">
      <c r="A498">
        <v>826</v>
      </c>
      <c r="B498" t="s">
        <v>204</v>
      </c>
      <c r="C498">
        <v>4026</v>
      </c>
      <c r="D498" t="s">
        <v>204</v>
      </c>
      <c r="E498">
        <v>40</v>
      </c>
      <c r="F498" t="s">
        <v>604</v>
      </c>
    </row>
    <row r="499" spans="1:6" x14ac:dyDescent="0.2">
      <c r="A499">
        <v>827</v>
      </c>
      <c r="B499" t="s">
        <v>205</v>
      </c>
      <c r="C499">
        <v>4024</v>
      </c>
      <c r="D499" t="s">
        <v>205</v>
      </c>
      <c r="E499">
        <v>40</v>
      </c>
      <c r="F499" t="s">
        <v>604</v>
      </c>
    </row>
    <row r="500" spans="1:6" x14ac:dyDescent="0.2">
      <c r="A500">
        <v>828</v>
      </c>
      <c r="B500" t="s">
        <v>206</v>
      </c>
      <c r="C500">
        <v>4022</v>
      </c>
      <c r="D500" t="s">
        <v>206</v>
      </c>
      <c r="E500">
        <v>40</v>
      </c>
      <c r="F500" t="s">
        <v>604</v>
      </c>
    </row>
    <row r="501" spans="1:6" x14ac:dyDescent="0.2">
      <c r="A501">
        <v>829</v>
      </c>
      <c r="B501" t="s">
        <v>207</v>
      </c>
      <c r="C501">
        <v>4028</v>
      </c>
      <c r="D501" t="s">
        <v>207</v>
      </c>
      <c r="E501">
        <v>40</v>
      </c>
      <c r="F501" t="s">
        <v>604</v>
      </c>
    </row>
    <row r="502" spans="1:6" x14ac:dyDescent="0.2">
      <c r="A502">
        <v>830</v>
      </c>
      <c r="B502" t="s">
        <v>208</v>
      </c>
      <c r="C502">
        <v>4030</v>
      </c>
      <c r="D502" t="s">
        <v>208</v>
      </c>
      <c r="E502">
        <v>40</v>
      </c>
      <c r="F502" t="s">
        <v>604</v>
      </c>
    </row>
    <row r="503" spans="1:6" x14ac:dyDescent="0.2">
      <c r="A503">
        <v>831</v>
      </c>
      <c r="B503" t="s">
        <v>209</v>
      </c>
      <c r="C503">
        <v>4032</v>
      </c>
      <c r="D503" t="s">
        <v>209</v>
      </c>
      <c r="E503">
        <v>40</v>
      </c>
      <c r="F503" t="s">
        <v>604</v>
      </c>
    </row>
    <row r="504" spans="1:6" x14ac:dyDescent="0.2">
      <c r="A504">
        <v>833</v>
      </c>
      <c r="B504" t="s">
        <v>210</v>
      </c>
      <c r="C504">
        <v>4034</v>
      </c>
      <c r="D504" t="s">
        <v>210</v>
      </c>
      <c r="E504">
        <v>40</v>
      </c>
      <c r="F504" t="s">
        <v>604</v>
      </c>
    </row>
    <row r="505" spans="1:6" x14ac:dyDescent="0.2">
      <c r="A505">
        <v>834</v>
      </c>
      <c r="B505" t="s">
        <v>211</v>
      </c>
      <c r="C505">
        <v>4036</v>
      </c>
      <c r="D505" t="s">
        <v>211</v>
      </c>
      <c r="E505">
        <v>40</v>
      </c>
      <c r="F505" t="s">
        <v>604</v>
      </c>
    </row>
    <row r="506" spans="1:6" x14ac:dyDescent="0.2">
      <c r="A506">
        <v>901</v>
      </c>
      <c r="B506" t="s">
        <v>212</v>
      </c>
      <c r="C506">
        <v>4201</v>
      </c>
      <c r="D506" t="s">
        <v>212</v>
      </c>
      <c r="E506">
        <v>42</v>
      </c>
      <c r="F506" t="s">
        <v>213</v>
      </c>
    </row>
    <row r="507" spans="1:6" x14ac:dyDescent="0.2">
      <c r="A507">
        <v>904</v>
      </c>
      <c r="B507" t="s">
        <v>214</v>
      </c>
      <c r="C507">
        <v>4202</v>
      </c>
      <c r="D507" t="s">
        <v>214</v>
      </c>
      <c r="E507">
        <v>42</v>
      </c>
      <c r="F507" t="s">
        <v>213</v>
      </c>
    </row>
    <row r="508" spans="1:6" x14ac:dyDescent="0.2">
      <c r="A508">
        <v>906</v>
      </c>
      <c r="B508" t="s">
        <v>215</v>
      </c>
      <c r="C508">
        <v>4203</v>
      </c>
      <c r="D508" t="s">
        <v>215</v>
      </c>
      <c r="E508">
        <v>42</v>
      </c>
      <c r="F508" t="s">
        <v>213</v>
      </c>
    </row>
    <row r="509" spans="1:6" x14ac:dyDescent="0.2">
      <c r="A509">
        <v>911</v>
      </c>
      <c r="B509" t="s">
        <v>216</v>
      </c>
      <c r="C509">
        <v>4211</v>
      </c>
      <c r="D509" t="s">
        <v>216</v>
      </c>
      <c r="E509">
        <v>42</v>
      </c>
      <c r="F509" t="s">
        <v>213</v>
      </c>
    </row>
    <row r="510" spans="1:6" x14ac:dyDescent="0.2">
      <c r="A510">
        <v>912</v>
      </c>
      <c r="B510" t="s">
        <v>217</v>
      </c>
      <c r="C510">
        <v>4212</v>
      </c>
      <c r="D510" t="s">
        <v>217</v>
      </c>
      <c r="E510">
        <v>42</v>
      </c>
      <c r="F510" t="s">
        <v>213</v>
      </c>
    </row>
    <row r="511" spans="1:6" x14ac:dyDescent="0.2">
      <c r="A511">
        <v>914</v>
      </c>
      <c r="B511" t="s">
        <v>218</v>
      </c>
      <c r="C511">
        <v>4213</v>
      </c>
      <c r="D511" t="s">
        <v>218</v>
      </c>
      <c r="E511">
        <v>42</v>
      </c>
      <c r="F511" t="s">
        <v>213</v>
      </c>
    </row>
    <row r="512" spans="1:6" x14ac:dyDescent="0.2">
      <c r="A512">
        <v>919</v>
      </c>
      <c r="B512" t="s">
        <v>219</v>
      </c>
      <c r="C512">
        <v>4214</v>
      </c>
      <c r="D512" t="s">
        <v>219</v>
      </c>
      <c r="E512">
        <v>42</v>
      </c>
      <c r="F512" t="s">
        <v>213</v>
      </c>
    </row>
    <row r="513" spans="1:6" x14ac:dyDescent="0.2">
      <c r="A513">
        <v>926</v>
      </c>
      <c r="B513" t="s">
        <v>220</v>
      </c>
      <c r="C513">
        <v>4215</v>
      </c>
      <c r="D513" t="s">
        <v>220</v>
      </c>
      <c r="E513">
        <v>42</v>
      </c>
      <c r="F513" t="s">
        <v>213</v>
      </c>
    </row>
    <row r="514" spans="1:6" x14ac:dyDescent="0.2">
      <c r="A514">
        <v>928</v>
      </c>
      <c r="B514" t="s">
        <v>221</v>
      </c>
      <c r="C514">
        <v>4216</v>
      </c>
      <c r="D514" t="s">
        <v>221</v>
      </c>
      <c r="E514">
        <v>42</v>
      </c>
      <c r="F514" t="s">
        <v>213</v>
      </c>
    </row>
    <row r="515" spans="1:6" x14ac:dyDescent="0.2">
      <c r="A515">
        <v>929</v>
      </c>
      <c r="B515" t="s">
        <v>222</v>
      </c>
      <c r="C515">
        <v>4217</v>
      </c>
      <c r="D515" t="s">
        <v>222</v>
      </c>
      <c r="E515">
        <v>42</v>
      </c>
      <c r="F515" t="s">
        <v>213</v>
      </c>
    </row>
    <row r="516" spans="1:6" x14ac:dyDescent="0.2">
      <c r="A516">
        <v>935</v>
      </c>
      <c r="B516" t="s">
        <v>223</v>
      </c>
      <c r="C516">
        <v>4218</v>
      </c>
      <c r="D516" t="s">
        <v>223</v>
      </c>
      <c r="E516">
        <v>42</v>
      </c>
      <c r="F516" t="s">
        <v>213</v>
      </c>
    </row>
    <row r="517" spans="1:6" x14ac:dyDescent="0.2">
      <c r="A517">
        <v>937</v>
      </c>
      <c r="B517" t="s">
        <v>225</v>
      </c>
      <c r="C517">
        <v>4219</v>
      </c>
      <c r="D517" t="s">
        <v>225</v>
      </c>
      <c r="E517">
        <v>42</v>
      </c>
      <c r="F517" t="s">
        <v>213</v>
      </c>
    </row>
    <row r="518" spans="1:6" x14ac:dyDescent="0.2">
      <c r="A518">
        <v>938</v>
      </c>
      <c r="B518" t="s">
        <v>226</v>
      </c>
      <c r="C518">
        <v>4220</v>
      </c>
      <c r="D518" t="s">
        <v>226</v>
      </c>
      <c r="E518">
        <v>42</v>
      </c>
      <c r="F518" t="s">
        <v>213</v>
      </c>
    </row>
    <row r="519" spans="1:6" x14ac:dyDescent="0.2">
      <c r="A519">
        <v>940</v>
      </c>
      <c r="B519" t="s">
        <v>227</v>
      </c>
      <c r="C519">
        <v>4221</v>
      </c>
      <c r="D519" t="s">
        <v>227</v>
      </c>
      <c r="E519">
        <v>42</v>
      </c>
      <c r="F519" t="s">
        <v>213</v>
      </c>
    </row>
    <row r="520" spans="1:6" x14ac:dyDescent="0.2">
      <c r="A520">
        <v>941</v>
      </c>
      <c r="B520" t="s">
        <v>228</v>
      </c>
      <c r="C520">
        <v>4222</v>
      </c>
      <c r="D520" t="s">
        <v>228</v>
      </c>
      <c r="E520">
        <v>42</v>
      </c>
      <c r="F520" t="s">
        <v>213</v>
      </c>
    </row>
    <row r="521" spans="1:6" x14ac:dyDescent="0.2">
      <c r="A521">
        <v>1001</v>
      </c>
      <c r="B521" t="s">
        <v>229</v>
      </c>
      <c r="C521">
        <v>4204</v>
      </c>
      <c r="D521" t="s">
        <v>229</v>
      </c>
      <c r="E521">
        <v>42</v>
      </c>
      <c r="F521" t="s">
        <v>213</v>
      </c>
    </row>
    <row r="522" spans="1:6" x14ac:dyDescent="0.2">
      <c r="A522">
        <v>1002</v>
      </c>
      <c r="B522" t="s">
        <v>230</v>
      </c>
      <c r="C522">
        <v>4205</v>
      </c>
      <c r="D522" t="s">
        <v>231</v>
      </c>
      <c r="E522">
        <v>42</v>
      </c>
      <c r="F522" t="s">
        <v>213</v>
      </c>
    </row>
    <row r="523" spans="1:6" x14ac:dyDescent="0.2">
      <c r="A523">
        <v>1003</v>
      </c>
      <c r="B523" t="s">
        <v>232</v>
      </c>
      <c r="C523">
        <v>4206</v>
      </c>
      <c r="D523" t="s">
        <v>232</v>
      </c>
      <c r="E523">
        <v>42</v>
      </c>
      <c r="F523" t="s">
        <v>213</v>
      </c>
    </row>
    <row r="524" spans="1:6" x14ac:dyDescent="0.2">
      <c r="A524">
        <v>1004</v>
      </c>
      <c r="B524" t="s">
        <v>233</v>
      </c>
      <c r="C524">
        <v>4207</v>
      </c>
      <c r="D524" t="s">
        <v>233</v>
      </c>
      <c r="E524">
        <v>42</v>
      </c>
      <c r="F524" t="s">
        <v>213</v>
      </c>
    </row>
    <row r="525" spans="1:6" x14ac:dyDescent="0.2">
      <c r="A525">
        <v>1014</v>
      </c>
      <c r="B525" t="s">
        <v>234</v>
      </c>
      <c r="C525">
        <v>4223</v>
      </c>
      <c r="D525" t="s">
        <v>234</v>
      </c>
      <c r="E525">
        <v>42</v>
      </c>
      <c r="F525" t="s">
        <v>213</v>
      </c>
    </row>
    <row r="526" spans="1:6" x14ac:dyDescent="0.2">
      <c r="A526">
        <v>1017</v>
      </c>
      <c r="B526" t="s">
        <v>235</v>
      </c>
      <c r="C526">
        <v>4204</v>
      </c>
      <c r="D526" t="s">
        <v>229</v>
      </c>
      <c r="E526">
        <v>42</v>
      </c>
      <c r="F526" t="s">
        <v>213</v>
      </c>
    </row>
    <row r="527" spans="1:6" x14ac:dyDescent="0.2">
      <c r="A527">
        <v>1018</v>
      </c>
      <c r="B527" t="s">
        <v>236</v>
      </c>
      <c r="C527">
        <v>4204</v>
      </c>
      <c r="D527" t="s">
        <v>229</v>
      </c>
      <c r="E527">
        <v>42</v>
      </c>
      <c r="F527" t="s">
        <v>213</v>
      </c>
    </row>
    <row r="528" spans="1:6" x14ac:dyDescent="0.2">
      <c r="A528">
        <v>1021</v>
      </c>
      <c r="B528" t="s">
        <v>237</v>
      </c>
      <c r="C528">
        <v>4205</v>
      </c>
      <c r="D528" t="s">
        <v>231</v>
      </c>
      <c r="E528">
        <v>42</v>
      </c>
      <c r="F528" t="s">
        <v>213</v>
      </c>
    </row>
    <row r="529" spans="1:6" x14ac:dyDescent="0.2">
      <c r="A529">
        <v>1026</v>
      </c>
      <c r="B529" t="s">
        <v>238</v>
      </c>
      <c r="C529">
        <v>4224</v>
      </c>
      <c r="D529" t="s">
        <v>238</v>
      </c>
      <c r="E529">
        <v>42</v>
      </c>
      <c r="F529" t="s">
        <v>213</v>
      </c>
    </row>
    <row r="530" spans="1:6" x14ac:dyDescent="0.2">
      <c r="A530">
        <v>1027</v>
      </c>
      <c r="B530" t="s">
        <v>239</v>
      </c>
      <c r="C530">
        <v>4225</v>
      </c>
      <c r="D530" t="s">
        <v>240</v>
      </c>
      <c r="E530">
        <v>42</v>
      </c>
      <c r="F530" t="s">
        <v>213</v>
      </c>
    </row>
    <row r="531" spans="1:6" x14ac:dyDescent="0.2">
      <c r="A531">
        <v>1029</v>
      </c>
      <c r="B531" t="s">
        <v>231</v>
      </c>
      <c r="C531">
        <v>4205</v>
      </c>
      <c r="D531" t="s">
        <v>231</v>
      </c>
      <c r="E531">
        <v>42</v>
      </c>
      <c r="F531" t="s">
        <v>213</v>
      </c>
    </row>
    <row r="532" spans="1:6" x14ac:dyDescent="0.2">
      <c r="A532">
        <v>1032</v>
      </c>
      <c r="B532" t="s">
        <v>240</v>
      </c>
      <c r="C532">
        <v>4225</v>
      </c>
      <c r="D532" t="s">
        <v>240</v>
      </c>
      <c r="E532">
        <v>42</v>
      </c>
      <c r="F532" t="s">
        <v>213</v>
      </c>
    </row>
    <row r="533" spans="1:6" x14ac:dyDescent="0.2">
      <c r="A533">
        <v>1034</v>
      </c>
      <c r="B533" t="s">
        <v>241</v>
      </c>
      <c r="C533">
        <v>4226</v>
      </c>
      <c r="D533" t="s">
        <v>241</v>
      </c>
      <c r="E533">
        <v>42</v>
      </c>
      <c r="F533" t="s">
        <v>213</v>
      </c>
    </row>
    <row r="534" spans="1:6" x14ac:dyDescent="0.2">
      <c r="A534">
        <v>1037</v>
      </c>
      <c r="B534" t="s">
        <v>242</v>
      </c>
      <c r="C534">
        <v>4227</v>
      </c>
      <c r="D534" t="s">
        <v>242</v>
      </c>
      <c r="E534">
        <v>42</v>
      </c>
      <c r="F534" t="s">
        <v>213</v>
      </c>
    </row>
    <row r="535" spans="1:6" x14ac:dyDescent="0.2">
      <c r="A535">
        <v>1046</v>
      </c>
      <c r="B535" t="s">
        <v>243</v>
      </c>
      <c r="C535">
        <v>4228</v>
      </c>
      <c r="D535" t="s">
        <v>243</v>
      </c>
      <c r="E535">
        <v>42</v>
      </c>
      <c r="F535" t="s">
        <v>213</v>
      </c>
    </row>
    <row r="536" spans="1:6" x14ac:dyDescent="0.2">
      <c r="A536">
        <v>1101</v>
      </c>
      <c r="B536" t="s">
        <v>244</v>
      </c>
      <c r="C536">
        <v>1101</v>
      </c>
      <c r="D536" t="s">
        <v>244</v>
      </c>
      <c r="E536">
        <v>11</v>
      </c>
      <c r="F536" t="s">
        <v>245</v>
      </c>
    </row>
    <row r="537" spans="1:6" x14ac:dyDescent="0.2">
      <c r="A537">
        <v>1102</v>
      </c>
      <c r="B537" t="s">
        <v>246</v>
      </c>
      <c r="C537">
        <v>1108</v>
      </c>
      <c r="D537" t="s">
        <v>246</v>
      </c>
      <c r="E537">
        <v>11</v>
      </c>
      <c r="F537" t="s">
        <v>245</v>
      </c>
    </row>
    <row r="538" spans="1:6" x14ac:dyDescent="0.2">
      <c r="A538">
        <v>1103</v>
      </c>
      <c r="B538" t="s">
        <v>247</v>
      </c>
      <c r="C538">
        <v>1103</v>
      </c>
      <c r="D538" t="s">
        <v>247</v>
      </c>
      <c r="E538">
        <v>11</v>
      </c>
      <c r="F538" t="s">
        <v>245</v>
      </c>
    </row>
    <row r="539" spans="1:6" x14ac:dyDescent="0.2">
      <c r="A539">
        <v>1106</v>
      </c>
      <c r="B539" t="s">
        <v>248</v>
      </c>
      <c r="C539">
        <v>1106</v>
      </c>
      <c r="D539" t="s">
        <v>248</v>
      </c>
      <c r="E539">
        <v>11</v>
      </c>
      <c r="F539" t="s">
        <v>245</v>
      </c>
    </row>
    <row r="540" spans="1:6" x14ac:dyDescent="0.2">
      <c r="A540">
        <v>1108</v>
      </c>
      <c r="B540" t="s">
        <v>246</v>
      </c>
      <c r="C540">
        <v>1108</v>
      </c>
      <c r="D540" t="s">
        <v>246</v>
      </c>
      <c r="E540">
        <v>11</v>
      </c>
      <c r="F540" t="s">
        <v>245</v>
      </c>
    </row>
    <row r="541" spans="1:6" x14ac:dyDescent="0.2">
      <c r="A541">
        <v>1111</v>
      </c>
      <c r="B541" t="s">
        <v>249</v>
      </c>
      <c r="C541">
        <v>1111</v>
      </c>
      <c r="D541" t="s">
        <v>249</v>
      </c>
      <c r="E541">
        <v>11</v>
      </c>
      <c r="F541" t="s">
        <v>245</v>
      </c>
    </row>
    <row r="542" spans="1:6" x14ac:dyDescent="0.2">
      <c r="A542">
        <v>1112</v>
      </c>
      <c r="B542" t="s">
        <v>250</v>
      </c>
      <c r="C542">
        <v>1112</v>
      </c>
      <c r="D542" t="s">
        <v>250</v>
      </c>
      <c r="E542">
        <v>11</v>
      </c>
      <c r="F542" t="s">
        <v>245</v>
      </c>
    </row>
    <row r="543" spans="1:6" x14ac:dyDescent="0.2">
      <c r="A543">
        <v>1114</v>
      </c>
      <c r="B543" t="s">
        <v>251</v>
      </c>
      <c r="C543">
        <v>1114</v>
      </c>
      <c r="D543" t="s">
        <v>251</v>
      </c>
      <c r="E543">
        <v>11</v>
      </c>
      <c r="F543" t="s">
        <v>245</v>
      </c>
    </row>
    <row r="544" spans="1:6" x14ac:dyDescent="0.2">
      <c r="A544">
        <v>1119</v>
      </c>
      <c r="B544" t="s">
        <v>252</v>
      </c>
      <c r="C544">
        <v>1119</v>
      </c>
      <c r="D544" t="s">
        <v>252</v>
      </c>
      <c r="E544">
        <v>11</v>
      </c>
      <c r="F544" t="s">
        <v>245</v>
      </c>
    </row>
    <row r="545" spans="1:6" x14ac:dyDescent="0.2">
      <c r="A545">
        <v>1120</v>
      </c>
      <c r="B545" t="s">
        <v>253</v>
      </c>
      <c r="C545">
        <v>1120</v>
      </c>
      <c r="D545" t="s">
        <v>253</v>
      </c>
      <c r="E545">
        <v>11</v>
      </c>
      <c r="F545" t="s">
        <v>245</v>
      </c>
    </row>
    <row r="546" spans="1:6" x14ac:dyDescent="0.2">
      <c r="A546">
        <v>1121</v>
      </c>
      <c r="B546" t="s">
        <v>254</v>
      </c>
      <c r="C546">
        <v>1121</v>
      </c>
      <c r="D546" t="s">
        <v>254</v>
      </c>
      <c r="E546">
        <v>11</v>
      </c>
      <c r="F546" t="s">
        <v>245</v>
      </c>
    </row>
    <row r="547" spans="1:6" x14ac:dyDescent="0.2">
      <c r="A547">
        <v>1122</v>
      </c>
      <c r="B547" t="s">
        <v>255</v>
      </c>
      <c r="C547">
        <v>1122</v>
      </c>
      <c r="D547" t="s">
        <v>255</v>
      </c>
      <c r="E547">
        <v>11</v>
      </c>
      <c r="F547" t="s">
        <v>245</v>
      </c>
    </row>
    <row r="548" spans="1:6" x14ac:dyDescent="0.2">
      <c r="A548">
        <v>1124</v>
      </c>
      <c r="B548" t="s">
        <v>256</v>
      </c>
      <c r="C548">
        <v>1124</v>
      </c>
      <c r="D548" t="s">
        <v>256</v>
      </c>
      <c r="E548">
        <v>11</v>
      </c>
      <c r="F548" t="s">
        <v>245</v>
      </c>
    </row>
    <row r="549" spans="1:6" x14ac:dyDescent="0.2">
      <c r="A549">
        <v>1127</v>
      </c>
      <c r="B549" t="s">
        <v>257</v>
      </c>
      <c r="C549">
        <v>1127</v>
      </c>
      <c r="D549" t="s">
        <v>257</v>
      </c>
      <c r="E549">
        <v>11</v>
      </c>
      <c r="F549" t="s">
        <v>245</v>
      </c>
    </row>
    <row r="550" spans="1:6" x14ac:dyDescent="0.2">
      <c r="A550">
        <v>1129</v>
      </c>
      <c r="B550" t="s">
        <v>258</v>
      </c>
      <c r="C550">
        <v>1108</v>
      </c>
      <c r="D550" t="s">
        <v>246</v>
      </c>
      <c r="E550">
        <v>11</v>
      </c>
      <c r="F550" t="s">
        <v>245</v>
      </c>
    </row>
    <row r="551" spans="1:6" x14ac:dyDescent="0.2">
      <c r="A551">
        <v>1130</v>
      </c>
      <c r="B551" t="s">
        <v>259</v>
      </c>
      <c r="C551">
        <v>1130</v>
      </c>
      <c r="D551" t="s">
        <v>259</v>
      </c>
      <c r="E551">
        <v>11</v>
      </c>
      <c r="F551" t="s">
        <v>245</v>
      </c>
    </row>
    <row r="552" spans="1:6" x14ac:dyDescent="0.2">
      <c r="A552">
        <v>1133</v>
      </c>
      <c r="B552" t="s">
        <v>260</v>
      </c>
      <c r="C552">
        <v>1133</v>
      </c>
      <c r="D552" t="s">
        <v>260</v>
      </c>
      <c r="E552">
        <v>11</v>
      </c>
      <c r="F552" t="s">
        <v>245</v>
      </c>
    </row>
    <row r="553" spans="1:6" x14ac:dyDescent="0.2">
      <c r="A553">
        <v>1134</v>
      </c>
      <c r="B553" t="s">
        <v>261</v>
      </c>
      <c r="C553">
        <v>1134</v>
      </c>
      <c r="D553" t="s">
        <v>261</v>
      </c>
      <c r="E553">
        <v>11</v>
      </c>
      <c r="F553" t="s">
        <v>245</v>
      </c>
    </row>
    <row r="554" spans="1:6" x14ac:dyDescent="0.2">
      <c r="A554">
        <v>1135</v>
      </c>
      <c r="B554" t="s">
        <v>262</v>
      </c>
      <c r="C554">
        <v>1135</v>
      </c>
      <c r="D554" t="s">
        <v>262</v>
      </c>
      <c r="E554">
        <v>11</v>
      </c>
      <c r="F554" t="s">
        <v>245</v>
      </c>
    </row>
    <row r="555" spans="1:6" x14ac:dyDescent="0.2">
      <c r="A555">
        <v>1141</v>
      </c>
      <c r="B555" t="s">
        <v>263</v>
      </c>
      <c r="C555">
        <v>1103</v>
      </c>
      <c r="D555" t="s">
        <v>247</v>
      </c>
      <c r="E555">
        <v>11</v>
      </c>
      <c r="F555" t="s">
        <v>245</v>
      </c>
    </row>
    <row r="556" spans="1:6" x14ac:dyDescent="0.2">
      <c r="A556">
        <v>1142</v>
      </c>
      <c r="B556" t="s">
        <v>264</v>
      </c>
      <c r="C556">
        <v>1103</v>
      </c>
      <c r="D556" t="s">
        <v>247</v>
      </c>
      <c r="E556">
        <v>11</v>
      </c>
      <c r="F556" t="s">
        <v>245</v>
      </c>
    </row>
    <row r="557" spans="1:6" x14ac:dyDescent="0.2">
      <c r="A557">
        <v>1144</v>
      </c>
      <c r="B557" t="s">
        <v>265</v>
      </c>
      <c r="C557">
        <v>1144</v>
      </c>
      <c r="D557" t="s">
        <v>265</v>
      </c>
      <c r="E557">
        <v>11</v>
      </c>
      <c r="F557" t="s">
        <v>245</v>
      </c>
    </row>
    <row r="558" spans="1:6" x14ac:dyDescent="0.2">
      <c r="A558">
        <v>1145</v>
      </c>
      <c r="B558" t="s">
        <v>266</v>
      </c>
      <c r="C558">
        <v>1145</v>
      </c>
      <c r="D558" t="s">
        <v>266</v>
      </c>
      <c r="E558">
        <v>11</v>
      </c>
      <c r="F558" t="s">
        <v>245</v>
      </c>
    </row>
    <row r="559" spans="1:6" x14ac:dyDescent="0.2">
      <c r="A559">
        <v>1146</v>
      </c>
      <c r="B559" t="s">
        <v>267</v>
      </c>
      <c r="C559">
        <v>1146</v>
      </c>
      <c r="D559" t="s">
        <v>267</v>
      </c>
      <c r="E559">
        <v>11</v>
      </c>
      <c r="F559" t="s">
        <v>245</v>
      </c>
    </row>
    <row r="560" spans="1:6" x14ac:dyDescent="0.2">
      <c r="A560">
        <v>1149</v>
      </c>
      <c r="B560" t="s">
        <v>268</v>
      </c>
      <c r="C560">
        <v>1149</v>
      </c>
      <c r="D560" t="s">
        <v>268</v>
      </c>
      <c r="E560">
        <v>11</v>
      </c>
      <c r="F560" t="s">
        <v>245</v>
      </c>
    </row>
    <row r="561" spans="1:6" x14ac:dyDescent="0.2">
      <c r="A561">
        <v>1151</v>
      </c>
      <c r="B561" t="s">
        <v>269</v>
      </c>
      <c r="C561">
        <v>1151</v>
      </c>
      <c r="D561" t="s">
        <v>269</v>
      </c>
      <c r="E561">
        <v>11</v>
      </c>
      <c r="F561" t="s">
        <v>245</v>
      </c>
    </row>
    <row r="562" spans="1:6" x14ac:dyDescent="0.2">
      <c r="A562">
        <v>1160</v>
      </c>
      <c r="B562" t="s">
        <v>270</v>
      </c>
      <c r="C562">
        <v>1160</v>
      </c>
      <c r="D562" t="s">
        <v>270</v>
      </c>
      <c r="E562">
        <v>11</v>
      </c>
      <c r="F562" t="s">
        <v>245</v>
      </c>
    </row>
    <row r="563" spans="1:6" x14ac:dyDescent="0.2">
      <c r="A563">
        <v>1201</v>
      </c>
      <c r="B563" t="s">
        <v>271</v>
      </c>
      <c r="C563">
        <v>4601</v>
      </c>
      <c r="D563" t="s">
        <v>271</v>
      </c>
      <c r="E563">
        <v>11</v>
      </c>
      <c r="F563" t="s">
        <v>245</v>
      </c>
    </row>
    <row r="564" spans="1:6" x14ac:dyDescent="0.2">
      <c r="A564">
        <v>1211</v>
      </c>
      <c r="B564" t="s">
        <v>273</v>
      </c>
      <c r="C564">
        <v>4611</v>
      </c>
      <c r="D564" t="s">
        <v>273</v>
      </c>
      <c r="E564">
        <v>11</v>
      </c>
      <c r="F564" t="s">
        <v>245</v>
      </c>
    </row>
    <row r="565" spans="1:6" x14ac:dyDescent="0.2">
      <c r="A565">
        <v>1444</v>
      </c>
      <c r="B565" t="s">
        <v>333</v>
      </c>
      <c r="C565">
        <v>1577</v>
      </c>
      <c r="D565" t="s">
        <v>334</v>
      </c>
      <c r="E565">
        <v>15</v>
      </c>
      <c r="F565" t="s">
        <v>335</v>
      </c>
    </row>
    <row r="566" spans="1:6" x14ac:dyDescent="0.2">
      <c r="A566">
        <v>1502</v>
      </c>
      <c r="B566" t="s">
        <v>338</v>
      </c>
      <c r="C566">
        <v>1506</v>
      </c>
      <c r="D566" t="s">
        <v>338</v>
      </c>
      <c r="E566">
        <v>15</v>
      </c>
      <c r="F566" t="s">
        <v>335</v>
      </c>
    </row>
    <row r="567" spans="1:6" x14ac:dyDescent="0.2">
      <c r="A567">
        <v>1504</v>
      </c>
      <c r="B567" t="s">
        <v>339</v>
      </c>
      <c r="C567">
        <v>1508</v>
      </c>
      <c r="D567" t="s">
        <v>339</v>
      </c>
      <c r="E567">
        <v>15</v>
      </c>
      <c r="F567" t="s">
        <v>335</v>
      </c>
    </row>
    <row r="568" spans="1:6" x14ac:dyDescent="0.2">
      <c r="A568">
        <v>1505</v>
      </c>
      <c r="B568" t="s">
        <v>340</v>
      </c>
      <c r="C568">
        <v>1505</v>
      </c>
      <c r="D568" t="s">
        <v>340</v>
      </c>
      <c r="E568">
        <v>15</v>
      </c>
      <c r="F568" t="s">
        <v>335</v>
      </c>
    </row>
    <row r="569" spans="1:6" x14ac:dyDescent="0.2">
      <c r="A569">
        <v>1506</v>
      </c>
      <c r="B569" t="s">
        <v>338</v>
      </c>
      <c r="C569">
        <v>1506</v>
      </c>
      <c r="D569" t="s">
        <v>338</v>
      </c>
      <c r="E569">
        <v>15</v>
      </c>
      <c r="F569" t="s">
        <v>335</v>
      </c>
    </row>
    <row r="570" spans="1:6" x14ac:dyDescent="0.2">
      <c r="A570">
        <v>1507</v>
      </c>
      <c r="B570" t="s">
        <v>339</v>
      </c>
      <c r="C570">
        <v>1508</v>
      </c>
      <c r="D570" t="s">
        <v>339</v>
      </c>
      <c r="E570">
        <v>15</v>
      </c>
      <c r="F570" t="s">
        <v>335</v>
      </c>
    </row>
    <row r="571" spans="1:6" x14ac:dyDescent="0.2">
      <c r="A571">
        <v>1508</v>
      </c>
      <c r="B571" t="s">
        <v>339</v>
      </c>
      <c r="C571">
        <v>1508</v>
      </c>
      <c r="D571" t="s">
        <v>339</v>
      </c>
      <c r="E571">
        <v>16</v>
      </c>
      <c r="F571" t="s">
        <v>335</v>
      </c>
    </row>
    <row r="572" spans="1:6" x14ac:dyDescent="0.2">
      <c r="A572">
        <v>1511</v>
      </c>
      <c r="B572" t="s">
        <v>341</v>
      </c>
      <c r="C572">
        <v>1511</v>
      </c>
      <c r="D572" t="s">
        <v>341</v>
      </c>
      <c r="E572">
        <v>15</v>
      </c>
      <c r="F572" t="s">
        <v>335</v>
      </c>
    </row>
    <row r="573" spans="1:6" x14ac:dyDescent="0.2">
      <c r="A573">
        <v>1514</v>
      </c>
      <c r="B573" t="s">
        <v>187</v>
      </c>
      <c r="C573">
        <v>1514</v>
      </c>
      <c r="D573" t="s">
        <v>187</v>
      </c>
      <c r="E573">
        <v>15</v>
      </c>
      <c r="F573" t="s">
        <v>335</v>
      </c>
    </row>
    <row r="574" spans="1:6" x14ac:dyDescent="0.2">
      <c r="A574">
        <v>1515</v>
      </c>
      <c r="B574" t="s">
        <v>342</v>
      </c>
      <c r="C574">
        <v>1515</v>
      </c>
      <c r="D574" t="s">
        <v>597</v>
      </c>
      <c r="E574">
        <v>15</v>
      </c>
      <c r="F574" t="s">
        <v>335</v>
      </c>
    </row>
    <row r="575" spans="1:6" x14ac:dyDescent="0.2">
      <c r="A575">
        <v>1516</v>
      </c>
      <c r="B575" t="s">
        <v>343</v>
      </c>
      <c r="C575">
        <v>1516</v>
      </c>
      <c r="D575" t="s">
        <v>343</v>
      </c>
      <c r="E575">
        <v>15</v>
      </c>
      <c r="F575" t="s">
        <v>335</v>
      </c>
    </row>
    <row r="576" spans="1:6" x14ac:dyDescent="0.2">
      <c r="A576">
        <v>1517</v>
      </c>
      <c r="B576" t="s">
        <v>344</v>
      </c>
      <c r="C576">
        <v>1517</v>
      </c>
      <c r="D576" t="s">
        <v>344</v>
      </c>
      <c r="E576">
        <v>15</v>
      </c>
      <c r="F576" t="s">
        <v>335</v>
      </c>
    </row>
    <row r="577" spans="1:6" x14ac:dyDescent="0.2">
      <c r="A577">
        <v>1519</v>
      </c>
      <c r="B577" t="s">
        <v>334</v>
      </c>
      <c r="C577">
        <v>1577</v>
      </c>
      <c r="D577" t="s">
        <v>334</v>
      </c>
      <c r="E577">
        <v>15</v>
      </c>
      <c r="F577" t="s">
        <v>335</v>
      </c>
    </row>
    <row r="578" spans="1:6" x14ac:dyDescent="0.2">
      <c r="A578">
        <v>1520</v>
      </c>
      <c r="B578" t="s">
        <v>345</v>
      </c>
      <c r="C578">
        <v>1520</v>
      </c>
      <c r="D578" t="s">
        <v>345</v>
      </c>
      <c r="E578">
        <v>15</v>
      </c>
      <c r="F578" t="s">
        <v>335</v>
      </c>
    </row>
    <row r="579" spans="1:6" x14ac:dyDescent="0.2">
      <c r="A579">
        <v>1523</v>
      </c>
      <c r="B579" t="s">
        <v>346</v>
      </c>
      <c r="C579">
        <v>1508</v>
      </c>
      <c r="D579" t="s">
        <v>339</v>
      </c>
      <c r="E579">
        <v>15</v>
      </c>
      <c r="F579" t="s">
        <v>335</v>
      </c>
    </row>
    <row r="580" spans="1:6" x14ac:dyDescent="0.2">
      <c r="A580">
        <v>1524</v>
      </c>
      <c r="B580" t="s">
        <v>347</v>
      </c>
      <c r="C580">
        <v>1578</v>
      </c>
      <c r="D580" t="s">
        <v>348</v>
      </c>
      <c r="E580">
        <v>15</v>
      </c>
      <c r="F580" t="s">
        <v>335</v>
      </c>
    </row>
    <row r="581" spans="1:6" x14ac:dyDescent="0.2">
      <c r="A581">
        <v>1525</v>
      </c>
      <c r="B581" t="s">
        <v>349</v>
      </c>
      <c r="C581">
        <v>1525</v>
      </c>
      <c r="D581" t="s">
        <v>349</v>
      </c>
      <c r="E581">
        <v>15</v>
      </c>
      <c r="F581" t="s">
        <v>335</v>
      </c>
    </row>
    <row r="582" spans="1:6" x14ac:dyDescent="0.2">
      <c r="A582">
        <v>1526</v>
      </c>
      <c r="B582" t="s">
        <v>350</v>
      </c>
      <c r="C582">
        <v>1578</v>
      </c>
      <c r="D582" t="s">
        <v>348</v>
      </c>
      <c r="E582">
        <v>15</v>
      </c>
      <c r="F582" t="s">
        <v>335</v>
      </c>
    </row>
    <row r="583" spans="1:6" x14ac:dyDescent="0.2">
      <c r="A583">
        <v>1528</v>
      </c>
      <c r="B583" t="s">
        <v>351</v>
      </c>
      <c r="C583">
        <v>1528</v>
      </c>
      <c r="D583" t="s">
        <v>351</v>
      </c>
      <c r="E583">
        <v>15</v>
      </c>
      <c r="F583" t="s">
        <v>335</v>
      </c>
    </row>
    <row r="584" spans="1:6" x14ac:dyDescent="0.2">
      <c r="A584">
        <v>1529</v>
      </c>
      <c r="B584" t="s">
        <v>352</v>
      </c>
      <c r="C584">
        <v>1508</v>
      </c>
      <c r="D584" t="s">
        <v>339</v>
      </c>
      <c r="E584">
        <v>15</v>
      </c>
      <c r="F584" t="s">
        <v>335</v>
      </c>
    </row>
    <row r="585" spans="1:6" x14ac:dyDescent="0.2">
      <c r="A585">
        <v>1531</v>
      </c>
      <c r="B585" t="s">
        <v>353</v>
      </c>
      <c r="C585">
        <v>1531</v>
      </c>
      <c r="D585" t="s">
        <v>353</v>
      </c>
      <c r="E585">
        <v>15</v>
      </c>
      <c r="F585" t="s">
        <v>335</v>
      </c>
    </row>
    <row r="586" spans="1:6" x14ac:dyDescent="0.2">
      <c r="A586">
        <v>1532</v>
      </c>
      <c r="B586" t="s">
        <v>354</v>
      </c>
      <c r="C586">
        <v>1532</v>
      </c>
      <c r="D586" t="s">
        <v>354</v>
      </c>
      <c r="E586">
        <v>15</v>
      </c>
      <c r="F586" t="s">
        <v>335</v>
      </c>
    </row>
    <row r="587" spans="1:6" x14ac:dyDescent="0.2">
      <c r="A587">
        <v>1534</v>
      </c>
      <c r="B587" t="s">
        <v>355</v>
      </c>
      <c r="C587">
        <v>1580</v>
      </c>
      <c r="D587" t="s">
        <v>355</v>
      </c>
      <c r="E587">
        <v>15</v>
      </c>
      <c r="F587" t="s">
        <v>335</v>
      </c>
    </row>
    <row r="588" spans="1:6" x14ac:dyDescent="0.2">
      <c r="A588">
        <v>1535</v>
      </c>
      <c r="B588" t="s">
        <v>356</v>
      </c>
      <c r="C588">
        <v>1535</v>
      </c>
      <c r="D588" t="s">
        <v>356</v>
      </c>
      <c r="E588">
        <v>15</v>
      </c>
      <c r="F588" t="s">
        <v>335</v>
      </c>
    </row>
    <row r="589" spans="1:6" x14ac:dyDescent="0.2">
      <c r="A589">
        <v>1539</v>
      </c>
      <c r="B589" t="s">
        <v>357</v>
      </c>
      <c r="C589">
        <v>1539</v>
      </c>
      <c r="D589" t="s">
        <v>357</v>
      </c>
      <c r="E589">
        <v>15</v>
      </c>
      <c r="F589" t="s">
        <v>335</v>
      </c>
    </row>
    <row r="590" spans="1:6" x14ac:dyDescent="0.2">
      <c r="A590">
        <v>1543</v>
      </c>
      <c r="B590" t="s">
        <v>358</v>
      </c>
      <c r="C590">
        <v>1506</v>
      </c>
      <c r="D590" t="s">
        <v>338</v>
      </c>
      <c r="E590">
        <v>15</v>
      </c>
      <c r="F590" t="s">
        <v>335</v>
      </c>
    </row>
    <row r="591" spans="1:6" x14ac:dyDescent="0.2">
      <c r="A591">
        <v>1545</v>
      </c>
      <c r="B591" t="s">
        <v>359</v>
      </c>
      <c r="C591">
        <v>1506</v>
      </c>
      <c r="D591" t="s">
        <v>338</v>
      </c>
      <c r="E591">
        <v>15</v>
      </c>
      <c r="F591" t="s">
        <v>335</v>
      </c>
    </row>
    <row r="592" spans="1:6" x14ac:dyDescent="0.2">
      <c r="A592">
        <v>1546</v>
      </c>
      <c r="B592" t="s">
        <v>360</v>
      </c>
      <c r="C592">
        <v>1508</v>
      </c>
      <c r="D592" t="s">
        <v>339</v>
      </c>
      <c r="E592">
        <v>15</v>
      </c>
      <c r="F592" t="s">
        <v>335</v>
      </c>
    </row>
    <row r="593" spans="1:6" x14ac:dyDescent="0.2">
      <c r="A593">
        <v>1547</v>
      </c>
      <c r="B593" t="s">
        <v>361</v>
      </c>
      <c r="C593">
        <v>1547</v>
      </c>
      <c r="D593" t="s">
        <v>361</v>
      </c>
      <c r="E593">
        <v>15</v>
      </c>
      <c r="F593" t="s">
        <v>335</v>
      </c>
    </row>
    <row r="594" spans="1:6" x14ac:dyDescent="0.2">
      <c r="A594">
        <v>1548</v>
      </c>
      <c r="B594" t="s">
        <v>362</v>
      </c>
      <c r="C594">
        <v>1579</v>
      </c>
      <c r="D594" t="s">
        <v>363</v>
      </c>
      <c r="E594">
        <v>15</v>
      </c>
      <c r="F594" t="s">
        <v>335</v>
      </c>
    </row>
    <row r="595" spans="1:6" x14ac:dyDescent="0.2">
      <c r="A595">
        <v>1551</v>
      </c>
      <c r="B595" t="s">
        <v>364</v>
      </c>
      <c r="C595">
        <v>1579</v>
      </c>
      <c r="D595" t="s">
        <v>363</v>
      </c>
      <c r="E595">
        <v>15</v>
      </c>
      <c r="F595" t="s">
        <v>335</v>
      </c>
    </row>
    <row r="596" spans="1:6" x14ac:dyDescent="0.2">
      <c r="A596">
        <v>1554</v>
      </c>
      <c r="B596" t="s">
        <v>365</v>
      </c>
      <c r="C596">
        <v>1554</v>
      </c>
      <c r="D596" t="s">
        <v>365</v>
      </c>
      <c r="E596">
        <v>15</v>
      </c>
      <c r="F596" t="s">
        <v>335</v>
      </c>
    </row>
    <row r="597" spans="1:6" x14ac:dyDescent="0.2">
      <c r="A597">
        <v>1557</v>
      </c>
      <c r="B597" t="s">
        <v>366</v>
      </c>
      <c r="C597">
        <v>1557</v>
      </c>
      <c r="D597" t="s">
        <v>366</v>
      </c>
      <c r="E597">
        <v>15</v>
      </c>
      <c r="F597" t="s">
        <v>335</v>
      </c>
    </row>
    <row r="598" spans="1:6" x14ac:dyDescent="0.2">
      <c r="A598">
        <v>1560</v>
      </c>
      <c r="B598" t="s">
        <v>367</v>
      </c>
      <c r="C598">
        <v>1560</v>
      </c>
      <c r="D598" t="s">
        <v>367</v>
      </c>
      <c r="E598">
        <v>15</v>
      </c>
      <c r="F598" t="s">
        <v>335</v>
      </c>
    </row>
    <row r="599" spans="1:6" x14ac:dyDescent="0.2">
      <c r="A599">
        <v>1563</v>
      </c>
      <c r="B599" t="s">
        <v>368</v>
      </c>
      <c r="C599">
        <v>1563</v>
      </c>
      <c r="D599" t="s">
        <v>368</v>
      </c>
      <c r="E599">
        <v>15</v>
      </c>
      <c r="F599" t="s">
        <v>335</v>
      </c>
    </row>
    <row r="600" spans="1:6" x14ac:dyDescent="0.2">
      <c r="A600">
        <v>1566</v>
      </c>
      <c r="B600" t="s">
        <v>369</v>
      </c>
      <c r="C600">
        <v>1566</v>
      </c>
      <c r="D600" t="s">
        <v>369</v>
      </c>
      <c r="E600">
        <v>15</v>
      </c>
      <c r="F600" t="s">
        <v>335</v>
      </c>
    </row>
    <row r="601" spans="1:6" x14ac:dyDescent="0.2">
      <c r="A601">
        <v>1573</v>
      </c>
      <c r="B601" t="s">
        <v>375</v>
      </c>
      <c r="C601">
        <v>1573</v>
      </c>
      <c r="D601" t="s">
        <v>375</v>
      </c>
      <c r="E601">
        <v>15</v>
      </c>
      <c r="F601" t="s">
        <v>335</v>
      </c>
    </row>
    <row r="602" spans="1:6" x14ac:dyDescent="0.2">
      <c r="A602">
        <v>1576</v>
      </c>
      <c r="B602" t="s">
        <v>372</v>
      </c>
      <c r="C602">
        <v>1576</v>
      </c>
      <c r="D602" t="s">
        <v>372</v>
      </c>
      <c r="E602">
        <v>15</v>
      </c>
      <c r="F602" t="s">
        <v>335</v>
      </c>
    </row>
    <row r="603" spans="1:6" x14ac:dyDescent="0.2">
      <c r="A603">
        <v>1577</v>
      </c>
      <c r="B603" t="s">
        <v>334</v>
      </c>
      <c r="C603">
        <v>1577</v>
      </c>
      <c r="D603" t="s">
        <v>334</v>
      </c>
      <c r="E603">
        <v>15</v>
      </c>
      <c r="F603" t="s">
        <v>335</v>
      </c>
    </row>
    <row r="604" spans="1:6" x14ac:dyDescent="0.2">
      <c r="A604">
        <v>1578</v>
      </c>
      <c r="B604" t="s">
        <v>348</v>
      </c>
      <c r="C604">
        <v>1578</v>
      </c>
      <c r="D604" t="s">
        <v>348</v>
      </c>
      <c r="E604">
        <v>15</v>
      </c>
      <c r="F604" t="s">
        <v>335</v>
      </c>
    </row>
    <row r="605" spans="1:6" x14ac:dyDescent="0.2">
      <c r="A605">
        <v>1579</v>
      </c>
      <c r="B605" t="s">
        <v>363</v>
      </c>
      <c r="C605">
        <v>1579</v>
      </c>
      <c r="D605" t="s">
        <v>363</v>
      </c>
      <c r="E605">
        <v>15</v>
      </c>
      <c r="F605" t="s">
        <v>335</v>
      </c>
    </row>
    <row r="606" spans="1:6" x14ac:dyDescent="0.2">
      <c r="A606">
        <v>1580</v>
      </c>
      <c r="B606" t="s">
        <v>355</v>
      </c>
      <c r="C606">
        <v>1580</v>
      </c>
      <c r="D606" t="s">
        <v>355</v>
      </c>
      <c r="E606">
        <v>15</v>
      </c>
      <c r="F606" t="s">
        <v>335</v>
      </c>
    </row>
    <row r="607" spans="1:6" x14ac:dyDescent="0.2">
      <c r="A607">
        <v>1804</v>
      </c>
      <c r="B607" t="s">
        <v>425</v>
      </c>
      <c r="C607">
        <v>1804</v>
      </c>
      <c r="D607" t="s">
        <v>425</v>
      </c>
      <c r="E607">
        <v>18</v>
      </c>
      <c r="F607" t="s">
        <v>426</v>
      </c>
    </row>
    <row r="608" spans="1:6" x14ac:dyDescent="0.2">
      <c r="A608">
        <v>1805</v>
      </c>
      <c r="B608" t="s">
        <v>427</v>
      </c>
      <c r="C608">
        <v>1806</v>
      </c>
      <c r="D608" t="s">
        <v>427</v>
      </c>
      <c r="E608">
        <v>18</v>
      </c>
      <c r="F608" t="s">
        <v>426</v>
      </c>
    </row>
    <row r="609" spans="1:6" x14ac:dyDescent="0.2">
      <c r="A609">
        <v>1806</v>
      </c>
      <c r="B609" t="s">
        <v>427</v>
      </c>
      <c r="C609">
        <v>1806</v>
      </c>
      <c r="D609" t="s">
        <v>427</v>
      </c>
      <c r="E609">
        <v>18</v>
      </c>
      <c r="F609" t="s">
        <v>426</v>
      </c>
    </row>
    <row r="610" spans="1:6" x14ac:dyDescent="0.2">
      <c r="A610">
        <v>1811</v>
      </c>
      <c r="B610" t="s">
        <v>428</v>
      </c>
      <c r="C610">
        <v>1811</v>
      </c>
      <c r="D610" t="s">
        <v>428</v>
      </c>
      <c r="E610">
        <v>18</v>
      </c>
      <c r="F610" t="s">
        <v>426</v>
      </c>
    </row>
    <row r="611" spans="1:6" x14ac:dyDescent="0.2">
      <c r="A611">
        <v>1812</v>
      </c>
      <c r="B611" t="s">
        <v>429</v>
      </c>
      <c r="C611">
        <v>1812</v>
      </c>
      <c r="D611" t="s">
        <v>429</v>
      </c>
      <c r="E611">
        <v>18</v>
      </c>
      <c r="F611" t="s">
        <v>426</v>
      </c>
    </row>
    <row r="612" spans="1:6" x14ac:dyDescent="0.2">
      <c r="A612">
        <v>1813</v>
      </c>
      <c r="B612" t="s">
        <v>430</v>
      </c>
      <c r="C612">
        <v>1813</v>
      </c>
      <c r="D612" t="s">
        <v>430</v>
      </c>
      <c r="E612">
        <v>18</v>
      </c>
      <c r="F612" t="s">
        <v>426</v>
      </c>
    </row>
    <row r="613" spans="1:6" x14ac:dyDescent="0.2">
      <c r="A613">
        <v>1815</v>
      </c>
      <c r="B613" t="s">
        <v>431</v>
      </c>
      <c r="C613">
        <v>1815</v>
      </c>
      <c r="D613" t="s">
        <v>431</v>
      </c>
      <c r="E613">
        <v>18</v>
      </c>
      <c r="F613" t="s">
        <v>426</v>
      </c>
    </row>
    <row r="614" spans="1:6" x14ac:dyDescent="0.2">
      <c r="A614">
        <v>1816</v>
      </c>
      <c r="B614" t="s">
        <v>432</v>
      </c>
      <c r="C614">
        <v>1816</v>
      </c>
      <c r="D614" t="s">
        <v>432</v>
      </c>
      <c r="E614">
        <v>18</v>
      </c>
      <c r="F614" t="s">
        <v>426</v>
      </c>
    </row>
    <row r="615" spans="1:6" x14ac:dyDescent="0.2">
      <c r="A615">
        <v>1818</v>
      </c>
      <c r="B615" t="s">
        <v>342</v>
      </c>
      <c r="C615">
        <v>1818</v>
      </c>
      <c r="D615" t="s">
        <v>598</v>
      </c>
      <c r="E615">
        <v>18</v>
      </c>
      <c r="F615" t="s">
        <v>426</v>
      </c>
    </row>
    <row r="616" spans="1:6" x14ac:dyDescent="0.2">
      <c r="A616">
        <v>1820</v>
      </c>
      <c r="B616" t="s">
        <v>433</v>
      </c>
      <c r="C616">
        <v>1820</v>
      </c>
      <c r="D616" t="s">
        <v>433</v>
      </c>
      <c r="E616">
        <v>18</v>
      </c>
      <c r="F616" t="s">
        <v>426</v>
      </c>
    </row>
    <row r="617" spans="1:6" x14ac:dyDescent="0.2">
      <c r="A617">
        <v>1822</v>
      </c>
      <c r="B617" t="s">
        <v>434</v>
      </c>
      <c r="C617">
        <v>1822</v>
      </c>
      <c r="D617" t="s">
        <v>434</v>
      </c>
      <c r="E617">
        <v>18</v>
      </c>
      <c r="F617" t="s">
        <v>426</v>
      </c>
    </row>
    <row r="618" spans="1:6" x14ac:dyDescent="0.2">
      <c r="A618">
        <v>1824</v>
      </c>
      <c r="B618" t="s">
        <v>435</v>
      </c>
      <c r="C618">
        <v>1824</v>
      </c>
      <c r="D618" t="s">
        <v>435</v>
      </c>
      <c r="E618">
        <v>18</v>
      </c>
      <c r="F618" t="s">
        <v>426</v>
      </c>
    </row>
    <row r="619" spans="1:6" x14ac:dyDescent="0.2">
      <c r="A619">
        <v>1825</v>
      </c>
      <c r="B619" t="s">
        <v>436</v>
      </c>
      <c r="C619">
        <v>1825</v>
      </c>
      <c r="D619" t="s">
        <v>436</v>
      </c>
      <c r="E619">
        <v>18</v>
      </c>
      <c r="F619" t="s">
        <v>426</v>
      </c>
    </row>
    <row r="620" spans="1:6" x14ac:dyDescent="0.2">
      <c r="A620">
        <v>1826</v>
      </c>
      <c r="B620" t="s">
        <v>437</v>
      </c>
      <c r="C620">
        <v>1826</v>
      </c>
      <c r="D620" t="s">
        <v>437</v>
      </c>
      <c r="E620">
        <v>18</v>
      </c>
      <c r="F620" t="s">
        <v>426</v>
      </c>
    </row>
    <row r="621" spans="1:6" x14ac:dyDescent="0.2">
      <c r="A621">
        <v>1827</v>
      </c>
      <c r="B621" t="s">
        <v>438</v>
      </c>
      <c r="C621">
        <v>1827</v>
      </c>
      <c r="D621" t="s">
        <v>438</v>
      </c>
      <c r="E621">
        <v>18</v>
      </c>
      <c r="F621" t="s">
        <v>426</v>
      </c>
    </row>
    <row r="622" spans="1:6" x14ac:dyDescent="0.2">
      <c r="A622">
        <v>1828</v>
      </c>
      <c r="B622" t="s">
        <v>439</v>
      </c>
      <c r="C622">
        <v>1828</v>
      </c>
      <c r="D622" t="s">
        <v>439</v>
      </c>
      <c r="E622">
        <v>18</v>
      </c>
      <c r="F622" t="s">
        <v>426</v>
      </c>
    </row>
    <row r="623" spans="1:6" x14ac:dyDescent="0.2">
      <c r="A623">
        <v>1832</v>
      </c>
      <c r="B623" t="s">
        <v>440</v>
      </c>
      <c r="C623">
        <v>1832</v>
      </c>
      <c r="D623" t="s">
        <v>440</v>
      </c>
      <c r="E623">
        <v>18</v>
      </c>
      <c r="F623" t="s">
        <v>426</v>
      </c>
    </row>
    <row r="624" spans="1:6" x14ac:dyDescent="0.2">
      <c r="A624">
        <v>1833</v>
      </c>
      <c r="B624" t="s">
        <v>441</v>
      </c>
      <c r="C624">
        <v>1833</v>
      </c>
      <c r="D624" t="s">
        <v>441</v>
      </c>
      <c r="E624">
        <v>18</v>
      </c>
      <c r="F624" t="s">
        <v>426</v>
      </c>
    </row>
    <row r="625" spans="1:6" x14ac:dyDescent="0.2">
      <c r="A625">
        <v>1834</v>
      </c>
      <c r="B625" t="s">
        <v>442</v>
      </c>
      <c r="C625">
        <v>1834</v>
      </c>
      <c r="D625" t="s">
        <v>442</v>
      </c>
      <c r="E625">
        <v>18</v>
      </c>
      <c r="F625" t="s">
        <v>426</v>
      </c>
    </row>
    <row r="626" spans="1:6" x14ac:dyDescent="0.2">
      <c r="A626">
        <v>1835</v>
      </c>
      <c r="B626" t="s">
        <v>443</v>
      </c>
      <c r="C626">
        <v>1835</v>
      </c>
      <c r="D626" t="s">
        <v>443</v>
      </c>
      <c r="E626">
        <v>18</v>
      </c>
      <c r="F626" t="s">
        <v>426</v>
      </c>
    </row>
    <row r="627" spans="1:6" x14ac:dyDescent="0.2">
      <c r="A627">
        <v>1836</v>
      </c>
      <c r="B627" t="s">
        <v>444</v>
      </c>
      <c r="C627">
        <v>1836</v>
      </c>
      <c r="D627" t="s">
        <v>444</v>
      </c>
      <c r="E627">
        <v>18</v>
      </c>
      <c r="F627" t="s">
        <v>426</v>
      </c>
    </row>
    <row r="628" spans="1:6" x14ac:dyDescent="0.2">
      <c r="A628">
        <v>1837</v>
      </c>
      <c r="B628" t="s">
        <v>445</v>
      </c>
      <c r="C628">
        <v>1837</v>
      </c>
      <c r="D628" t="s">
        <v>445</v>
      </c>
      <c r="E628">
        <v>18</v>
      </c>
      <c r="F628" t="s">
        <v>426</v>
      </c>
    </row>
    <row r="629" spans="1:6" x14ac:dyDescent="0.2">
      <c r="A629">
        <v>1838</v>
      </c>
      <c r="B629" t="s">
        <v>446</v>
      </c>
      <c r="C629">
        <v>1838</v>
      </c>
      <c r="D629" t="s">
        <v>446</v>
      </c>
      <c r="E629">
        <v>18</v>
      </c>
      <c r="F629" t="s">
        <v>426</v>
      </c>
    </row>
    <row r="630" spans="1:6" x14ac:dyDescent="0.2">
      <c r="A630">
        <v>1839</v>
      </c>
      <c r="B630" t="s">
        <v>447</v>
      </c>
      <c r="C630">
        <v>1839</v>
      </c>
      <c r="D630" t="s">
        <v>447</v>
      </c>
      <c r="E630">
        <v>18</v>
      </c>
      <c r="F630" t="s">
        <v>426</v>
      </c>
    </row>
    <row r="631" spans="1:6" x14ac:dyDescent="0.2">
      <c r="A631">
        <v>1840</v>
      </c>
      <c r="B631" t="s">
        <v>448</v>
      </c>
      <c r="C631">
        <v>1840</v>
      </c>
      <c r="D631" t="s">
        <v>448</v>
      </c>
      <c r="E631">
        <v>18</v>
      </c>
      <c r="F631" t="s">
        <v>426</v>
      </c>
    </row>
    <row r="632" spans="1:6" x14ac:dyDescent="0.2">
      <c r="A632">
        <v>1841</v>
      </c>
      <c r="B632" t="s">
        <v>449</v>
      </c>
      <c r="C632">
        <v>1841</v>
      </c>
      <c r="D632" t="s">
        <v>449</v>
      </c>
      <c r="E632">
        <v>18</v>
      </c>
      <c r="F632" t="s">
        <v>426</v>
      </c>
    </row>
    <row r="633" spans="1:6" x14ac:dyDescent="0.2">
      <c r="A633">
        <v>1845</v>
      </c>
      <c r="B633" t="s">
        <v>450</v>
      </c>
      <c r="C633">
        <v>1845</v>
      </c>
      <c r="D633" t="s">
        <v>450</v>
      </c>
      <c r="E633">
        <v>18</v>
      </c>
      <c r="F633" t="s">
        <v>426</v>
      </c>
    </row>
    <row r="634" spans="1:6" x14ac:dyDescent="0.2">
      <c r="A634">
        <v>1848</v>
      </c>
      <c r="B634" t="s">
        <v>451</v>
      </c>
      <c r="C634">
        <v>1848</v>
      </c>
      <c r="D634" t="s">
        <v>451</v>
      </c>
      <c r="E634">
        <v>18</v>
      </c>
      <c r="F634" t="s">
        <v>426</v>
      </c>
    </row>
    <row r="635" spans="1:6" x14ac:dyDescent="0.2">
      <c r="A635">
        <v>1849</v>
      </c>
      <c r="B635" t="s">
        <v>452</v>
      </c>
      <c r="C635">
        <v>1875</v>
      </c>
      <c r="D635" t="s">
        <v>452</v>
      </c>
      <c r="E635">
        <v>18</v>
      </c>
      <c r="F635" t="s">
        <v>426</v>
      </c>
    </row>
    <row r="636" spans="1:6" x14ac:dyDescent="0.2">
      <c r="A636">
        <v>1850</v>
      </c>
      <c r="B636" t="s">
        <v>453</v>
      </c>
      <c r="C636">
        <v>1806</v>
      </c>
      <c r="D636" t="s">
        <v>427</v>
      </c>
      <c r="E636">
        <v>18</v>
      </c>
      <c r="F636" t="s">
        <v>426</v>
      </c>
    </row>
    <row r="637" spans="1:6" x14ac:dyDescent="0.2">
      <c r="A637">
        <v>1851</v>
      </c>
      <c r="B637" t="s">
        <v>454</v>
      </c>
      <c r="C637">
        <v>1851</v>
      </c>
      <c r="D637" t="s">
        <v>454</v>
      </c>
      <c r="E637">
        <v>18</v>
      </c>
      <c r="F637" t="s">
        <v>426</v>
      </c>
    </row>
    <row r="638" spans="1:6" x14ac:dyDescent="0.2">
      <c r="A638">
        <v>1852</v>
      </c>
      <c r="B638" t="s">
        <v>455</v>
      </c>
      <c r="C638">
        <v>5512</v>
      </c>
      <c r="D638" t="s">
        <v>455</v>
      </c>
      <c r="E638">
        <v>18</v>
      </c>
      <c r="F638" t="s">
        <v>426</v>
      </c>
    </row>
    <row r="639" spans="1:6" x14ac:dyDescent="0.2">
      <c r="A639">
        <v>1853</v>
      </c>
      <c r="B639" t="s">
        <v>456</v>
      </c>
      <c r="C639">
        <v>1853</v>
      </c>
      <c r="D639" t="s">
        <v>456</v>
      </c>
      <c r="E639">
        <v>18</v>
      </c>
      <c r="F639" t="s">
        <v>426</v>
      </c>
    </row>
    <row r="640" spans="1:6" x14ac:dyDescent="0.2">
      <c r="A640">
        <v>1854</v>
      </c>
      <c r="B640" t="s">
        <v>457</v>
      </c>
      <c r="C640">
        <v>1806</v>
      </c>
      <c r="D640" t="s">
        <v>427</v>
      </c>
      <c r="E640">
        <v>18</v>
      </c>
      <c r="F640" t="s">
        <v>426</v>
      </c>
    </row>
    <row r="641" spans="1:6" x14ac:dyDescent="0.2">
      <c r="A641">
        <v>1856</v>
      </c>
      <c r="B641" t="s">
        <v>458</v>
      </c>
      <c r="C641">
        <v>1856</v>
      </c>
      <c r="D641" t="s">
        <v>458</v>
      </c>
      <c r="E641">
        <v>18</v>
      </c>
      <c r="F641" t="s">
        <v>426</v>
      </c>
    </row>
    <row r="642" spans="1:6" x14ac:dyDescent="0.2">
      <c r="A642">
        <v>1859</v>
      </c>
      <c r="B642" t="s">
        <v>459</v>
      </c>
      <c r="C642">
        <v>1859</v>
      </c>
      <c r="D642" t="s">
        <v>459</v>
      </c>
      <c r="E642">
        <v>18</v>
      </c>
      <c r="F642" t="s">
        <v>426</v>
      </c>
    </row>
    <row r="643" spans="1:6" x14ac:dyDescent="0.2">
      <c r="A643">
        <v>1860</v>
      </c>
      <c r="B643" t="s">
        <v>460</v>
      </c>
      <c r="C643">
        <v>1860</v>
      </c>
      <c r="D643" t="s">
        <v>460</v>
      </c>
      <c r="E643">
        <v>18</v>
      </c>
      <c r="F643" t="s">
        <v>426</v>
      </c>
    </row>
    <row r="644" spans="1:6" x14ac:dyDescent="0.2">
      <c r="A644">
        <v>1865</v>
      </c>
      <c r="B644" t="s">
        <v>461</v>
      </c>
      <c r="C644">
        <v>1865</v>
      </c>
      <c r="D644" t="s">
        <v>461</v>
      </c>
      <c r="E644">
        <v>18</v>
      </c>
      <c r="F644" t="s">
        <v>426</v>
      </c>
    </row>
    <row r="645" spans="1:6" x14ac:dyDescent="0.2">
      <c r="A645">
        <v>1866</v>
      </c>
      <c r="B645" t="s">
        <v>462</v>
      </c>
      <c r="C645">
        <v>1866</v>
      </c>
      <c r="D645" t="s">
        <v>462</v>
      </c>
      <c r="E645">
        <v>18</v>
      </c>
      <c r="F645" t="s">
        <v>426</v>
      </c>
    </row>
    <row r="646" spans="1:6" x14ac:dyDescent="0.2">
      <c r="A646">
        <v>1867</v>
      </c>
      <c r="B646" t="s">
        <v>463</v>
      </c>
      <c r="C646">
        <v>1867</v>
      </c>
      <c r="D646" t="s">
        <v>463</v>
      </c>
      <c r="E646">
        <v>18</v>
      </c>
      <c r="F646" t="s">
        <v>426</v>
      </c>
    </row>
    <row r="647" spans="1:6" x14ac:dyDescent="0.2">
      <c r="A647">
        <v>1868</v>
      </c>
      <c r="B647" t="s">
        <v>464</v>
      </c>
      <c r="C647">
        <v>1868</v>
      </c>
      <c r="D647" t="s">
        <v>464</v>
      </c>
      <c r="E647">
        <v>18</v>
      </c>
      <c r="F647" t="s">
        <v>426</v>
      </c>
    </row>
    <row r="648" spans="1:6" x14ac:dyDescent="0.2">
      <c r="A648">
        <v>1870</v>
      </c>
      <c r="B648" t="s">
        <v>465</v>
      </c>
      <c r="C648">
        <v>1870</v>
      </c>
      <c r="D648" t="s">
        <v>465</v>
      </c>
      <c r="E648">
        <v>18</v>
      </c>
      <c r="F648" t="s">
        <v>426</v>
      </c>
    </row>
    <row r="649" spans="1:6" x14ac:dyDescent="0.2">
      <c r="A649">
        <v>1871</v>
      </c>
      <c r="B649" t="s">
        <v>466</v>
      </c>
      <c r="C649">
        <v>1871</v>
      </c>
      <c r="D649" t="s">
        <v>466</v>
      </c>
      <c r="E649">
        <v>18</v>
      </c>
      <c r="F649" t="s">
        <v>426</v>
      </c>
    </row>
    <row r="650" spans="1:6" x14ac:dyDescent="0.2">
      <c r="A650">
        <v>1875</v>
      </c>
      <c r="B650" t="s">
        <v>452</v>
      </c>
      <c r="C650">
        <v>1875</v>
      </c>
      <c r="D650" t="s">
        <v>452</v>
      </c>
      <c r="E650">
        <v>18</v>
      </c>
      <c r="F650" t="s">
        <v>426</v>
      </c>
    </row>
    <row r="651" spans="1:6" x14ac:dyDescent="0.2">
      <c r="A651">
        <v>2002</v>
      </c>
      <c r="B651" t="s">
        <v>492</v>
      </c>
      <c r="C651">
        <v>5634</v>
      </c>
      <c r="D651" t="s">
        <v>492</v>
      </c>
      <c r="E651">
        <v>56</v>
      </c>
      <c r="F651" t="s">
        <v>654</v>
      </c>
    </row>
    <row r="652" spans="1:6" x14ac:dyDescent="0.2">
      <c r="A652">
        <v>2003</v>
      </c>
      <c r="B652" t="s">
        <v>493</v>
      </c>
      <c r="C652">
        <v>5607</v>
      </c>
      <c r="D652" t="s">
        <v>493</v>
      </c>
      <c r="E652">
        <v>56</v>
      </c>
      <c r="F652" t="s">
        <v>654</v>
      </c>
    </row>
    <row r="653" spans="1:6" x14ac:dyDescent="0.2">
      <c r="A653">
        <v>2004</v>
      </c>
      <c r="B653" t="s">
        <v>494</v>
      </c>
      <c r="C653">
        <v>5603</v>
      </c>
      <c r="D653" t="s">
        <v>494</v>
      </c>
      <c r="E653">
        <v>56</v>
      </c>
      <c r="F653" t="s">
        <v>654</v>
      </c>
    </row>
    <row r="654" spans="1:6" x14ac:dyDescent="0.2">
      <c r="A654">
        <v>2011</v>
      </c>
      <c r="B654" t="s">
        <v>495</v>
      </c>
      <c r="C654">
        <v>5612</v>
      </c>
      <c r="D654" t="s">
        <v>495</v>
      </c>
      <c r="E654">
        <v>56</v>
      </c>
      <c r="F654" t="s">
        <v>654</v>
      </c>
    </row>
    <row r="655" spans="1:6" x14ac:dyDescent="0.2">
      <c r="A655">
        <v>2012</v>
      </c>
      <c r="B655" t="s">
        <v>496</v>
      </c>
      <c r="C655">
        <v>5601</v>
      </c>
      <c r="D655" t="s">
        <v>496</v>
      </c>
      <c r="E655">
        <v>56</v>
      </c>
      <c r="F655" t="s">
        <v>654</v>
      </c>
    </row>
    <row r="656" spans="1:6" x14ac:dyDescent="0.2">
      <c r="A656">
        <v>2015</v>
      </c>
      <c r="B656" t="s">
        <v>497</v>
      </c>
      <c r="C656">
        <v>5616</v>
      </c>
      <c r="D656" t="s">
        <v>497</v>
      </c>
      <c r="E656">
        <v>56</v>
      </c>
      <c r="F656" t="s">
        <v>654</v>
      </c>
    </row>
    <row r="657" spans="1:6" x14ac:dyDescent="0.2">
      <c r="A657">
        <v>2017</v>
      </c>
      <c r="B657" t="s">
        <v>498</v>
      </c>
      <c r="C657">
        <v>5603</v>
      </c>
      <c r="D657" t="s">
        <v>494</v>
      </c>
      <c r="E657">
        <v>56</v>
      </c>
      <c r="F657" t="s">
        <v>654</v>
      </c>
    </row>
    <row r="658" spans="1:6" x14ac:dyDescent="0.2">
      <c r="A658">
        <v>2018</v>
      </c>
      <c r="B658" t="s">
        <v>499</v>
      </c>
      <c r="C658">
        <v>5618</v>
      </c>
      <c r="D658" t="s">
        <v>499</v>
      </c>
      <c r="E658">
        <v>56</v>
      </c>
      <c r="F658" t="s">
        <v>654</v>
      </c>
    </row>
    <row r="659" spans="1:6" x14ac:dyDescent="0.2">
      <c r="A659">
        <v>2020</v>
      </c>
      <c r="B659" t="s">
        <v>500</v>
      </c>
      <c r="C659">
        <v>5622</v>
      </c>
      <c r="D659" t="s">
        <v>500</v>
      </c>
      <c r="E659">
        <v>56</v>
      </c>
      <c r="F659" t="s">
        <v>654</v>
      </c>
    </row>
    <row r="660" spans="1:6" x14ac:dyDescent="0.2">
      <c r="A660">
        <v>2021</v>
      </c>
      <c r="B660" t="s">
        <v>501</v>
      </c>
      <c r="C660">
        <v>5610</v>
      </c>
      <c r="D660" t="s">
        <v>501</v>
      </c>
      <c r="E660">
        <v>56</v>
      </c>
      <c r="F660" t="s">
        <v>654</v>
      </c>
    </row>
    <row r="661" spans="1:6" x14ac:dyDescent="0.2">
      <c r="A661">
        <v>2022</v>
      </c>
      <c r="B661" t="s">
        <v>502</v>
      </c>
      <c r="C661">
        <v>5624</v>
      </c>
      <c r="D661" t="s">
        <v>502</v>
      </c>
      <c r="E661">
        <v>56</v>
      </c>
      <c r="F661" t="s">
        <v>654</v>
      </c>
    </row>
    <row r="662" spans="1:6" x14ac:dyDescent="0.2">
      <c r="A662">
        <v>2023</v>
      </c>
      <c r="B662" t="s">
        <v>503</v>
      </c>
      <c r="C662">
        <v>5626</v>
      </c>
      <c r="D662" t="s">
        <v>503</v>
      </c>
      <c r="E662">
        <v>56</v>
      </c>
      <c r="F662" t="s">
        <v>654</v>
      </c>
    </row>
    <row r="663" spans="1:6" x14ac:dyDescent="0.2">
      <c r="A663">
        <v>2024</v>
      </c>
      <c r="B663" t="s">
        <v>504</v>
      </c>
      <c r="C663">
        <v>5630</v>
      </c>
      <c r="D663" t="s">
        <v>504</v>
      </c>
      <c r="E663">
        <v>56</v>
      </c>
      <c r="F663" t="s">
        <v>654</v>
      </c>
    </row>
    <row r="664" spans="1:6" x14ac:dyDescent="0.2">
      <c r="A664">
        <v>2025</v>
      </c>
      <c r="B664" t="s">
        <v>505</v>
      </c>
      <c r="C664">
        <v>5628</v>
      </c>
      <c r="D664" t="s">
        <v>505</v>
      </c>
      <c r="E664">
        <v>56</v>
      </c>
      <c r="F664" t="s">
        <v>654</v>
      </c>
    </row>
    <row r="665" spans="1:6" x14ac:dyDescent="0.2">
      <c r="A665">
        <v>2027</v>
      </c>
      <c r="B665" t="s">
        <v>506</v>
      </c>
      <c r="C665">
        <v>5636</v>
      </c>
      <c r="D665" t="s">
        <v>506</v>
      </c>
      <c r="E665">
        <v>56</v>
      </c>
      <c r="F665" t="s">
        <v>654</v>
      </c>
    </row>
    <row r="666" spans="1:6" x14ac:dyDescent="0.2">
      <c r="A666">
        <v>2030</v>
      </c>
      <c r="B666" t="s">
        <v>507</v>
      </c>
      <c r="C666">
        <v>5605</v>
      </c>
      <c r="D666" t="s">
        <v>507</v>
      </c>
      <c r="E666">
        <v>56</v>
      </c>
      <c r="F666" t="s">
        <v>654</v>
      </c>
    </row>
    <row r="667" spans="1:6" x14ac:dyDescent="0.2">
      <c r="A667">
        <v>3001</v>
      </c>
      <c r="B667" t="s">
        <v>62</v>
      </c>
      <c r="C667">
        <v>3101</v>
      </c>
      <c r="D667" t="s">
        <v>62</v>
      </c>
      <c r="E667">
        <v>31</v>
      </c>
      <c r="F667" t="s">
        <v>599</v>
      </c>
    </row>
    <row r="668" spans="1:6" x14ac:dyDescent="0.2">
      <c r="A668">
        <v>3002</v>
      </c>
      <c r="B668" t="s">
        <v>63</v>
      </c>
      <c r="C668">
        <v>3103</v>
      </c>
      <c r="D668" t="s">
        <v>63</v>
      </c>
      <c r="E668">
        <v>31</v>
      </c>
      <c r="F668" t="s">
        <v>599</v>
      </c>
    </row>
    <row r="669" spans="1:6" x14ac:dyDescent="0.2">
      <c r="A669">
        <v>3003</v>
      </c>
      <c r="B669" t="s">
        <v>64</v>
      </c>
      <c r="C669">
        <v>3105</v>
      </c>
      <c r="D669" t="s">
        <v>64</v>
      </c>
      <c r="E669">
        <v>31</v>
      </c>
      <c r="F669" t="s">
        <v>599</v>
      </c>
    </row>
    <row r="670" spans="1:6" x14ac:dyDescent="0.2">
      <c r="A670">
        <v>3004</v>
      </c>
      <c r="B670" t="s">
        <v>65</v>
      </c>
      <c r="C670">
        <v>3107</v>
      </c>
      <c r="D670" t="s">
        <v>65</v>
      </c>
      <c r="E670">
        <v>31</v>
      </c>
      <c r="F670" t="s">
        <v>599</v>
      </c>
    </row>
    <row r="671" spans="1:6" x14ac:dyDescent="0.2">
      <c r="A671">
        <v>3005</v>
      </c>
      <c r="B671" t="s">
        <v>158</v>
      </c>
      <c r="C671">
        <v>3301</v>
      </c>
      <c r="D671" t="s">
        <v>158</v>
      </c>
      <c r="E671">
        <v>33</v>
      </c>
      <c r="F671" t="s">
        <v>601</v>
      </c>
    </row>
    <row r="672" spans="1:6" x14ac:dyDescent="0.2">
      <c r="A672">
        <v>3006</v>
      </c>
      <c r="B672" t="s">
        <v>159</v>
      </c>
      <c r="C672">
        <v>3303</v>
      </c>
      <c r="D672" t="s">
        <v>159</v>
      </c>
      <c r="E672">
        <v>33</v>
      </c>
      <c r="F672" t="s">
        <v>601</v>
      </c>
    </row>
    <row r="673" spans="1:6" x14ac:dyDescent="0.2">
      <c r="A673">
        <v>3007</v>
      </c>
      <c r="B673" t="s">
        <v>160</v>
      </c>
      <c r="C673">
        <v>3305</v>
      </c>
      <c r="D673" t="s">
        <v>160</v>
      </c>
      <c r="E673">
        <v>33</v>
      </c>
      <c r="F673" t="s">
        <v>601</v>
      </c>
    </row>
    <row r="674" spans="1:6" x14ac:dyDescent="0.2">
      <c r="A674">
        <v>3011</v>
      </c>
      <c r="B674" t="s">
        <v>66</v>
      </c>
      <c r="C674">
        <v>3110</v>
      </c>
      <c r="D674" t="s">
        <v>66</v>
      </c>
      <c r="E674">
        <v>31</v>
      </c>
      <c r="F674" t="s">
        <v>599</v>
      </c>
    </row>
    <row r="675" spans="1:6" x14ac:dyDescent="0.2">
      <c r="A675">
        <v>3012</v>
      </c>
      <c r="B675" t="s">
        <v>67</v>
      </c>
      <c r="C675">
        <v>3124</v>
      </c>
      <c r="D675" t="s">
        <v>67</v>
      </c>
      <c r="E675">
        <v>31</v>
      </c>
      <c r="F675" t="s">
        <v>599</v>
      </c>
    </row>
    <row r="676" spans="1:6" x14ac:dyDescent="0.2">
      <c r="A676">
        <v>3013</v>
      </c>
      <c r="B676" t="s">
        <v>68</v>
      </c>
      <c r="C676">
        <v>3122</v>
      </c>
      <c r="D676" t="s">
        <v>68</v>
      </c>
      <c r="E676">
        <v>31</v>
      </c>
      <c r="F676" t="s">
        <v>599</v>
      </c>
    </row>
    <row r="677" spans="1:6" x14ac:dyDescent="0.2">
      <c r="A677">
        <v>3014</v>
      </c>
      <c r="B677" t="s">
        <v>71</v>
      </c>
      <c r="C677">
        <v>3118</v>
      </c>
      <c r="D677" t="s">
        <v>71</v>
      </c>
      <c r="E677">
        <v>31</v>
      </c>
      <c r="F677" t="s">
        <v>599</v>
      </c>
    </row>
    <row r="678" spans="1:6" x14ac:dyDescent="0.2">
      <c r="A678">
        <v>3015</v>
      </c>
      <c r="B678" t="s">
        <v>75</v>
      </c>
      <c r="C678">
        <v>3116</v>
      </c>
      <c r="D678" t="s">
        <v>75</v>
      </c>
      <c r="E678">
        <v>31</v>
      </c>
      <c r="F678" t="s">
        <v>599</v>
      </c>
    </row>
    <row r="679" spans="1:6" x14ac:dyDescent="0.2">
      <c r="A679">
        <v>3016</v>
      </c>
      <c r="B679" t="s">
        <v>76</v>
      </c>
      <c r="C679">
        <v>3120</v>
      </c>
      <c r="D679" t="s">
        <v>76</v>
      </c>
      <c r="E679">
        <v>31</v>
      </c>
      <c r="F679" t="s">
        <v>599</v>
      </c>
    </row>
    <row r="680" spans="1:6" x14ac:dyDescent="0.2">
      <c r="A680">
        <v>3017</v>
      </c>
      <c r="B680" t="s">
        <v>77</v>
      </c>
      <c r="C680">
        <v>3112</v>
      </c>
      <c r="D680" t="s">
        <v>77</v>
      </c>
      <c r="E680">
        <v>31</v>
      </c>
      <c r="F680" t="s">
        <v>599</v>
      </c>
    </row>
    <row r="681" spans="1:6" x14ac:dyDescent="0.2">
      <c r="A681">
        <v>3018</v>
      </c>
      <c r="B681" t="s">
        <v>600</v>
      </c>
      <c r="C681">
        <v>3114</v>
      </c>
      <c r="D681" t="s">
        <v>508</v>
      </c>
      <c r="E681">
        <v>31</v>
      </c>
      <c r="F681" t="s">
        <v>599</v>
      </c>
    </row>
    <row r="682" spans="1:6" x14ac:dyDescent="0.2">
      <c r="A682">
        <v>3038</v>
      </c>
      <c r="B682" t="s">
        <v>161</v>
      </c>
      <c r="C682">
        <v>3310</v>
      </c>
      <c r="D682" t="s">
        <v>161</v>
      </c>
      <c r="E682">
        <v>33</v>
      </c>
      <c r="F682" t="s">
        <v>601</v>
      </c>
    </row>
    <row r="683" spans="1:6" x14ac:dyDescent="0.2">
      <c r="A683">
        <v>3039</v>
      </c>
      <c r="B683" t="s">
        <v>162</v>
      </c>
      <c r="C683">
        <v>3320</v>
      </c>
      <c r="D683" t="s">
        <v>162</v>
      </c>
      <c r="E683">
        <v>33</v>
      </c>
      <c r="F683" t="s">
        <v>601</v>
      </c>
    </row>
    <row r="684" spans="1:6" x14ac:dyDescent="0.2">
      <c r="A684">
        <v>3040</v>
      </c>
      <c r="B684" t="s">
        <v>164</v>
      </c>
      <c r="C684">
        <v>3322</v>
      </c>
      <c r="D684" t="s">
        <v>164</v>
      </c>
      <c r="E684">
        <v>33</v>
      </c>
      <c r="F684" t="s">
        <v>601</v>
      </c>
    </row>
    <row r="685" spans="1:6" x14ac:dyDescent="0.2">
      <c r="A685">
        <v>3041</v>
      </c>
      <c r="B685" t="s">
        <v>165</v>
      </c>
      <c r="C685">
        <v>3324</v>
      </c>
      <c r="D685" t="s">
        <v>165</v>
      </c>
      <c r="E685">
        <v>33</v>
      </c>
      <c r="F685" t="s">
        <v>601</v>
      </c>
    </row>
    <row r="686" spans="1:6" x14ac:dyDescent="0.2">
      <c r="A686">
        <v>3042</v>
      </c>
      <c r="B686" t="s">
        <v>166</v>
      </c>
      <c r="C686">
        <v>3326</v>
      </c>
      <c r="D686" t="s">
        <v>166</v>
      </c>
      <c r="E686">
        <v>33</v>
      </c>
      <c r="F686" t="s">
        <v>601</v>
      </c>
    </row>
    <row r="687" spans="1:6" x14ac:dyDescent="0.2">
      <c r="A687">
        <v>3043</v>
      </c>
      <c r="B687" t="s">
        <v>167</v>
      </c>
      <c r="C687">
        <v>3328</v>
      </c>
      <c r="D687" t="s">
        <v>167</v>
      </c>
      <c r="E687">
        <v>33</v>
      </c>
      <c r="F687" t="s">
        <v>601</v>
      </c>
    </row>
    <row r="688" spans="1:6" x14ac:dyDescent="0.2">
      <c r="A688">
        <v>3044</v>
      </c>
      <c r="B688" t="s">
        <v>168</v>
      </c>
      <c r="C688">
        <v>3330</v>
      </c>
      <c r="D688" t="s">
        <v>168</v>
      </c>
      <c r="E688">
        <v>33</v>
      </c>
      <c r="F688" t="s">
        <v>601</v>
      </c>
    </row>
    <row r="689" spans="1:6" x14ac:dyDescent="0.2">
      <c r="A689">
        <v>3045</v>
      </c>
      <c r="B689" t="s">
        <v>169</v>
      </c>
      <c r="C689">
        <v>3332</v>
      </c>
      <c r="D689" t="s">
        <v>169</v>
      </c>
      <c r="E689">
        <v>33</v>
      </c>
      <c r="F689" t="s">
        <v>601</v>
      </c>
    </row>
    <row r="690" spans="1:6" x14ac:dyDescent="0.2">
      <c r="A690">
        <v>3046</v>
      </c>
      <c r="B690" t="s">
        <v>170</v>
      </c>
      <c r="C690">
        <v>3318</v>
      </c>
      <c r="D690" t="s">
        <v>170</v>
      </c>
      <c r="E690">
        <v>33</v>
      </c>
      <c r="F690" t="s">
        <v>601</v>
      </c>
    </row>
    <row r="691" spans="1:6" x14ac:dyDescent="0.2">
      <c r="A691">
        <v>3047</v>
      </c>
      <c r="B691" t="s">
        <v>171</v>
      </c>
      <c r="C691">
        <v>3316</v>
      </c>
      <c r="D691" t="s">
        <v>171</v>
      </c>
      <c r="E691">
        <v>33</v>
      </c>
      <c r="F691" t="s">
        <v>601</v>
      </c>
    </row>
    <row r="692" spans="1:6" x14ac:dyDescent="0.2">
      <c r="A692">
        <v>3048</v>
      </c>
      <c r="B692" t="s">
        <v>172</v>
      </c>
      <c r="C692">
        <v>3314</v>
      </c>
      <c r="D692" t="s">
        <v>172</v>
      </c>
      <c r="E692">
        <v>33</v>
      </c>
      <c r="F692" t="s">
        <v>601</v>
      </c>
    </row>
    <row r="693" spans="1:6" x14ac:dyDescent="0.2">
      <c r="A693">
        <v>3049</v>
      </c>
      <c r="B693" t="s">
        <v>174</v>
      </c>
      <c r="C693">
        <v>3312</v>
      </c>
      <c r="D693" t="s">
        <v>174</v>
      </c>
      <c r="E693">
        <v>33</v>
      </c>
      <c r="F693" t="s">
        <v>601</v>
      </c>
    </row>
    <row r="694" spans="1:6" x14ac:dyDescent="0.2">
      <c r="A694">
        <v>3050</v>
      </c>
      <c r="B694" t="s">
        <v>177</v>
      </c>
      <c r="C694">
        <v>3334</v>
      </c>
      <c r="D694" t="s">
        <v>177</v>
      </c>
      <c r="E694">
        <v>33</v>
      </c>
      <c r="F694" t="s">
        <v>601</v>
      </c>
    </row>
    <row r="695" spans="1:6" x14ac:dyDescent="0.2">
      <c r="A695">
        <v>3051</v>
      </c>
      <c r="B695" t="s">
        <v>178</v>
      </c>
      <c r="C695">
        <v>3336</v>
      </c>
      <c r="D695" t="s">
        <v>178</v>
      </c>
      <c r="E695">
        <v>33</v>
      </c>
      <c r="F695" t="s">
        <v>601</v>
      </c>
    </row>
    <row r="696" spans="1:6" x14ac:dyDescent="0.2">
      <c r="A696">
        <v>3052</v>
      </c>
      <c r="B696" t="s">
        <v>179</v>
      </c>
      <c r="C696">
        <v>3338</v>
      </c>
      <c r="D696" t="s">
        <v>180</v>
      </c>
      <c r="E696">
        <v>33</v>
      </c>
      <c r="F696" t="s">
        <v>601</v>
      </c>
    </row>
    <row r="697" spans="1:6" x14ac:dyDescent="0.2">
      <c r="A697">
        <v>3101</v>
      </c>
      <c r="B697" t="s">
        <v>62</v>
      </c>
      <c r="C697">
        <v>3101</v>
      </c>
      <c r="D697" t="s">
        <v>62</v>
      </c>
      <c r="E697">
        <v>31</v>
      </c>
      <c r="F697" t="s">
        <v>599</v>
      </c>
    </row>
    <row r="698" spans="1:6" x14ac:dyDescent="0.2">
      <c r="A698">
        <v>3103</v>
      </c>
      <c r="B698" t="s">
        <v>63</v>
      </c>
      <c r="C698">
        <v>3103</v>
      </c>
      <c r="D698" t="s">
        <v>63</v>
      </c>
      <c r="E698">
        <v>31</v>
      </c>
      <c r="F698" t="s">
        <v>599</v>
      </c>
    </row>
    <row r="699" spans="1:6" x14ac:dyDescent="0.2">
      <c r="A699">
        <v>3105</v>
      </c>
      <c r="B699" t="s">
        <v>64</v>
      </c>
      <c r="C699">
        <v>3105</v>
      </c>
      <c r="D699" t="s">
        <v>64</v>
      </c>
      <c r="E699">
        <v>31</v>
      </c>
      <c r="F699" t="s">
        <v>599</v>
      </c>
    </row>
    <row r="700" spans="1:6" x14ac:dyDescent="0.2">
      <c r="A700">
        <v>3107</v>
      </c>
      <c r="B700" t="s">
        <v>65</v>
      </c>
      <c r="C700">
        <v>3107</v>
      </c>
      <c r="D700" t="s">
        <v>65</v>
      </c>
      <c r="E700">
        <v>31</v>
      </c>
      <c r="F700" t="s">
        <v>599</v>
      </c>
    </row>
    <row r="701" spans="1:6" x14ac:dyDescent="0.2">
      <c r="A701">
        <v>3110</v>
      </c>
      <c r="B701" t="s">
        <v>66</v>
      </c>
      <c r="C701">
        <v>3110</v>
      </c>
      <c r="D701" t="s">
        <v>66</v>
      </c>
      <c r="E701">
        <v>31</v>
      </c>
      <c r="F701" t="s">
        <v>599</v>
      </c>
    </row>
    <row r="702" spans="1:6" x14ac:dyDescent="0.2">
      <c r="A702">
        <v>3112</v>
      </c>
      <c r="B702" t="s">
        <v>77</v>
      </c>
      <c r="C702">
        <v>3112</v>
      </c>
      <c r="D702" t="s">
        <v>77</v>
      </c>
      <c r="E702">
        <v>31</v>
      </c>
      <c r="F702" t="s">
        <v>599</v>
      </c>
    </row>
    <row r="703" spans="1:6" x14ac:dyDescent="0.2">
      <c r="A703">
        <v>3114</v>
      </c>
      <c r="B703" t="s">
        <v>508</v>
      </c>
      <c r="C703">
        <v>3114</v>
      </c>
      <c r="D703" t="s">
        <v>508</v>
      </c>
      <c r="E703">
        <v>31</v>
      </c>
      <c r="F703" t="s">
        <v>599</v>
      </c>
    </row>
    <row r="704" spans="1:6" x14ac:dyDescent="0.2">
      <c r="A704">
        <v>3116</v>
      </c>
      <c r="B704" t="s">
        <v>75</v>
      </c>
      <c r="C704">
        <v>3116</v>
      </c>
      <c r="D704" t="s">
        <v>75</v>
      </c>
      <c r="E704">
        <v>31</v>
      </c>
      <c r="F704" t="s">
        <v>599</v>
      </c>
    </row>
    <row r="705" spans="1:6" x14ac:dyDescent="0.2">
      <c r="A705">
        <v>3118</v>
      </c>
      <c r="B705" t="s">
        <v>71</v>
      </c>
      <c r="C705">
        <v>3118</v>
      </c>
      <c r="D705" t="s">
        <v>71</v>
      </c>
      <c r="E705">
        <v>31</v>
      </c>
      <c r="F705" t="s">
        <v>599</v>
      </c>
    </row>
    <row r="706" spans="1:6" x14ac:dyDescent="0.2">
      <c r="A706">
        <v>3120</v>
      </c>
      <c r="B706" t="s">
        <v>76</v>
      </c>
      <c r="C706">
        <v>3120</v>
      </c>
      <c r="D706" t="s">
        <v>76</v>
      </c>
      <c r="E706">
        <v>31</v>
      </c>
      <c r="F706" t="s">
        <v>599</v>
      </c>
    </row>
    <row r="707" spans="1:6" x14ac:dyDescent="0.2">
      <c r="A707">
        <v>3122</v>
      </c>
      <c r="B707" t="s">
        <v>68</v>
      </c>
      <c r="C707">
        <v>3122</v>
      </c>
      <c r="D707" t="s">
        <v>68</v>
      </c>
      <c r="E707">
        <v>31</v>
      </c>
      <c r="F707" t="s">
        <v>599</v>
      </c>
    </row>
    <row r="708" spans="1:6" x14ac:dyDescent="0.2">
      <c r="A708">
        <v>3124</v>
      </c>
      <c r="B708" t="s">
        <v>67</v>
      </c>
      <c r="C708">
        <v>3124</v>
      </c>
      <c r="D708" t="s">
        <v>67</v>
      </c>
      <c r="E708">
        <v>31</v>
      </c>
      <c r="F708" t="s">
        <v>599</v>
      </c>
    </row>
    <row r="709" spans="1:6" x14ac:dyDescent="0.2">
      <c r="A709">
        <v>3301</v>
      </c>
      <c r="B709" t="s">
        <v>158</v>
      </c>
      <c r="C709">
        <v>3301</v>
      </c>
      <c r="D709" t="s">
        <v>158</v>
      </c>
      <c r="E709">
        <v>33</v>
      </c>
      <c r="F709" t="s">
        <v>601</v>
      </c>
    </row>
    <row r="710" spans="1:6" x14ac:dyDescent="0.2">
      <c r="A710">
        <v>3303</v>
      </c>
      <c r="B710" t="s">
        <v>159</v>
      </c>
      <c r="C710">
        <v>3303</v>
      </c>
      <c r="D710" t="s">
        <v>159</v>
      </c>
      <c r="E710">
        <v>33</v>
      </c>
      <c r="F710" t="s">
        <v>601</v>
      </c>
    </row>
    <row r="711" spans="1:6" x14ac:dyDescent="0.2">
      <c r="A711">
        <v>3305</v>
      </c>
      <c r="B711" t="s">
        <v>160</v>
      </c>
      <c r="C711">
        <v>3305</v>
      </c>
      <c r="D711" t="s">
        <v>160</v>
      </c>
      <c r="E711">
        <v>33</v>
      </c>
      <c r="F711" t="s">
        <v>601</v>
      </c>
    </row>
    <row r="712" spans="1:6" x14ac:dyDescent="0.2">
      <c r="A712">
        <v>3310</v>
      </c>
      <c r="B712" t="s">
        <v>161</v>
      </c>
      <c r="C712">
        <v>3310</v>
      </c>
      <c r="D712" t="s">
        <v>161</v>
      </c>
      <c r="E712">
        <v>33</v>
      </c>
      <c r="F712" t="s">
        <v>601</v>
      </c>
    </row>
    <row r="713" spans="1:6" x14ac:dyDescent="0.2">
      <c r="A713">
        <v>3312</v>
      </c>
      <c r="B713" t="s">
        <v>174</v>
      </c>
      <c r="C713">
        <v>3312</v>
      </c>
      <c r="D713" t="s">
        <v>174</v>
      </c>
      <c r="E713">
        <v>33</v>
      </c>
      <c r="F713" t="s">
        <v>601</v>
      </c>
    </row>
    <row r="714" spans="1:6" x14ac:dyDescent="0.2">
      <c r="A714">
        <v>3314</v>
      </c>
      <c r="B714" t="s">
        <v>172</v>
      </c>
      <c r="C714">
        <v>3314</v>
      </c>
      <c r="D714" t="s">
        <v>172</v>
      </c>
      <c r="E714">
        <v>33</v>
      </c>
      <c r="F714" t="s">
        <v>601</v>
      </c>
    </row>
    <row r="715" spans="1:6" x14ac:dyDescent="0.2">
      <c r="A715">
        <v>3316</v>
      </c>
      <c r="B715" t="s">
        <v>171</v>
      </c>
      <c r="C715">
        <v>3316</v>
      </c>
      <c r="D715" t="s">
        <v>171</v>
      </c>
      <c r="E715">
        <v>33</v>
      </c>
      <c r="F715" t="s">
        <v>601</v>
      </c>
    </row>
    <row r="716" spans="1:6" x14ac:dyDescent="0.2">
      <c r="A716">
        <v>3318</v>
      </c>
      <c r="B716" t="s">
        <v>170</v>
      </c>
      <c r="C716">
        <v>3318</v>
      </c>
      <c r="D716" t="s">
        <v>170</v>
      </c>
      <c r="E716">
        <v>33</v>
      </c>
      <c r="F716" t="s">
        <v>601</v>
      </c>
    </row>
    <row r="717" spans="1:6" x14ac:dyDescent="0.2">
      <c r="A717">
        <v>3320</v>
      </c>
      <c r="B717" t="s">
        <v>162</v>
      </c>
      <c r="C717">
        <v>3320</v>
      </c>
      <c r="D717" t="s">
        <v>162</v>
      </c>
      <c r="E717">
        <v>33</v>
      </c>
      <c r="F717" t="s">
        <v>601</v>
      </c>
    </row>
    <row r="718" spans="1:6" x14ac:dyDescent="0.2">
      <c r="A718">
        <v>3322</v>
      </c>
      <c r="B718" t="s">
        <v>164</v>
      </c>
      <c r="C718">
        <v>3322</v>
      </c>
      <c r="D718" t="s">
        <v>164</v>
      </c>
      <c r="E718">
        <v>33</v>
      </c>
      <c r="F718" t="s">
        <v>601</v>
      </c>
    </row>
    <row r="719" spans="1:6" x14ac:dyDescent="0.2">
      <c r="A719">
        <v>3324</v>
      </c>
      <c r="B719" t="s">
        <v>165</v>
      </c>
      <c r="C719">
        <v>3324</v>
      </c>
      <c r="D719" t="s">
        <v>165</v>
      </c>
      <c r="E719">
        <v>33</v>
      </c>
      <c r="F719" t="s">
        <v>601</v>
      </c>
    </row>
    <row r="720" spans="1:6" x14ac:dyDescent="0.2">
      <c r="A720">
        <v>3326</v>
      </c>
      <c r="B720" t="s">
        <v>166</v>
      </c>
      <c r="C720">
        <v>3326</v>
      </c>
      <c r="D720" t="s">
        <v>166</v>
      </c>
      <c r="E720">
        <v>33</v>
      </c>
      <c r="F720" t="s">
        <v>601</v>
      </c>
    </row>
    <row r="721" spans="1:6" x14ac:dyDescent="0.2">
      <c r="A721">
        <v>3328</v>
      </c>
      <c r="B721" t="s">
        <v>167</v>
      </c>
      <c r="C721">
        <v>3328</v>
      </c>
      <c r="D721" t="s">
        <v>167</v>
      </c>
      <c r="E721">
        <v>33</v>
      </c>
      <c r="F721" t="s">
        <v>601</v>
      </c>
    </row>
    <row r="722" spans="1:6" x14ac:dyDescent="0.2">
      <c r="A722">
        <v>3330</v>
      </c>
      <c r="B722" t="s">
        <v>168</v>
      </c>
      <c r="C722">
        <v>3330</v>
      </c>
      <c r="D722" t="s">
        <v>168</v>
      </c>
      <c r="E722">
        <v>33</v>
      </c>
      <c r="F722" t="s">
        <v>601</v>
      </c>
    </row>
    <row r="723" spans="1:6" x14ac:dyDescent="0.2">
      <c r="A723">
        <v>3332</v>
      </c>
      <c r="B723" t="s">
        <v>169</v>
      </c>
      <c r="C723">
        <v>3332</v>
      </c>
      <c r="D723" t="s">
        <v>169</v>
      </c>
      <c r="E723">
        <v>33</v>
      </c>
      <c r="F723" t="s">
        <v>601</v>
      </c>
    </row>
    <row r="724" spans="1:6" x14ac:dyDescent="0.2">
      <c r="A724">
        <v>3334</v>
      </c>
      <c r="B724" t="s">
        <v>177</v>
      </c>
      <c r="C724">
        <v>3334</v>
      </c>
      <c r="D724" t="s">
        <v>177</v>
      </c>
      <c r="E724">
        <v>33</v>
      </c>
      <c r="F724" t="s">
        <v>601</v>
      </c>
    </row>
    <row r="725" spans="1:6" x14ac:dyDescent="0.2">
      <c r="A725">
        <v>3336</v>
      </c>
      <c r="B725" t="s">
        <v>178</v>
      </c>
      <c r="C725">
        <v>3336</v>
      </c>
      <c r="D725" t="s">
        <v>178</v>
      </c>
      <c r="E725">
        <v>33</v>
      </c>
      <c r="F725" t="s">
        <v>601</v>
      </c>
    </row>
    <row r="726" spans="1:6" x14ac:dyDescent="0.2">
      <c r="A726">
        <v>3338</v>
      </c>
      <c r="B726" t="s">
        <v>179</v>
      </c>
      <c r="C726">
        <v>3338</v>
      </c>
      <c r="D726" t="s">
        <v>180</v>
      </c>
      <c r="E726">
        <v>33</v>
      </c>
      <c r="F726" t="s">
        <v>601</v>
      </c>
    </row>
    <row r="727" spans="1:6" x14ac:dyDescent="0.2">
      <c r="A727">
        <v>3801</v>
      </c>
      <c r="B727" t="s">
        <v>181</v>
      </c>
      <c r="C727">
        <v>3901</v>
      </c>
      <c r="D727" t="s">
        <v>181</v>
      </c>
      <c r="E727">
        <v>39</v>
      </c>
      <c r="F727" t="s">
        <v>603</v>
      </c>
    </row>
    <row r="728" spans="1:6" x14ac:dyDescent="0.2">
      <c r="A728">
        <v>3802</v>
      </c>
      <c r="B728" t="s">
        <v>182</v>
      </c>
      <c r="C728">
        <v>3903</v>
      </c>
      <c r="D728" t="s">
        <v>182</v>
      </c>
      <c r="E728">
        <v>39</v>
      </c>
      <c r="F728" t="s">
        <v>603</v>
      </c>
    </row>
    <row r="729" spans="1:6" x14ac:dyDescent="0.2">
      <c r="A729">
        <v>3803</v>
      </c>
      <c r="B729" t="s">
        <v>183</v>
      </c>
      <c r="C729">
        <v>3905</v>
      </c>
      <c r="D729" t="s">
        <v>183</v>
      </c>
      <c r="E729">
        <v>39</v>
      </c>
      <c r="F729" t="s">
        <v>603</v>
      </c>
    </row>
    <row r="730" spans="1:6" x14ac:dyDescent="0.2">
      <c r="A730">
        <v>3804</v>
      </c>
      <c r="B730" t="s">
        <v>184</v>
      </c>
      <c r="C730">
        <v>3907</v>
      </c>
      <c r="D730" t="s">
        <v>184</v>
      </c>
      <c r="E730">
        <v>39</v>
      </c>
      <c r="F730" t="s">
        <v>603</v>
      </c>
    </row>
    <row r="731" spans="1:6" x14ac:dyDescent="0.2">
      <c r="A731">
        <v>3805</v>
      </c>
      <c r="B731" t="s">
        <v>185</v>
      </c>
      <c r="C731">
        <v>3909</v>
      </c>
      <c r="D731" t="s">
        <v>185</v>
      </c>
      <c r="E731">
        <v>39</v>
      </c>
      <c r="F731" t="s">
        <v>603</v>
      </c>
    </row>
    <row r="732" spans="1:6" x14ac:dyDescent="0.2">
      <c r="A732">
        <v>3806</v>
      </c>
      <c r="B732" t="s">
        <v>193</v>
      </c>
      <c r="C732">
        <v>4001</v>
      </c>
      <c r="D732" t="s">
        <v>193</v>
      </c>
      <c r="E732">
        <v>40</v>
      </c>
      <c r="F732" t="s">
        <v>604</v>
      </c>
    </row>
    <row r="733" spans="1:6" x14ac:dyDescent="0.2">
      <c r="A733">
        <v>3807</v>
      </c>
      <c r="B733" t="s">
        <v>194</v>
      </c>
      <c r="C733">
        <v>4003</v>
      </c>
      <c r="D733" t="s">
        <v>194</v>
      </c>
      <c r="E733">
        <v>40</v>
      </c>
      <c r="F733" t="s">
        <v>604</v>
      </c>
    </row>
    <row r="734" spans="1:6" x14ac:dyDescent="0.2">
      <c r="A734">
        <v>3808</v>
      </c>
      <c r="B734" t="s">
        <v>195</v>
      </c>
      <c r="C734">
        <v>4005</v>
      </c>
      <c r="D734" t="s">
        <v>195</v>
      </c>
      <c r="E734">
        <v>40</v>
      </c>
      <c r="F734" t="s">
        <v>604</v>
      </c>
    </row>
    <row r="735" spans="1:6" x14ac:dyDescent="0.2">
      <c r="A735">
        <v>3811</v>
      </c>
      <c r="B735" t="s">
        <v>191</v>
      </c>
      <c r="C735">
        <v>3911</v>
      </c>
      <c r="D735" t="s">
        <v>191</v>
      </c>
      <c r="E735">
        <v>39</v>
      </c>
      <c r="F735" t="s">
        <v>603</v>
      </c>
    </row>
    <row r="736" spans="1:6" x14ac:dyDescent="0.2">
      <c r="A736">
        <v>3812</v>
      </c>
      <c r="B736" t="s">
        <v>196</v>
      </c>
      <c r="C736">
        <v>4010</v>
      </c>
      <c r="D736" t="s">
        <v>196</v>
      </c>
      <c r="E736">
        <v>40</v>
      </c>
      <c r="F736" t="s">
        <v>604</v>
      </c>
    </row>
    <row r="737" spans="1:6" x14ac:dyDescent="0.2">
      <c r="A737">
        <v>3813</v>
      </c>
      <c r="B737" t="s">
        <v>197</v>
      </c>
      <c r="C737">
        <v>4012</v>
      </c>
      <c r="D737" t="s">
        <v>197</v>
      </c>
      <c r="E737">
        <v>40</v>
      </c>
      <c r="F737" t="s">
        <v>604</v>
      </c>
    </row>
    <row r="738" spans="1:6" x14ac:dyDescent="0.2">
      <c r="A738">
        <v>3814</v>
      </c>
      <c r="B738" t="s">
        <v>198</v>
      </c>
      <c r="C738">
        <v>4014</v>
      </c>
      <c r="D738" t="s">
        <v>198</v>
      </c>
      <c r="E738">
        <v>40</v>
      </c>
      <c r="F738" t="s">
        <v>604</v>
      </c>
    </row>
    <row r="739" spans="1:6" x14ac:dyDescent="0.2">
      <c r="A739">
        <v>3815</v>
      </c>
      <c r="B739" t="s">
        <v>199</v>
      </c>
      <c r="C739">
        <v>4016</v>
      </c>
      <c r="D739" t="s">
        <v>199</v>
      </c>
      <c r="E739">
        <v>40</v>
      </c>
      <c r="F739" t="s">
        <v>604</v>
      </c>
    </row>
    <row r="740" spans="1:6" x14ac:dyDescent="0.2">
      <c r="A740">
        <v>3816</v>
      </c>
      <c r="B740" t="s">
        <v>200</v>
      </c>
      <c r="C740">
        <v>4018</v>
      </c>
      <c r="D740" t="s">
        <v>200</v>
      </c>
      <c r="E740">
        <v>40</v>
      </c>
      <c r="F740" t="s">
        <v>604</v>
      </c>
    </row>
    <row r="741" spans="1:6" x14ac:dyDescent="0.2">
      <c r="A741">
        <v>3817</v>
      </c>
      <c r="B741" t="s">
        <v>202</v>
      </c>
      <c r="C741">
        <v>4020</v>
      </c>
      <c r="D741" t="s">
        <v>202</v>
      </c>
      <c r="E741">
        <v>40</v>
      </c>
      <c r="F741" t="s">
        <v>604</v>
      </c>
    </row>
    <row r="742" spans="1:6" x14ac:dyDescent="0.2">
      <c r="A742">
        <v>3818</v>
      </c>
      <c r="B742" t="s">
        <v>204</v>
      </c>
      <c r="C742">
        <v>4026</v>
      </c>
      <c r="D742" t="s">
        <v>204</v>
      </c>
      <c r="E742">
        <v>40</v>
      </c>
      <c r="F742" t="s">
        <v>604</v>
      </c>
    </row>
    <row r="743" spans="1:6" x14ac:dyDescent="0.2">
      <c r="A743">
        <v>3819</v>
      </c>
      <c r="B743" t="s">
        <v>205</v>
      </c>
      <c r="C743">
        <v>4024</v>
      </c>
      <c r="D743" t="s">
        <v>205</v>
      </c>
      <c r="E743">
        <v>40</v>
      </c>
      <c r="F743" t="s">
        <v>604</v>
      </c>
    </row>
    <row r="744" spans="1:6" x14ac:dyDescent="0.2">
      <c r="A744">
        <v>3820</v>
      </c>
      <c r="B744" t="s">
        <v>206</v>
      </c>
      <c r="C744">
        <v>4022</v>
      </c>
      <c r="D744" t="s">
        <v>206</v>
      </c>
      <c r="E744">
        <v>40</v>
      </c>
      <c r="F744" t="s">
        <v>604</v>
      </c>
    </row>
    <row r="745" spans="1:6" x14ac:dyDescent="0.2">
      <c r="A745">
        <v>3821</v>
      </c>
      <c r="B745" t="s">
        <v>207</v>
      </c>
      <c r="C745">
        <v>4028</v>
      </c>
      <c r="D745" t="s">
        <v>207</v>
      </c>
      <c r="E745">
        <v>40</v>
      </c>
      <c r="F745" t="s">
        <v>604</v>
      </c>
    </row>
    <row r="746" spans="1:6" x14ac:dyDescent="0.2">
      <c r="A746">
        <v>3822</v>
      </c>
      <c r="B746" t="s">
        <v>208</v>
      </c>
      <c r="C746">
        <v>4030</v>
      </c>
      <c r="D746" t="s">
        <v>208</v>
      </c>
      <c r="E746">
        <v>40</v>
      </c>
      <c r="F746" t="s">
        <v>604</v>
      </c>
    </row>
    <row r="747" spans="1:6" x14ac:dyDescent="0.2">
      <c r="A747">
        <v>3823</v>
      </c>
      <c r="B747" t="s">
        <v>209</v>
      </c>
      <c r="C747">
        <v>4032</v>
      </c>
      <c r="D747" t="s">
        <v>209</v>
      </c>
      <c r="E747">
        <v>40</v>
      </c>
      <c r="F747" t="s">
        <v>604</v>
      </c>
    </row>
    <row r="748" spans="1:6" x14ac:dyDescent="0.2">
      <c r="A748">
        <v>3824</v>
      </c>
      <c r="B748" t="s">
        <v>210</v>
      </c>
      <c r="C748">
        <v>4034</v>
      </c>
      <c r="D748" t="s">
        <v>210</v>
      </c>
      <c r="E748">
        <v>40</v>
      </c>
      <c r="F748" t="s">
        <v>604</v>
      </c>
    </row>
    <row r="749" spans="1:6" x14ac:dyDescent="0.2">
      <c r="A749">
        <v>3825</v>
      </c>
      <c r="B749" t="s">
        <v>211</v>
      </c>
      <c r="C749">
        <v>4036</v>
      </c>
      <c r="D749" t="s">
        <v>211</v>
      </c>
      <c r="E749">
        <v>40</v>
      </c>
      <c r="F749" t="s">
        <v>604</v>
      </c>
    </row>
    <row r="750" spans="1:6" x14ac:dyDescent="0.2">
      <c r="A750">
        <v>3901</v>
      </c>
      <c r="B750" t="s">
        <v>181</v>
      </c>
      <c r="C750">
        <v>3901</v>
      </c>
      <c r="D750" t="s">
        <v>181</v>
      </c>
      <c r="E750">
        <v>39</v>
      </c>
      <c r="F750" t="s">
        <v>603</v>
      </c>
    </row>
    <row r="751" spans="1:6" x14ac:dyDescent="0.2">
      <c r="A751">
        <v>3903</v>
      </c>
      <c r="B751" t="s">
        <v>182</v>
      </c>
      <c r="C751">
        <v>3903</v>
      </c>
      <c r="D751" t="s">
        <v>182</v>
      </c>
      <c r="E751">
        <v>39</v>
      </c>
      <c r="F751" t="s">
        <v>603</v>
      </c>
    </row>
    <row r="752" spans="1:6" x14ac:dyDescent="0.2">
      <c r="A752">
        <v>3905</v>
      </c>
      <c r="B752" t="s">
        <v>183</v>
      </c>
      <c r="C752">
        <v>3905</v>
      </c>
      <c r="D752" t="s">
        <v>183</v>
      </c>
      <c r="E752">
        <v>39</v>
      </c>
      <c r="F752" t="s">
        <v>603</v>
      </c>
    </row>
    <row r="753" spans="1:6" x14ac:dyDescent="0.2">
      <c r="A753">
        <v>3907</v>
      </c>
      <c r="B753" t="s">
        <v>184</v>
      </c>
      <c r="C753">
        <v>3907</v>
      </c>
      <c r="D753" t="s">
        <v>184</v>
      </c>
      <c r="E753">
        <v>39</v>
      </c>
      <c r="F753" t="s">
        <v>603</v>
      </c>
    </row>
    <row r="754" spans="1:6" x14ac:dyDescent="0.2">
      <c r="A754">
        <v>3909</v>
      </c>
      <c r="B754" t="s">
        <v>185</v>
      </c>
      <c r="C754">
        <v>3909</v>
      </c>
      <c r="D754" t="s">
        <v>185</v>
      </c>
      <c r="E754">
        <v>39</v>
      </c>
      <c r="F754" t="s">
        <v>603</v>
      </c>
    </row>
    <row r="755" spans="1:6" x14ac:dyDescent="0.2">
      <c r="A755">
        <v>3911</v>
      </c>
      <c r="B755" t="s">
        <v>191</v>
      </c>
      <c r="C755">
        <v>3911</v>
      </c>
      <c r="D755" t="s">
        <v>191</v>
      </c>
      <c r="E755">
        <v>39</v>
      </c>
      <c r="F755" t="s">
        <v>603</v>
      </c>
    </row>
    <row r="756" spans="1:6" x14ac:dyDescent="0.2">
      <c r="A756">
        <v>4001</v>
      </c>
      <c r="B756" t="s">
        <v>193</v>
      </c>
      <c r="C756">
        <v>4001</v>
      </c>
      <c r="D756" t="s">
        <v>193</v>
      </c>
      <c r="E756">
        <v>40</v>
      </c>
      <c r="F756" t="s">
        <v>604</v>
      </c>
    </row>
    <row r="757" spans="1:6" x14ac:dyDescent="0.2">
      <c r="A757">
        <v>4003</v>
      </c>
      <c r="B757" t="s">
        <v>194</v>
      </c>
      <c r="C757">
        <v>4003</v>
      </c>
      <c r="D757" t="s">
        <v>194</v>
      </c>
      <c r="E757">
        <v>40</v>
      </c>
      <c r="F757" t="s">
        <v>604</v>
      </c>
    </row>
    <row r="758" spans="1:6" x14ac:dyDescent="0.2">
      <c r="A758">
        <v>4005</v>
      </c>
      <c r="B758" t="s">
        <v>195</v>
      </c>
      <c r="C758">
        <v>4005</v>
      </c>
      <c r="D758" t="s">
        <v>195</v>
      </c>
      <c r="E758">
        <v>40</v>
      </c>
      <c r="F758" t="s">
        <v>604</v>
      </c>
    </row>
    <row r="759" spans="1:6" x14ac:dyDescent="0.2">
      <c r="A759">
        <v>4010</v>
      </c>
      <c r="B759" t="s">
        <v>196</v>
      </c>
      <c r="C759">
        <v>4010</v>
      </c>
      <c r="D759" t="s">
        <v>196</v>
      </c>
      <c r="E759">
        <v>40</v>
      </c>
      <c r="F759" t="s">
        <v>604</v>
      </c>
    </row>
    <row r="760" spans="1:6" x14ac:dyDescent="0.2">
      <c r="A760">
        <v>4012</v>
      </c>
      <c r="B760" t="s">
        <v>197</v>
      </c>
      <c r="C760">
        <v>4012</v>
      </c>
      <c r="D760" t="s">
        <v>197</v>
      </c>
      <c r="E760">
        <v>40</v>
      </c>
      <c r="F760" t="s">
        <v>604</v>
      </c>
    </row>
    <row r="761" spans="1:6" x14ac:dyDescent="0.2">
      <c r="A761">
        <v>4014</v>
      </c>
      <c r="B761" t="s">
        <v>198</v>
      </c>
      <c r="C761">
        <v>4014</v>
      </c>
      <c r="D761" t="s">
        <v>198</v>
      </c>
      <c r="E761">
        <v>40</v>
      </c>
      <c r="F761" t="s">
        <v>604</v>
      </c>
    </row>
    <row r="762" spans="1:6" x14ac:dyDescent="0.2">
      <c r="A762">
        <v>4016</v>
      </c>
      <c r="B762" t="s">
        <v>199</v>
      </c>
      <c r="C762">
        <v>4016</v>
      </c>
      <c r="D762" t="s">
        <v>199</v>
      </c>
      <c r="E762">
        <v>40</v>
      </c>
      <c r="F762" t="s">
        <v>604</v>
      </c>
    </row>
    <row r="763" spans="1:6" x14ac:dyDescent="0.2">
      <c r="A763">
        <v>4018</v>
      </c>
      <c r="B763" t="s">
        <v>200</v>
      </c>
      <c r="C763">
        <v>4018</v>
      </c>
      <c r="D763" t="s">
        <v>200</v>
      </c>
      <c r="E763">
        <v>40</v>
      </c>
      <c r="F763" t="s">
        <v>604</v>
      </c>
    </row>
    <row r="764" spans="1:6" x14ac:dyDescent="0.2">
      <c r="A764">
        <v>4020</v>
      </c>
      <c r="B764" t="s">
        <v>202</v>
      </c>
      <c r="C764">
        <v>4020</v>
      </c>
      <c r="D764" t="s">
        <v>202</v>
      </c>
      <c r="E764">
        <v>40</v>
      </c>
      <c r="F764" t="s">
        <v>604</v>
      </c>
    </row>
    <row r="765" spans="1:6" x14ac:dyDescent="0.2">
      <c r="A765">
        <v>4022</v>
      </c>
      <c r="B765" t="s">
        <v>206</v>
      </c>
      <c r="C765">
        <v>4022</v>
      </c>
      <c r="D765" t="s">
        <v>206</v>
      </c>
      <c r="E765">
        <v>40</v>
      </c>
      <c r="F765" t="s">
        <v>604</v>
      </c>
    </row>
    <row r="766" spans="1:6" x14ac:dyDescent="0.2">
      <c r="A766">
        <v>4024</v>
      </c>
      <c r="B766" t="s">
        <v>205</v>
      </c>
      <c r="C766">
        <v>4024</v>
      </c>
      <c r="D766" t="s">
        <v>205</v>
      </c>
      <c r="E766">
        <v>40</v>
      </c>
      <c r="F766" t="s">
        <v>604</v>
      </c>
    </row>
    <row r="767" spans="1:6" x14ac:dyDescent="0.2">
      <c r="A767">
        <v>4026</v>
      </c>
      <c r="B767" t="s">
        <v>204</v>
      </c>
      <c r="C767">
        <v>4026</v>
      </c>
      <c r="D767" t="s">
        <v>204</v>
      </c>
      <c r="E767">
        <v>40</v>
      </c>
      <c r="F767" t="s">
        <v>604</v>
      </c>
    </row>
    <row r="768" spans="1:6" x14ac:dyDescent="0.2">
      <c r="A768">
        <v>4028</v>
      </c>
      <c r="B768" t="s">
        <v>207</v>
      </c>
      <c r="C768">
        <v>4028</v>
      </c>
      <c r="D768" t="s">
        <v>207</v>
      </c>
      <c r="E768">
        <v>40</v>
      </c>
      <c r="F768" t="s">
        <v>604</v>
      </c>
    </row>
    <row r="769" spans="1:6" x14ac:dyDescent="0.2">
      <c r="A769">
        <v>4030</v>
      </c>
      <c r="B769" t="s">
        <v>208</v>
      </c>
      <c r="C769">
        <v>4030</v>
      </c>
      <c r="D769" t="s">
        <v>208</v>
      </c>
      <c r="E769">
        <v>40</v>
      </c>
      <c r="F769" t="s">
        <v>604</v>
      </c>
    </row>
    <row r="770" spans="1:6" x14ac:dyDescent="0.2">
      <c r="A770">
        <v>4032</v>
      </c>
      <c r="B770" t="s">
        <v>209</v>
      </c>
      <c r="C770">
        <v>4032</v>
      </c>
      <c r="D770" t="s">
        <v>209</v>
      </c>
      <c r="E770">
        <v>40</v>
      </c>
      <c r="F770" t="s">
        <v>604</v>
      </c>
    </row>
    <row r="771" spans="1:6" x14ac:dyDescent="0.2">
      <c r="A771">
        <v>4034</v>
      </c>
      <c r="B771" t="s">
        <v>210</v>
      </c>
      <c r="C771">
        <v>4034</v>
      </c>
      <c r="D771" t="s">
        <v>210</v>
      </c>
      <c r="E771">
        <v>40</v>
      </c>
      <c r="F771" t="s">
        <v>604</v>
      </c>
    </row>
    <row r="772" spans="1:6" x14ac:dyDescent="0.2">
      <c r="A772">
        <v>4036</v>
      </c>
      <c r="B772" t="s">
        <v>211</v>
      </c>
      <c r="C772">
        <v>4036</v>
      </c>
      <c r="D772" t="s">
        <v>211</v>
      </c>
      <c r="E772">
        <v>40</v>
      </c>
      <c r="F772" t="s">
        <v>604</v>
      </c>
    </row>
    <row r="773" spans="1:6" x14ac:dyDescent="0.2">
      <c r="A773">
        <v>4201</v>
      </c>
      <c r="B773" t="s">
        <v>212</v>
      </c>
      <c r="C773">
        <v>4201</v>
      </c>
      <c r="D773" t="s">
        <v>212</v>
      </c>
      <c r="E773">
        <v>42</v>
      </c>
      <c r="F773" t="s">
        <v>213</v>
      </c>
    </row>
    <row r="774" spans="1:6" x14ac:dyDescent="0.2">
      <c r="A774">
        <v>4202</v>
      </c>
      <c r="B774" t="s">
        <v>214</v>
      </c>
      <c r="C774">
        <v>4202</v>
      </c>
      <c r="D774" t="s">
        <v>214</v>
      </c>
      <c r="E774">
        <v>42</v>
      </c>
      <c r="F774" t="s">
        <v>213</v>
      </c>
    </row>
    <row r="775" spans="1:6" x14ac:dyDescent="0.2">
      <c r="A775">
        <v>4203</v>
      </c>
      <c r="B775" t="s">
        <v>215</v>
      </c>
      <c r="C775">
        <v>4203</v>
      </c>
      <c r="D775" t="s">
        <v>215</v>
      </c>
      <c r="E775">
        <v>42</v>
      </c>
      <c r="F775" t="s">
        <v>213</v>
      </c>
    </row>
    <row r="776" spans="1:6" x14ac:dyDescent="0.2">
      <c r="A776">
        <v>4204</v>
      </c>
      <c r="B776" t="s">
        <v>229</v>
      </c>
      <c r="C776">
        <v>4204</v>
      </c>
      <c r="D776" t="s">
        <v>229</v>
      </c>
      <c r="E776">
        <v>42</v>
      </c>
      <c r="F776" t="s">
        <v>213</v>
      </c>
    </row>
    <row r="777" spans="1:6" x14ac:dyDescent="0.2">
      <c r="A777">
        <v>4205</v>
      </c>
      <c r="B777" t="s">
        <v>231</v>
      </c>
      <c r="C777">
        <v>4205</v>
      </c>
      <c r="D777" t="s">
        <v>231</v>
      </c>
      <c r="E777">
        <v>42</v>
      </c>
      <c r="F777" t="s">
        <v>213</v>
      </c>
    </row>
    <row r="778" spans="1:6" x14ac:dyDescent="0.2">
      <c r="A778">
        <v>4206</v>
      </c>
      <c r="B778" t="s">
        <v>232</v>
      </c>
      <c r="C778">
        <v>4206</v>
      </c>
      <c r="D778" t="s">
        <v>232</v>
      </c>
      <c r="E778">
        <v>42</v>
      </c>
      <c r="F778" t="s">
        <v>213</v>
      </c>
    </row>
    <row r="779" spans="1:6" x14ac:dyDescent="0.2">
      <c r="A779">
        <v>4207</v>
      </c>
      <c r="B779" t="s">
        <v>233</v>
      </c>
      <c r="C779">
        <v>4207</v>
      </c>
      <c r="D779" t="s">
        <v>233</v>
      </c>
      <c r="E779">
        <v>42</v>
      </c>
      <c r="F779" t="s">
        <v>213</v>
      </c>
    </row>
    <row r="780" spans="1:6" x14ac:dyDescent="0.2">
      <c r="A780">
        <v>4211</v>
      </c>
      <c r="B780" t="s">
        <v>216</v>
      </c>
      <c r="C780">
        <v>4211</v>
      </c>
      <c r="D780" t="s">
        <v>216</v>
      </c>
      <c r="E780">
        <v>42</v>
      </c>
      <c r="F780" t="s">
        <v>213</v>
      </c>
    </row>
    <row r="781" spans="1:6" x14ac:dyDescent="0.2">
      <c r="A781">
        <v>4212</v>
      </c>
      <c r="B781" t="s">
        <v>217</v>
      </c>
      <c r="C781">
        <v>4212</v>
      </c>
      <c r="D781" t="s">
        <v>217</v>
      </c>
      <c r="E781">
        <v>42</v>
      </c>
      <c r="F781" t="s">
        <v>213</v>
      </c>
    </row>
    <row r="782" spans="1:6" x14ac:dyDescent="0.2">
      <c r="A782">
        <v>4213</v>
      </c>
      <c r="B782" t="s">
        <v>218</v>
      </c>
      <c r="C782">
        <v>4213</v>
      </c>
      <c r="D782" t="s">
        <v>218</v>
      </c>
      <c r="E782">
        <v>42</v>
      </c>
      <c r="F782" t="s">
        <v>213</v>
      </c>
    </row>
    <row r="783" spans="1:6" x14ac:dyDescent="0.2">
      <c r="A783">
        <v>4214</v>
      </c>
      <c r="B783" t="s">
        <v>219</v>
      </c>
      <c r="C783">
        <v>4214</v>
      </c>
      <c r="D783" t="s">
        <v>219</v>
      </c>
      <c r="E783">
        <v>42</v>
      </c>
      <c r="F783" t="s">
        <v>213</v>
      </c>
    </row>
    <row r="784" spans="1:6" x14ac:dyDescent="0.2">
      <c r="A784">
        <v>4215</v>
      </c>
      <c r="B784" t="s">
        <v>220</v>
      </c>
      <c r="C784">
        <v>4215</v>
      </c>
      <c r="D784" t="s">
        <v>220</v>
      </c>
      <c r="E784">
        <v>42</v>
      </c>
      <c r="F784" t="s">
        <v>213</v>
      </c>
    </row>
    <row r="785" spans="1:6" x14ac:dyDescent="0.2">
      <c r="A785">
        <v>4216</v>
      </c>
      <c r="B785" t="s">
        <v>221</v>
      </c>
      <c r="C785">
        <v>4216</v>
      </c>
      <c r="D785" t="s">
        <v>221</v>
      </c>
      <c r="E785">
        <v>42</v>
      </c>
      <c r="F785" t="s">
        <v>213</v>
      </c>
    </row>
    <row r="786" spans="1:6" x14ac:dyDescent="0.2">
      <c r="A786">
        <v>4217</v>
      </c>
      <c r="B786" t="s">
        <v>222</v>
      </c>
      <c r="C786">
        <v>4217</v>
      </c>
      <c r="D786" t="s">
        <v>222</v>
      </c>
      <c r="E786">
        <v>42</v>
      </c>
      <c r="F786" t="s">
        <v>213</v>
      </c>
    </row>
    <row r="787" spans="1:6" x14ac:dyDescent="0.2">
      <c r="A787">
        <v>4218</v>
      </c>
      <c r="B787" t="s">
        <v>223</v>
      </c>
      <c r="C787">
        <v>4218</v>
      </c>
      <c r="D787" t="s">
        <v>223</v>
      </c>
      <c r="E787">
        <v>42</v>
      </c>
      <c r="F787" t="s">
        <v>213</v>
      </c>
    </row>
    <row r="788" spans="1:6" x14ac:dyDescent="0.2">
      <c r="A788">
        <v>4219</v>
      </c>
      <c r="B788" t="s">
        <v>225</v>
      </c>
      <c r="C788">
        <v>4219</v>
      </c>
      <c r="D788" t="s">
        <v>225</v>
      </c>
      <c r="E788">
        <v>42</v>
      </c>
      <c r="F788" t="s">
        <v>213</v>
      </c>
    </row>
    <row r="789" spans="1:6" x14ac:dyDescent="0.2">
      <c r="A789">
        <v>4220</v>
      </c>
      <c r="B789" t="s">
        <v>226</v>
      </c>
      <c r="C789">
        <v>4220</v>
      </c>
      <c r="D789" t="s">
        <v>226</v>
      </c>
      <c r="E789">
        <v>42</v>
      </c>
      <c r="F789" t="s">
        <v>213</v>
      </c>
    </row>
    <row r="790" spans="1:6" x14ac:dyDescent="0.2">
      <c r="A790">
        <v>4221</v>
      </c>
      <c r="B790" t="s">
        <v>227</v>
      </c>
      <c r="C790">
        <v>4221</v>
      </c>
      <c r="D790" t="s">
        <v>227</v>
      </c>
      <c r="E790">
        <v>42</v>
      </c>
      <c r="F790" t="s">
        <v>213</v>
      </c>
    </row>
    <row r="791" spans="1:6" x14ac:dyDescent="0.2">
      <c r="A791">
        <v>4222</v>
      </c>
      <c r="B791" t="s">
        <v>228</v>
      </c>
      <c r="C791">
        <v>4222</v>
      </c>
      <c r="D791" t="s">
        <v>228</v>
      </c>
      <c r="E791">
        <v>42</v>
      </c>
      <c r="F791" t="s">
        <v>213</v>
      </c>
    </row>
    <row r="792" spans="1:6" x14ac:dyDescent="0.2">
      <c r="A792">
        <v>4223</v>
      </c>
      <c r="B792" t="s">
        <v>234</v>
      </c>
      <c r="C792">
        <v>4223</v>
      </c>
      <c r="D792" t="s">
        <v>234</v>
      </c>
      <c r="E792">
        <v>42</v>
      </c>
      <c r="F792" t="s">
        <v>213</v>
      </c>
    </row>
    <row r="793" spans="1:6" x14ac:dyDescent="0.2">
      <c r="A793">
        <v>4224</v>
      </c>
      <c r="B793" t="s">
        <v>238</v>
      </c>
      <c r="C793">
        <v>4224</v>
      </c>
      <c r="D793" t="s">
        <v>238</v>
      </c>
      <c r="E793">
        <v>42</v>
      </c>
      <c r="F793" t="s">
        <v>213</v>
      </c>
    </row>
    <row r="794" spans="1:6" x14ac:dyDescent="0.2">
      <c r="A794">
        <v>4225</v>
      </c>
      <c r="B794" t="s">
        <v>240</v>
      </c>
      <c r="C794">
        <v>4225</v>
      </c>
      <c r="D794" t="s">
        <v>240</v>
      </c>
      <c r="E794">
        <v>42</v>
      </c>
      <c r="F794" t="s">
        <v>213</v>
      </c>
    </row>
    <row r="795" spans="1:6" x14ac:dyDescent="0.2">
      <c r="A795">
        <v>4226</v>
      </c>
      <c r="B795" t="s">
        <v>241</v>
      </c>
      <c r="C795">
        <v>4226</v>
      </c>
      <c r="D795" t="s">
        <v>241</v>
      </c>
      <c r="E795">
        <v>42</v>
      </c>
      <c r="F795" t="s">
        <v>213</v>
      </c>
    </row>
    <row r="796" spans="1:6" x14ac:dyDescent="0.2">
      <c r="A796">
        <v>4227</v>
      </c>
      <c r="B796" t="s">
        <v>242</v>
      </c>
      <c r="C796">
        <v>4227</v>
      </c>
      <c r="D796" t="s">
        <v>242</v>
      </c>
      <c r="E796">
        <v>42</v>
      </c>
      <c r="F796" t="s">
        <v>213</v>
      </c>
    </row>
    <row r="797" spans="1:6" x14ac:dyDescent="0.2">
      <c r="A797">
        <v>4228</v>
      </c>
      <c r="B797" t="s">
        <v>243</v>
      </c>
      <c r="C797">
        <v>4228</v>
      </c>
      <c r="D797" t="s">
        <v>243</v>
      </c>
      <c r="E797">
        <v>42</v>
      </c>
      <c r="F797" t="s">
        <v>213</v>
      </c>
    </row>
    <row r="798" spans="1:6" x14ac:dyDescent="0.2">
      <c r="A798">
        <v>5403</v>
      </c>
      <c r="B798" t="s">
        <v>496</v>
      </c>
      <c r="C798">
        <v>5601</v>
      </c>
      <c r="D798" t="s">
        <v>496</v>
      </c>
      <c r="E798">
        <v>56</v>
      </c>
      <c r="F798" t="s">
        <v>654</v>
      </c>
    </row>
    <row r="799" spans="1:6" x14ac:dyDescent="0.2">
      <c r="A799">
        <v>5404</v>
      </c>
      <c r="B799" t="s">
        <v>492</v>
      </c>
      <c r="C799">
        <v>5634</v>
      </c>
      <c r="D799" t="s">
        <v>492</v>
      </c>
      <c r="E799">
        <v>56</v>
      </c>
      <c r="F799" t="s">
        <v>654</v>
      </c>
    </row>
    <row r="800" spans="1:6" x14ac:dyDescent="0.2">
      <c r="A800">
        <v>5405</v>
      </c>
      <c r="B800" t="s">
        <v>493</v>
      </c>
      <c r="C800">
        <v>5607</v>
      </c>
      <c r="D800" t="s">
        <v>493</v>
      </c>
      <c r="E800">
        <v>56</v>
      </c>
      <c r="F800" t="s">
        <v>654</v>
      </c>
    </row>
    <row r="801" spans="1:6" x14ac:dyDescent="0.2">
      <c r="A801">
        <v>5406</v>
      </c>
      <c r="B801" t="s">
        <v>494</v>
      </c>
      <c r="C801">
        <v>5603</v>
      </c>
      <c r="D801" t="s">
        <v>494</v>
      </c>
      <c r="E801">
        <v>56</v>
      </c>
      <c r="F801" t="s">
        <v>654</v>
      </c>
    </row>
    <row r="802" spans="1:6" x14ac:dyDescent="0.2">
      <c r="A802">
        <v>5430</v>
      </c>
      <c r="B802" t="s">
        <v>495</v>
      </c>
      <c r="C802">
        <v>5612</v>
      </c>
      <c r="D802" t="s">
        <v>495</v>
      </c>
      <c r="E802">
        <v>56</v>
      </c>
      <c r="F802" t="s">
        <v>654</v>
      </c>
    </row>
    <row r="803" spans="1:6" x14ac:dyDescent="0.2">
      <c r="A803">
        <v>5433</v>
      </c>
      <c r="B803" t="s">
        <v>657</v>
      </c>
      <c r="C803">
        <v>5632</v>
      </c>
      <c r="D803" t="s">
        <v>657</v>
      </c>
      <c r="E803">
        <v>56</v>
      </c>
      <c r="F803" t="s">
        <v>654</v>
      </c>
    </row>
    <row r="804" spans="1:6" x14ac:dyDescent="0.2">
      <c r="A804">
        <v>5434</v>
      </c>
      <c r="B804" t="s">
        <v>499</v>
      </c>
      <c r="C804">
        <v>5618</v>
      </c>
      <c r="D804" t="s">
        <v>499</v>
      </c>
      <c r="E804">
        <v>56</v>
      </c>
      <c r="F804" t="s">
        <v>654</v>
      </c>
    </row>
    <row r="805" spans="1:6" x14ac:dyDescent="0.2">
      <c r="A805">
        <v>5436</v>
      </c>
      <c r="B805" t="s">
        <v>656</v>
      </c>
      <c r="C805">
        <v>5622</v>
      </c>
      <c r="D805" t="s">
        <v>500</v>
      </c>
      <c r="E805">
        <v>56</v>
      </c>
      <c r="F805" t="s">
        <v>654</v>
      </c>
    </row>
    <row r="806" spans="1:6" x14ac:dyDescent="0.2">
      <c r="A806">
        <v>5437</v>
      </c>
      <c r="B806" t="s">
        <v>655</v>
      </c>
      <c r="C806">
        <v>5610</v>
      </c>
      <c r="D806" t="s">
        <v>501</v>
      </c>
      <c r="E806">
        <v>56</v>
      </c>
      <c r="F806" t="s">
        <v>654</v>
      </c>
    </row>
    <row r="807" spans="1:6" x14ac:dyDescent="0.2">
      <c r="A807">
        <v>5438</v>
      </c>
      <c r="B807" t="s">
        <v>502</v>
      </c>
      <c r="C807">
        <v>5624</v>
      </c>
      <c r="D807" t="s">
        <v>502</v>
      </c>
      <c r="E807">
        <v>56</v>
      </c>
      <c r="F807" t="s">
        <v>654</v>
      </c>
    </row>
    <row r="808" spans="1:6" x14ac:dyDescent="0.2">
      <c r="A808">
        <v>5439</v>
      </c>
      <c r="B808" t="s">
        <v>503</v>
      </c>
      <c r="C808">
        <v>5626</v>
      </c>
      <c r="D808" t="s">
        <v>503</v>
      </c>
      <c r="E808">
        <v>56</v>
      </c>
      <c r="F808" t="s">
        <v>654</v>
      </c>
    </row>
    <row r="809" spans="1:6" x14ac:dyDescent="0.2">
      <c r="A809">
        <v>5440</v>
      </c>
      <c r="B809" t="s">
        <v>504</v>
      </c>
      <c r="C809">
        <v>5630</v>
      </c>
      <c r="D809" t="s">
        <v>504</v>
      </c>
      <c r="E809">
        <v>56</v>
      </c>
      <c r="F809" t="s">
        <v>654</v>
      </c>
    </row>
    <row r="810" spans="1:6" x14ac:dyDescent="0.2">
      <c r="A810">
        <v>5441</v>
      </c>
      <c r="B810" t="s">
        <v>505</v>
      </c>
      <c r="C810">
        <v>5628</v>
      </c>
      <c r="D810" t="s">
        <v>505</v>
      </c>
      <c r="E810">
        <v>56</v>
      </c>
      <c r="F810" t="s">
        <v>654</v>
      </c>
    </row>
    <row r="811" spans="1:6" x14ac:dyDescent="0.2">
      <c r="A811">
        <v>5442</v>
      </c>
      <c r="B811" t="s">
        <v>506</v>
      </c>
      <c r="C811">
        <v>5636</v>
      </c>
      <c r="D811" t="s">
        <v>506</v>
      </c>
      <c r="E811">
        <v>56</v>
      </c>
      <c r="F811" t="s">
        <v>654</v>
      </c>
    </row>
    <row r="812" spans="1:6" x14ac:dyDescent="0.2">
      <c r="A812">
        <v>5444</v>
      </c>
      <c r="B812" t="s">
        <v>507</v>
      </c>
      <c r="C812">
        <v>5605</v>
      </c>
      <c r="D812" t="s">
        <v>507</v>
      </c>
      <c r="E812">
        <v>56</v>
      </c>
      <c r="F812" t="s">
        <v>654</v>
      </c>
    </row>
    <row r="813" spans="1:6" x14ac:dyDescent="0.2">
      <c r="A813">
        <v>5601</v>
      </c>
      <c r="B813" t="s">
        <v>496</v>
      </c>
      <c r="C813">
        <v>5601</v>
      </c>
      <c r="D813" t="s">
        <v>496</v>
      </c>
      <c r="E813">
        <v>56</v>
      </c>
      <c r="F813" t="s">
        <v>654</v>
      </c>
    </row>
    <row r="814" spans="1:6" x14ac:dyDescent="0.2">
      <c r="A814">
        <v>5603</v>
      </c>
      <c r="B814" t="s">
        <v>494</v>
      </c>
      <c r="C814">
        <v>5603</v>
      </c>
      <c r="D814" t="s">
        <v>494</v>
      </c>
      <c r="E814">
        <v>56</v>
      </c>
      <c r="F814" t="s">
        <v>654</v>
      </c>
    </row>
    <row r="815" spans="1:6" x14ac:dyDescent="0.2">
      <c r="A815">
        <v>5605</v>
      </c>
      <c r="B815" t="s">
        <v>507</v>
      </c>
      <c r="C815">
        <v>5605</v>
      </c>
      <c r="D815" t="s">
        <v>507</v>
      </c>
      <c r="E815">
        <v>56</v>
      </c>
      <c r="F815" t="s">
        <v>654</v>
      </c>
    </row>
    <row r="816" spans="1:6" x14ac:dyDescent="0.2">
      <c r="A816">
        <v>5607</v>
      </c>
      <c r="B816" t="s">
        <v>493</v>
      </c>
      <c r="C816">
        <v>5607</v>
      </c>
      <c r="D816" t="s">
        <v>493</v>
      </c>
      <c r="E816">
        <v>56</v>
      </c>
      <c r="F816" t="s">
        <v>654</v>
      </c>
    </row>
    <row r="817" spans="1:6" x14ac:dyDescent="0.2">
      <c r="A817">
        <v>5610</v>
      </c>
      <c r="B817" t="s">
        <v>501</v>
      </c>
      <c r="C817">
        <v>5610</v>
      </c>
      <c r="D817" t="s">
        <v>501</v>
      </c>
      <c r="E817">
        <v>56</v>
      </c>
      <c r="F817" t="s">
        <v>654</v>
      </c>
    </row>
    <row r="818" spans="1:6" x14ac:dyDescent="0.2">
      <c r="A818">
        <v>5612</v>
      </c>
      <c r="B818" t="s">
        <v>495</v>
      </c>
      <c r="C818">
        <v>5612</v>
      </c>
      <c r="D818" t="s">
        <v>495</v>
      </c>
      <c r="E818">
        <v>56</v>
      </c>
      <c r="F818" t="s">
        <v>654</v>
      </c>
    </row>
    <row r="819" spans="1:6" x14ac:dyDescent="0.2">
      <c r="A819">
        <v>5616</v>
      </c>
      <c r="B819" t="s">
        <v>497</v>
      </c>
      <c r="C819">
        <v>5616</v>
      </c>
      <c r="D819" t="s">
        <v>497</v>
      </c>
      <c r="E819">
        <v>56</v>
      </c>
      <c r="F819" t="s">
        <v>654</v>
      </c>
    </row>
    <row r="820" spans="1:6" x14ac:dyDescent="0.2">
      <c r="A820">
        <v>5618</v>
      </c>
      <c r="B820" t="s">
        <v>499</v>
      </c>
      <c r="C820">
        <v>5618</v>
      </c>
      <c r="D820" t="s">
        <v>499</v>
      </c>
      <c r="E820">
        <v>56</v>
      </c>
      <c r="F820" t="s">
        <v>654</v>
      </c>
    </row>
    <row r="821" spans="1:6" x14ac:dyDescent="0.2">
      <c r="A821">
        <v>5622</v>
      </c>
      <c r="B821" t="s">
        <v>500</v>
      </c>
      <c r="C821">
        <v>5622</v>
      </c>
      <c r="D821" t="s">
        <v>500</v>
      </c>
      <c r="E821">
        <v>56</v>
      </c>
      <c r="F821" t="s">
        <v>654</v>
      </c>
    </row>
    <row r="822" spans="1:6" x14ac:dyDescent="0.2">
      <c r="A822">
        <v>5624</v>
      </c>
      <c r="B822" t="s">
        <v>502</v>
      </c>
      <c r="C822">
        <v>5624</v>
      </c>
      <c r="D822" t="s">
        <v>502</v>
      </c>
      <c r="E822">
        <v>56</v>
      </c>
      <c r="F822" t="s">
        <v>654</v>
      </c>
    </row>
    <row r="823" spans="1:6" x14ac:dyDescent="0.2">
      <c r="A823">
        <v>5626</v>
      </c>
      <c r="B823" t="s">
        <v>503</v>
      </c>
      <c r="C823">
        <v>5626</v>
      </c>
      <c r="D823" t="s">
        <v>503</v>
      </c>
      <c r="E823">
        <v>56</v>
      </c>
      <c r="F823" t="s">
        <v>654</v>
      </c>
    </row>
    <row r="824" spans="1:6" x14ac:dyDescent="0.2">
      <c r="A824">
        <v>5628</v>
      </c>
      <c r="B824" t="s">
        <v>505</v>
      </c>
      <c r="C824">
        <v>5628</v>
      </c>
      <c r="D824" t="s">
        <v>505</v>
      </c>
      <c r="E824">
        <v>56</v>
      </c>
      <c r="F824" t="s">
        <v>654</v>
      </c>
    </row>
    <row r="825" spans="1:6" x14ac:dyDescent="0.2">
      <c r="A825">
        <v>5630</v>
      </c>
      <c r="B825" t="s">
        <v>504</v>
      </c>
      <c r="C825">
        <v>5630</v>
      </c>
      <c r="D825" t="s">
        <v>504</v>
      </c>
      <c r="E825">
        <v>56</v>
      </c>
      <c r="F825" t="s">
        <v>654</v>
      </c>
    </row>
    <row r="826" spans="1:6" x14ac:dyDescent="0.2">
      <c r="A826">
        <v>5634</v>
      </c>
      <c r="B826" t="s">
        <v>492</v>
      </c>
      <c r="C826">
        <v>5634</v>
      </c>
      <c r="D826" t="s">
        <v>492</v>
      </c>
      <c r="E826">
        <v>56</v>
      </c>
      <c r="F826" t="s">
        <v>654</v>
      </c>
    </row>
    <row r="827" spans="1:6" x14ac:dyDescent="0.2">
      <c r="A827">
        <v>5636</v>
      </c>
      <c r="B827" t="s">
        <v>506</v>
      </c>
      <c r="C827">
        <v>5636</v>
      </c>
      <c r="D827" t="s">
        <v>506</v>
      </c>
      <c r="E827">
        <v>56</v>
      </c>
      <c r="F827" t="s">
        <v>654</v>
      </c>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F6214-E558-4CBC-8883-25FD552346A6}">
  <sheetPr>
    <tabColor theme="9" tint="0.59999389629810485"/>
  </sheetPr>
  <dimension ref="B2:Z36"/>
  <sheetViews>
    <sheetView workbookViewId="0">
      <selection activeCell="S4" sqref="S4"/>
    </sheetView>
  </sheetViews>
  <sheetFormatPr baseColWidth="10" defaultRowHeight="12.75" x14ac:dyDescent="0.2"/>
  <cols>
    <col min="2" max="2" width="13.28515625" bestFit="1" customWidth="1"/>
    <col min="3" max="3" width="11.140625" bestFit="1" customWidth="1"/>
    <col min="4" max="13" width="9.85546875" bestFit="1" customWidth="1"/>
    <col min="14" max="16" width="10.85546875" customWidth="1"/>
    <col min="17" max="17" width="8.85546875" bestFit="1" customWidth="1"/>
    <col min="18" max="18" width="11.140625" bestFit="1" customWidth="1"/>
    <col min="19" max="19" width="5.7109375" bestFit="1" customWidth="1"/>
    <col min="20" max="20" width="9.42578125" bestFit="1" customWidth="1"/>
    <col min="21" max="22" width="10.42578125" customWidth="1"/>
    <col min="23" max="23" width="11.140625" bestFit="1" customWidth="1"/>
    <col min="24" max="24" width="5.7109375" bestFit="1" customWidth="1"/>
    <col min="25" max="25" width="8.140625" bestFit="1" customWidth="1"/>
    <col min="26" max="26" width="10.42578125" customWidth="1"/>
  </cols>
  <sheetData>
    <row r="2" spans="2:26" x14ac:dyDescent="0.2">
      <c r="E2" t="s">
        <v>509</v>
      </c>
      <c r="G2" t="s">
        <v>524</v>
      </c>
      <c r="J2" t="str" vm="2">
        <f>IF(C5=E2,G4,IF(C5=E3,G3,C5))</f>
        <v>Trøndelag</v>
      </c>
    </row>
    <row r="3" spans="2:26" x14ac:dyDescent="0.2">
      <c r="E3" t="s">
        <v>516</v>
      </c>
      <c r="G3" t="s">
        <v>518</v>
      </c>
      <c r="J3" s="14" t="str" vm="2">
        <f>IF(C6=E3,G2,IF(C6=E2,J2,C6))</f>
        <v>Trøndelag</v>
      </c>
      <c r="S3" t="str">
        <f>_xlfn.CONCAT("Slakteleveranser etter hovedgrupper og dyreslag i ",J3," i perioden 2015 - 2021 i kg")</f>
        <v>Slakteleveranser etter hovedgrupper og dyreslag i Trøndelag i perioden 2015 - 2021 i kg</v>
      </c>
    </row>
    <row r="4" spans="2:26" x14ac:dyDescent="0.2">
      <c r="G4" t="s">
        <v>519</v>
      </c>
    </row>
    <row r="5" spans="2:26" x14ac:dyDescent="0.2">
      <c r="B5" s="1" t="s">
        <v>61</v>
      </c>
      <c r="C5" t="s" vm="2">
        <v>371</v>
      </c>
      <c r="Q5" s="1" t="s">
        <v>61</v>
      </c>
      <c r="R5" t="s" vm="2">
        <v>371</v>
      </c>
      <c r="V5" s="1" t="s">
        <v>61</v>
      </c>
      <c r="W5" t="s" vm="2">
        <v>371</v>
      </c>
    </row>
    <row r="6" spans="2:26" x14ac:dyDescent="0.2">
      <c r="B6" s="1" t="s">
        <v>59</v>
      </c>
      <c r="C6" t="s" vm="4">
        <v>509</v>
      </c>
      <c r="Q6" s="1" t="s">
        <v>59</v>
      </c>
      <c r="R6" t="s" vm="4">
        <v>509</v>
      </c>
      <c r="V6" s="1" t="s">
        <v>59</v>
      </c>
      <c r="W6" t="s" vm="4">
        <v>509</v>
      </c>
    </row>
    <row r="8" spans="2:26" x14ac:dyDescent="0.2">
      <c r="B8" s="1" t="s">
        <v>513</v>
      </c>
      <c r="D8" s="1" t="s">
        <v>511</v>
      </c>
      <c r="Q8" s="1" t="s">
        <v>513</v>
      </c>
      <c r="S8" s="1" t="s">
        <v>511</v>
      </c>
      <c r="V8" s="1" t="s">
        <v>513</v>
      </c>
      <c r="X8" s="1" t="s">
        <v>511</v>
      </c>
    </row>
    <row r="9" spans="2:26" x14ac:dyDescent="0.2">
      <c r="B9" s="1" t="s">
        <v>29</v>
      </c>
      <c r="C9" s="1" t="s">
        <v>27</v>
      </c>
      <c r="D9">
        <v>2015</v>
      </c>
      <c r="E9">
        <v>2016</v>
      </c>
      <c r="F9">
        <v>2017</v>
      </c>
      <c r="G9">
        <v>2018</v>
      </c>
      <c r="H9">
        <v>2019</v>
      </c>
      <c r="I9">
        <v>2020</v>
      </c>
      <c r="J9">
        <v>2021</v>
      </c>
      <c r="K9">
        <v>2022</v>
      </c>
      <c r="L9">
        <v>2023</v>
      </c>
      <c r="M9">
        <v>2024</v>
      </c>
      <c r="Q9" s="1" t="s">
        <v>29</v>
      </c>
      <c r="R9" s="1" t="s">
        <v>27</v>
      </c>
      <c r="S9">
        <v>2015</v>
      </c>
      <c r="T9">
        <v>2021</v>
      </c>
      <c r="V9" s="1" t="s">
        <v>29</v>
      </c>
      <c r="W9" s="1" t="s">
        <v>27</v>
      </c>
      <c r="X9">
        <v>2015</v>
      </c>
      <c r="Y9">
        <v>2021</v>
      </c>
    </row>
    <row r="10" spans="2:26" x14ac:dyDescent="0.2">
      <c r="B10" t="s">
        <v>31</v>
      </c>
      <c r="C10" t="s">
        <v>30</v>
      </c>
      <c r="D10" s="6"/>
      <c r="E10" s="6"/>
      <c r="F10" s="6"/>
      <c r="G10" s="6"/>
      <c r="H10" s="6"/>
      <c r="I10" s="6"/>
      <c r="J10" s="6"/>
      <c r="K10" s="6">
        <v>0</v>
      </c>
      <c r="L10" s="6">
        <v>0</v>
      </c>
      <c r="M10" s="6">
        <v>0</v>
      </c>
      <c r="Q10" t="s">
        <v>31</v>
      </c>
      <c r="R10" t="s">
        <v>30</v>
      </c>
      <c r="S10" s="6"/>
      <c r="T10" s="6">
        <v>0</v>
      </c>
      <c r="V10" t="s">
        <v>31</v>
      </c>
      <c r="W10" t="s">
        <v>30</v>
      </c>
      <c r="X10" s="3"/>
      <c r="Y10" s="3" t="e">
        <v>#NULL!</v>
      </c>
      <c r="Z10" s="10" t="str">
        <f>IFERROR(Y10," ")</f>
        <v xml:space="preserve"> </v>
      </c>
    </row>
    <row r="11" spans="2:26" x14ac:dyDescent="0.2">
      <c r="C11" t="s">
        <v>32</v>
      </c>
      <c r="D11" s="6"/>
      <c r="E11" s="6"/>
      <c r="F11" s="6"/>
      <c r="G11" s="6"/>
      <c r="H11" s="6"/>
      <c r="I11" s="6"/>
      <c r="J11" s="6"/>
      <c r="K11" s="6">
        <v>0</v>
      </c>
      <c r="L11" s="6">
        <v>0</v>
      </c>
      <c r="M11" s="6">
        <v>0</v>
      </c>
      <c r="R11" t="s">
        <v>32</v>
      </c>
      <c r="S11" s="6"/>
      <c r="T11" s="6">
        <v>0</v>
      </c>
      <c r="W11" t="s">
        <v>32</v>
      </c>
      <c r="X11" s="3"/>
      <c r="Y11" s="3" t="e">
        <v>#NULL!</v>
      </c>
      <c r="Z11" s="10" t="str">
        <f t="shared" ref="Z11:Z36" si="0">IFERROR(Y11," ")</f>
        <v xml:space="preserve"> </v>
      </c>
    </row>
    <row r="12" spans="2:26" x14ac:dyDescent="0.2">
      <c r="C12" t="s">
        <v>36</v>
      </c>
      <c r="D12" s="6"/>
      <c r="E12" s="6"/>
      <c r="F12" s="6"/>
      <c r="G12" s="6"/>
      <c r="H12" s="6"/>
      <c r="I12" s="6"/>
      <c r="J12" s="6"/>
      <c r="K12" s="6">
        <v>0</v>
      </c>
      <c r="L12" s="6">
        <v>0</v>
      </c>
      <c r="M12" s="6">
        <v>0</v>
      </c>
      <c r="R12" t="s">
        <v>36</v>
      </c>
      <c r="S12" s="6"/>
      <c r="T12" s="6">
        <v>0</v>
      </c>
      <c r="W12" t="s">
        <v>36</v>
      </c>
      <c r="X12" s="3"/>
      <c r="Y12" s="3" t="e">
        <v>#NULL!</v>
      </c>
      <c r="Z12" s="10" t="str">
        <f t="shared" si="0"/>
        <v xml:space="preserve"> </v>
      </c>
    </row>
    <row r="13" spans="2:26" x14ac:dyDescent="0.2">
      <c r="C13" t="s">
        <v>37</v>
      </c>
      <c r="D13" s="6">
        <v>154754</v>
      </c>
      <c r="E13" s="6">
        <v>463881</v>
      </c>
      <c r="F13" s="6">
        <v>608676</v>
      </c>
      <c r="G13" s="6">
        <v>401833</v>
      </c>
      <c r="H13" s="6">
        <v>399626</v>
      </c>
      <c r="I13" s="6">
        <v>378401</v>
      </c>
      <c r="J13" s="6">
        <v>52121</v>
      </c>
      <c r="K13" s="6">
        <v>35701</v>
      </c>
      <c r="L13" s="6">
        <v>34259</v>
      </c>
      <c r="M13" s="6">
        <v>0</v>
      </c>
      <c r="R13" t="s">
        <v>37</v>
      </c>
      <c r="S13" s="6"/>
      <c r="T13" s="6">
        <v>-102633</v>
      </c>
      <c r="W13" t="s">
        <v>37</v>
      </c>
      <c r="X13" s="3"/>
      <c r="Y13" s="3">
        <v>-0.66320095118704525</v>
      </c>
      <c r="Z13" s="10">
        <f t="shared" si="0"/>
        <v>-0.66320095118704525</v>
      </c>
    </row>
    <row r="14" spans="2:26" x14ac:dyDescent="0.2">
      <c r="C14" t="s">
        <v>38</v>
      </c>
      <c r="D14" s="6">
        <v>3002379</v>
      </c>
      <c r="E14" s="6">
        <v>2973082</v>
      </c>
      <c r="F14" s="6">
        <v>2590301</v>
      </c>
      <c r="G14" s="6">
        <v>433663</v>
      </c>
      <c r="H14" s="6"/>
      <c r="I14" s="6"/>
      <c r="J14" s="6"/>
      <c r="K14" s="6">
        <v>0</v>
      </c>
      <c r="L14" s="6">
        <v>0</v>
      </c>
      <c r="M14" s="6">
        <v>0</v>
      </c>
      <c r="R14" t="s">
        <v>38</v>
      </c>
      <c r="S14" s="6"/>
      <c r="T14" s="6">
        <v>-3002379</v>
      </c>
      <c r="W14" t="s">
        <v>38</v>
      </c>
      <c r="X14" s="3"/>
      <c r="Y14" s="3" t="e">
        <v>#NULL!</v>
      </c>
      <c r="Z14" s="10" t="str">
        <f t="shared" si="0"/>
        <v xml:space="preserve"> </v>
      </c>
    </row>
    <row r="15" spans="2:26" x14ac:dyDescent="0.2">
      <c r="C15" t="s">
        <v>44</v>
      </c>
      <c r="D15" s="6">
        <v>23855636.500000004</v>
      </c>
      <c r="E15" s="6">
        <v>24959171.800000001</v>
      </c>
      <c r="F15" s="6">
        <v>24659612.699999999</v>
      </c>
      <c r="G15" s="6">
        <v>27357016.500000004</v>
      </c>
      <c r="H15" s="6">
        <v>28611350.599999998</v>
      </c>
      <c r="I15" s="6">
        <v>28881926.699999996</v>
      </c>
      <c r="J15" s="6">
        <v>31764443.5</v>
      </c>
      <c r="K15" s="6">
        <v>32016795.829999994</v>
      </c>
      <c r="L15" s="6">
        <v>34790885.409999996</v>
      </c>
      <c r="M15" s="6">
        <v>35389688.320000008</v>
      </c>
      <c r="R15" t="s">
        <v>44</v>
      </c>
      <c r="S15" s="6"/>
      <c r="T15" s="6">
        <v>7908806.9999999963</v>
      </c>
      <c r="W15" t="s">
        <v>44</v>
      </c>
      <c r="X15" s="3"/>
      <c r="Y15" s="3">
        <v>0.33152781314386626</v>
      </c>
      <c r="Z15" s="10">
        <f t="shared" si="0"/>
        <v>0.33152781314386626</v>
      </c>
    </row>
    <row r="16" spans="2:26" x14ac:dyDescent="0.2">
      <c r="B16" t="s">
        <v>577</v>
      </c>
      <c r="D16" s="6">
        <v>27012769.500000004</v>
      </c>
      <c r="E16" s="6">
        <v>28396134.800000001</v>
      </c>
      <c r="F16" s="6">
        <v>27858589.699999999</v>
      </c>
      <c r="G16" s="6">
        <v>28192512.500000004</v>
      </c>
      <c r="H16" s="6">
        <v>29010976.599999998</v>
      </c>
      <c r="I16" s="6">
        <v>29260327.699999996</v>
      </c>
      <c r="J16" s="6">
        <v>31816564.5</v>
      </c>
      <c r="K16" s="6">
        <v>32052496.829999994</v>
      </c>
      <c r="L16" s="6">
        <v>34825144.409999996</v>
      </c>
      <c r="M16" s="6">
        <v>35389688.320000008</v>
      </c>
      <c r="Q16" t="s">
        <v>577</v>
      </c>
      <c r="S16" s="6"/>
      <c r="T16" s="6">
        <v>4803794.9999999963</v>
      </c>
      <c r="V16" t="s">
        <v>577</v>
      </c>
      <c r="X16" s="3"/>
      <c r="Y16" s="3">
        <v>0.17783422762334664</v>
      </c>
      <c r="Z16" s="10">
        <f t="shared" si="0"/>
        <v>0.17783422762334664</v>
      </c>
    </row>
    <row r="17" spans="2:26" x14ac:dyDescent="0.2">
      <c r="B17" t="s">
        <v>35</v>
      </c>
      <c r="C17" t="s">
        <v>35</v>
      </c>
      <c r="D17" s="6">
        <v>19116765.599999998</v>
      </c>
      <c r="E17" s="6">
        <v>20349199.199999999</v>
      </c>
      <c r="F17" s="6">
        <v>20784078.899999995</v>
      </c>
      <c r="G17" s="6">
        <v>21435358.800000004</v>
      </c>
      <c r="H17" s="6">
        <v>20734761.999999996</v>
      </c>
      <c r="I17" s="6">
        <v>21253487.299999997</v>
      </c>
      <c r="J17" s="6">
        <v>21977321.299999997</v>
      </c>
      <c r="K17" s="6">
        <v>21355653</v>
      </c>
      <c r="L17" s="6">
        <v>21420296.200000007</v>
      </c>
      <c r="M17" s="6">
        <v>20814956.000000004</v>
      </c>
      <c r="Q17" t="s">
        <v>35</v>
      </c>
      <c r="R17" t="s">
        <v>35</v>
      </c>
      <c r="S17" s="6"/>
      <c r="T17" s="6">
        <v>2860555.6999999993</v>
      </c>
      <c r="V17" t="s">
        <v>35</v>
      </c>
      <c r="W17" t="s">
        <v>35</v>
      </c>
      <c r="X17" s="3"/>
      <c r="Y17" s="3">
        <v>0.1496359666616407</v>
      </c>
      <c r="Z17" s="10">
        <f t="shared" si="0"/>
        <v>0.1496359666616407</v>
      </c>
    </row>
    <row r="18" spans="2:26" x14ac:dyDescent="0.2">
      <c r="C18" t="s">
        <v>49</v>
      </c>
      <c r="D18" s="6">
        <v>1530399.0999999994</v>
      </c>
      <c r="E18" s="6">
        <v>1491300.2000000002</v>
      </c>
      <c r="F18" s="6">
        <v>1476037.2999999998</v>
      </c>
      <c r="G18" s="6">
        <v>1596727.6</v>
      </c>
      <c r="H18" s="6">
        <v>1477097.7999999998</v>
      </c>
      <c r="I18" s="6">
        <v>1427777.5999999999</v>
      </c>
      <c r="J18" s="6">
        <v>1397601</v>
      </c>
      <c r="K18" s="6">
        <v>1399575.2</v>
      </c>
      <c r="L18" s="6">
        <v>1350749.9000000001</v>
      </c>
      <c r="M18" s="6">
        <v>1306234.0999999996</v>
      </c>
      <c r="R18" t="s">
        <v>49</v>
      </c>
      <c r="S18" s="6"/>
      <c r="T18" s="6">
        <v>-132798.09999999939</v>
      </c>
      <c r="W18" t="s">
        <v>49</v>
      </c>
      <c r="X18" s="3"/>
      <c r="Y18" s="3">
        <v>-8.6773508949397213E-2</v>
      </c>
      <c r="Z18" s="10">
        <f t="shared" si="0"/>
        <v>-8.6773508949397213E-2</v>
      </c>
    </row>
    <row r="19" spans="2:26" x14ac:dyDescent="0.2">
      <c r="C19" t="s">
        <v>50</v>
      </c>
      <c r="D19" s="6">
        <v>97532.999999999971</v>
      </c>
      <c r="E19" s="6">
        <v>111926.40000000002</v>
      </c>
      <c r="F19" s="6">
        <v>90055.700000000026</v>
      </c>
      <c r="G19" s="6">
        <v>74300.5</v>
      </c>
      <c r="H19" s="6">
        <v>70592.300000000017</v>
      </c>
      <c r="I19" s="6">
        <v>61422.399999999994</v>
      </c>
      <c r="J19" s="6">
        <v>52219.80000000001</v>
      </c>
      <c r="K19" s="6">
        <v>49635.500000000007</v>
      </c>
      <c r="L19" s="6">
        <v>53640.099999999991</v>
      </c>
      <c r="M19" s="6">
        <v>63829.399999999987</v>
      </c>
      <c r="R19" t="s">
        <v>50</v>
      </c>
      <c r="S19" s="6"/>
      <c r="T19" s="6">
        <v>-45313.199999999961</v>
      </c>
      <c r="W19" t="s">
        <v>50</v>
      </c>
      <c r="X19" s="3"/>
      <c r="Y19" s="3">
        <v>-0.46459352219248845</v>
      </c>
      <c r="Z19" s="10">
        <f t="shared" si="0"/>
        <v>-0.46459352219248845</v>
      </c>
    </row>
    <row r="20" spans="2:26" x14ac:dyDescent="0.2">
      <c r="B20" t="s">
        <v>578</v>
      </c>
      <c r="D20" s="6">
        <v>20744697.699999996</v>
      </c>
      <c r="E20" s="6">
        <v>21952425.799999997</v>
      </c>
      <c r="F20" s="6">
        <v>22350171.899999995</v>
      </c>
      <c r="G20" s="6">
        <v>23106386.900000006</v>
      </c>
      <c r="H20" s="6">
        <v>22282452.099999998</v>
      </c>
      <c r="I20" s="6">
        <v>22742687.299999997</v>
      </c>
      <c r="J20" s="6">
        <v>23427142.099999998</v>
      </c>
      <c r="K20" s="6">
        <v>22804863.699999999</v>
      </c>
      <c r="L20" s="6">
        <v>22824686.200000007</v>
      </c>
      <c r="M20" s="6">
        <v>22185019.500000004</v>
      </c>
      <c r="Q20" t="s">
        <v>578</v>
      </c>
      <c r="S20" s="6"/>
      <c r="T20" s="6">
        <v>2682444.4000000022</v>
      </c>
      <c r="V20" t="s">
        <v>578</v>
      </c>
      <c r="X20" s="3"/>
      <c r="Y20" s="3">
        <v>0.12930747118093713</v>
      </c>
      <c r="Z20" s="10">
        <f t="shared" si="0"/>
        <v>0.12930747118093713</v>
      </c>
    </row>
    <row r="21" spans="2:26" x14ac:dyDescent="0.2">
      <c r="B21" t="s">
        <v>34</v>
      </c>
      <c r="C21" t="s">
        <v>33</v>
      </c>
      <c r="D21" s="6">
        <v>3388.5</v>
      </c>
      <c r="E21" s="6">
        <v>2533.3999999999996</v>
      </c>
      <c r="F21" s="6">
        <v>4225.9000000000005</v>
      </c>
      <c r="G21" s="6">
        <v>3697.1999999999994</v>
      </c>
      <c r="H21" s="6">
        <v>4178.2</v>
      </c>
      <c r="I21" s="6">
        <v>7401.7000000000016</v>
      </c>
      <c r="J21" s="6">
        <v>4785</v>
      </c>
      <c r="K21" s="6">
        <v>4713.8000000000011</v>
      </c>
      <c r="L21" s="6">
        <v>5542.8999999999987</v>
      </c>
      <c r="M21" s="6">
        <v>7016.6999999999989</v>
      </c>
      <c r="Q21" t="s">
        <v>34</v>
      </c>
      <c r="R21" t="s">
        <v>33</v>
      </c>
      <c r="S21" s="6"/>
      <c r="T21" s="6">
        <v>1396.5</v>
      </c>
      <c r="V21" t="s">
        <v>34</v>
      </c>
      <c r="W21" t="s">
        <v>33</v>
      </c>
      <c r="X21" s="3"/>
      <c r="Y21" s="3">
        <v>0.41212926073483841</v>
      </c>
      <c r="Z21" s="10">
        <f t="shared" si="0"/>
        <v>0.41212926073483841</v>
      </c>
    </row>
    <row r="22" spans="2:26" x14ac:dyDescent="0.2">
      <c r="C22" t="s">
        <v>41</v>
      </c>
      <c r="D22" s="6">
        <v>2516.4</v>
      </c>
      <c r="E22" s="6">
        <v>2332</v>
      </c>
      <c r="F22" s="6">
        <v>3477.3</v>
      </c>
      <c r="G22" s="6">
        <v>3153.6</v>
      </c>
      <c r="H22" s="6">
        <v>3693.2000000000007</v>
      </c>
      <c r="I22" s="6">
        <v>4054.8</v>
      </c>
      <c r="J22" s="6">
        <v>5320.3</v>
      </c>
      <c r="K22" s="6">
        <v>5736.7000000000007</v>
      </c>
      <c r="L22" s="6">
        <v>5080.4000000000015</v>
      </c>
      <c r="M22" s="6">
        <v>6798.1999999999989</v>
      </c>
      <c r="R22" t="s">
        <v>41</v>
      </c>
      <c r="S22" s="6"/>
      <c r="T22" s="6">
        <v>2803.9</v>
      </c>
      <c r="W22" t="s">
        <v>41</v>
      </c>
      <c r="X22" s="3"/>
      <c r="Y22" s="3">
        <v>1.1142505166110317</v>
      </c>
      <c r="Z22" s="10">
        <f t="shared" si="0"/>
        <v>1.1142505166110317</v>
      </c>
    </row>
    <row r="23" spans="2:26" x14ac:dyDescent="0.2">
      <c r="C23" t="s">
        <v>45</v>
      </c>
      <c r="D23" s="6">
        <v>1974030.2</v>
      </c>
      <c r="E23" s="6">
        <v>2042136.3000000007</v>
      </c>
      <c r="F23" s="6">
        <v>2114445.3000000003</v>
      </c>
      <c r="G23" s="6">
        <v>2214782.8000000007</v>
      </c>
      <c r="H23" s="6">
        <v>2064538.7</v>
      </c>
      <c r="I23" s="6">
        <v>2061966.9000000001</v>
      </c>
      <c r="J23" s="6">
        <v>1950650.4000000001</v>
      </c>
      <c r="K23" s="6">
        <v>1840258.9999999995</v>
      </c>
      <c r="L23" s="6">
        <v>1678793.9999999995</v>
      </c>
      <c r="M23" s="6">
        <v>1640851.6</v>
      </c>
      <c r="R23" t="s">
        <v>45</v>
      </c>
      <c r="S23" s="6"/>
      <c r="T23" s="6">
        <v>-23379.799999999814</v>
      </c>
      <c r="W23" t="s">
        <v>45</v>
      </c>
      <c r="X23" s="3"/>
      <c r="Y23" s="3">
        <v>-1.1843689118839122E-2</v>
      </c>
      <c r="Z23" s="10">
        <f t="shared" si="0"/>
        <v>-1.1843689118839122E-2</v>
      </c>
    </row>
    <row r="24" spans="2:26" x14ac:dyDescent="0.2">
      <c r="C24" t="s">
        <v>51</v>
      </c>
      <c r="D24" s="6">
        <v>409831.10000000009</v>
      </c>
      <c r="E24" s="6">
        <v>421596.5</v>
      </c>
      <c r="F24" s="6">
        <v>556731.49999999988</v>
      </c>
      <c r="G24" s="6">
        <v>422352.80000000005</v>
      </c>
      <c r="H24" s="6">
        <v>399527.6999999999</v>
      </c>
      <c r="I24" s="6">
        <v>416652.60000000003</v>
      </c>
      <c r="J24" s="6">
        <v>358957.90000000008</v>
      </c>
      <c r="K24" s="6">
        <v>342869.39999999991</v>
      </c>
      <c r="L24" s="6">
        <v>320421.00000000006</v>
      </c>
      <c r="M24" s="6">
        <v>298017.49999999994</v>
      </c>
      <c r="R24" t="s">
        <v>51</v>
      </c>
      <c r="S24" s="6"/>
      <c r="T24" s="6">
        <v>-50873.200000000012</v>
      </c>
      <c r="W24" t="s">
        <v>51</v>
      </c>
      <c r="X24" s="3"/>
      <c r="Y24" s="3">
        <v>-0.12413211198466881</v>
      </c>
      <c r="Z24" s="10">
        <f t="shared" si="0"/>
        <v>-0.12413211198466881</v>
      </c>
    </row>
    <row r="25" spans="2:26" x14ac:dyDescent="0.2">
      <c r="C25" t="s">
        <v>54</v>
      </c>
      <c r="D25" s="6">
        <v>70495.3</v>
      </c>
      <c r="E25" s="6">
        <v>113022.99999999999</v>
      </c>
      <c r="F25" s="6">
        <v>117441.49999999997</v>
      </c>
      <c r="G25" s="6">
        <v>105092.09999999998</v>
      </c>
      <c r="H25" s="6">
        <v>101882.59999999999</v>
      </c>
      <c r="I25" s="6">
        <v>97274</v>
      </c>
      <c r="J25" s="6">
        <v>129045.4</v>
      </c>
      <c r="K25" s="6">
        <v>130342.19999999997</v>
      </c>
      <c r="L25" s="6">
        <v>112263.70000000001</v>
      </c>
      <c r="M25" s="6">
        <v>98015.800000000061</v>
      </c>
      <c r="R25" t="s">
        <v>54</v>
      </c>
      <c r="S25" s="6"/>
      <c r="T25" s="6">
        <v>58550.099999999991</v>
      </c>
      <c r="W25" t="s">
        <v>54</v>
      </c>
      <c r="X25" s="3"/>
      <c r="Y25" s="3">
        <v>0.83055324255659579</v>
      </c>
      <c r="Z25" s="10">
        <f t="shared" si="0"/>
        <v>0.83055324255659579</v>
      </c>
    </row>
    <row r="26" spans="2:26" x14ac:dyDescent="0.2">
      <c r="C26" t="s">
        <v>47</v>
      </c>
      <c r="D26" s="6">
        <v>70159</v>
      </c>
      <c r="E26" s="6">
        <v>78221.400000000009</v>
      </c>
      <c r="F26" s="6">
        <v>59999.399999999994</v>
      </c>
      <c r="G26" s="6">
        <v>78777.7</v>
      </c>
      <c r="H26" s="6">
        <v>63995.100000000006</v>
      </c>
      <c r="I26" s="6">
        <v>49641.5</v>
      </c>
      <c r="J26" s="6">
        <v>56389.4</v>
      </c>
      <c r="K26" s="6">
        <v>49350.600000000013</v>
      </c>
      <c r="L26" s="6">
        <v>36049.599999999991</v>
      </c>
      <c r="M26" s="6">
        <v>54389.4</v>
      </c>
      <c r="R26" t="s">
        <v>47</v>
      </c>
      <c r="S26" s="6"/>
      <c r="T26" s="6">
        <v>-13769.599999999999</v>
      </c>
      <c r="W26" t="s">
        <v>47</v>
      </c>
      <c r="X26" s="3"/>
      <c r="Y26" s="3">
        <v>-0.19626277455493948</v>
      </c>
      <c r="Z26" s="10">
        <f t="shared" si="0"/>
        <v>-0.19626277455493948</v>
      </c>
    </row>
    <row r="27" spans="2:26" x14ac:dyDescent="0.2">
      <c r="C27" t="s">
        <v>55</v>
      </c>
      <c r="D27" s="6">
        <v>26016.100000000009</v>
      </c>
      <c r="E27" s="6">
        <v>24927.800000000007</v>
      </c>
      <c r="F27" s="6">
        <v>26986.1</v>
      </c>
      <c r="G27" s="6">
        <v>25620.200000000008</v>
      </c>
      <c r="H27" s="6">
        <v>22875.699999999997</v>
      </c>
      <c r="I27" s="6">
        <v>22773.399999999998</v>
      </c>
      <c r="J27" s="6">
        <v>21624.400000000001</v>
      </c>
      <c r="K27" s="6">
        <v>18461.099999999991</v>
      </c>
      <c r="L27" s="6">
        <v>18443.799999999996</v>
      </c>
      <c r="M27" s="6">
        <v>14118.9</v>
      </c>
      <c r="R27" t="s">
        <v>55</v>
      </c>
      <c r="S27" s="6"/>
      <c r="T27" s="6">
        <v>-4391.700000000008</v>
      </c>
      <c r="W27" t="s">
        <v>55</v>
      </c>
      <c r="X27" s="3"/>
      <c r="Y27" s="3">
        <v>-0.16880700796814305</v>
      </c>
      <c r="Z27" s="10">
        <f t="shared" si="0"/>
        <v>-0.16880700796814305</v>
      </c>
    </row>
    <row r="28" spans="2:26" x14ac:dyDescent="0.2">
      <c r="B28" t="s">
        <v>579</v>
      </c>
      <c r="D28" s="6">
        <v>2556436.6</v>
      </c>
      <c r="E28" s="6">
        <v>2684770.4000000004</v>
      </c>
      <c r="F28" s="6">
        <v>2883307</v>
      </c>
      <c r="G28" s="6">
        <v>2853476.4000000013</v>
      </c>
      <c r="H28" s="6">
        <v>2660691.2000000007</v>
      </c>
      <c r="I28" s="6">
        <v>2659764.9</v>
      </c>
      <c r="J28" s="6">
        <v>2526772.8000000003</v>
      </c>
      <c r="K28" s="6">
        <v>2391732.7999999989</v>
      </c>
      <c r="L28" s="6">
        <v>2176595.399999999</v>
      </c>
      <c r="M28" s="6">
        <v>2119208.1</v>
      </c>
      <c r="Q28" t="s">
        <v>579</v>
      </c>
      <c r="S28" s="6"/>
      <c r="T28" s="6">
        <v>-29663.799999999814</v>
      </c>
      <c r="V28" t="s">
        <v>579</v>
      </c>
      <c r="X28" s="3"/>
      <c r="Y28" s="3">
        <v>-1.1603573505401938E-2</v>
      </c>
      <c r="Z28" s="10">
        <f t="shared" si="0"/>
        <v>-1.1603573505401938E-2</v>
      </c>
    </row>
    <row r="29" spans="2:26" x14ac:dyDescent="0.2">
      <c r="B29" t="s">
        <v>40</v>
      </c>
      <c r="C29" t="s">
        <v>39</v>
      </c>
      <c r="D29" s="6">
        <v>162011.89999999997</v>
      </c>
      <c r="E29" s="6">
        <v>158455</v>
      </c>
      <c r="F29" s="6">
        <v>161396.80000000002</v>
      </c>
      <c r="G29" s="6">
        <v>167914.59999999998</v>
      </c>
      <c r="H29" s="6">
        <v>209749.90000000002</v>
      </c>
      <c r="I29" s="6">
        <v>194709.9</v>
      </c>
      <c r="J29" s="6">
        <v>179624.3</v>
      </c>
      <c r="K29" s="6">
        <v>199784.70000000013</v>
      </c>
      <c r="L29" s="6">
        <v>256221.40000000002</v>
      </c>
      <c r="M29" s="6">
        <v>314719.89999999985</v>
      </c>
      <c r="Q29" t="s">
        <v>40</v>
      </c>
      <c r="R29" t="s">
        <v>39</v>
      </c>
      <c r="S29" s="6"/>
      <c r="T29" s="6">
        <v>17612.400000000023</v>
      </c>
      <c r="V29" t="s">
        <v>40</v>
      </c>
      <c r="W29" t="s">
        <v>39</v>
      </c>
      <c r="X29" s="3"/>
      <c r="Y29" s="3">
        <v>0.1087105329917125</v>
      </c>
      <c r="Z29" s="10">
        <f t="shared" si="0"/>
        <v>0.1087105329917125</v>
      </c>
    </row>
    <row r="30" spans="2:26" x14ac:dyDescent="0.2">
      <c r="C30" t="s">
        <v>42</v>
      </c>
      <c r="D30" s="6">
        <v>3759195.0999999996</v>
      </c>
      <c r="E30" s="6">
        <v>3723059.6999999993</v>
      </c>
      <c r="F30" s="6">
        <v>3855523.4999999995</v>
      </c>
      <c r="G30" s="6">
        <v>3486332.6</v>
      </c>
      <c r="H30" s="6">
        <v>4059628.0999999987</v>
      </c>
      <c r="I30" s="6">
        <v>3640699.9000000004</v>
      </c>
      <c r="J30" s="6">
        <v>3678150.4999999991</v>
      </c>
      <c r="K30" s="6">
        <v>3961988.2000000007</v>
      </c>
      <c r="L30" s="6">
        <v>3557448.9999999991</v>
      </c>
      <c r="M30" s="6">
        <v>3596071.399999998</v>
      </c>
      <c r="R30" t="s">
        <v>42</v>
      </c>
      <c r="S30" s="6"/>
      <c r="T30" s="6">
        <v>-81044.600000000559</v>
      </c>
      <c r="W30" t="s">
        <v>42</v>
      </c>
      <c r="X30" s="3"/>
      <c r="Y30" s="3">
        <v>-2.1559030016824764E-2</v>
      </c>
      <c r="Z30" s="10">
        <f t="shared" si="0"/>
        <v>-2.1559030016824764E-2</v>
      </c>
    </row>
    <row r="31" spans="2:26" x14ac:dyDescent="0.2">
      <c r="C31" t="s">
        <v>43</v>
      </c>
      <c r="D31" s="6">
        <v>744674.49999999965</v>
      </c>
      <c r="E31" s="6">
        <v>729235.69999999984</v>
      </c>
      <c r="F31" s="6">
        <v>862273.79999999993</v>
      </c>
      <c r="G31" s="6">
        <v>942009.5</v>
      </c>
      <c r="H31" s="6">
        <v>1044529.1999999997</v>
      </c>
      <c r="I31" s="6">
        <v>1130104.7999999998</v>
      </c>
      <c r="J31" s="6">
        <v>1103224.1999999997</v>
      </c>
      <c r="K31" s="6">
        <v>1381595.3000000012</v>
      </c>
      <c r="L31" s="6">
        <v>1539088</v>
      </c>
      <c r="M31" s="6">
        <v>1523745.7000000004</v>
      </c>
      <c r="R31" t="s">
        <v>43</v>
      </c>
      <c r="S31" s="6"/>
      <c r="T31" s="6">
        <v>358549.70000000007</v>
      </c>
      <c r="W31" t="s">
        <v>43</v>
      </c>
      <c r="X31" s="3"/>
      <c r="Y31" s="3">
        <v>0.4814851320946269</v>
      </c>
      <c r="Z31" s="10">
        <f t="shared" si="0"/>
        <v>0.4814851320946269</v>
      </c>
    </row>
    <row r="32" spans="2:26" x14ac:dyDescent="0.2">
      <c r="C32" t="s">
        <v>48</v>
      </c>
      <c r="D32" s="6">
        <v>543426.00000000012</v>
      </c>
      <c r="E32" s="6">
        <v>548993.60000000009</v>
      </c>
      <c r="F32" s="6">
        <v>487646.10000000009</v>
      </c>
      <c r="G32" s="6">
        <v>513905.1</v>
      </c>
      <c r="H32" s="6">
        <v>496078.10000000003</v>
      </c>
      <c r="I32" s="6">
        <v>455904.10000000003</v>
      </c>
      <c r="J32" s="6">
        <v>459571.1</v>
      </c>
      <c r="K32" s="6">
        <v>521924.50000000006</v>
      </c>
      <c r="L32" s="6">
        <v>578072.59999999963</v>
      </c>
      <c r="M32" s="6">
        <v>609661.4</v>
      </c>
      <c r="R32" t="s">
        <v>48</v>
      </c>
      <c r="S32" s="6"/>
      <c r="T32" s="6">
        <v>-83854.90000000014</v>
      </c>
      <c r="W32" t="s">
        <v>48</v>
      </c>
      <c r="X32" s="3"/>
      <c r="Y32" s="3">
        <v>-0.15430785424326426</v>
      </c>
      <c r="Z32" s="10">
        <f t="shared" si="0"/>
        <v>-0.15430785424326426</v>
      </c>
    </row>
    <row r="33" spans="2:26" x14ac:dyDescent="0.2">
      <c r="C33" t="s">
        <v>52</v>
      </c>
      <c r="D33" s="6">
        <v>2906479.5999999996</v>
      </c>
      <c r="E33" s="6">
        <v>3024400.3000000003</v>
      </c>
      <c r="F33" s="6">
        <v>3130639.8000000003</v>
      </c>
      <c r="G33" s="6">
        <v>2905629.7999999993</v>
      </c>
      <c r="H33" s="6">
        <v>3359178.4999999995</v>
      </c>
      <c r="I33" s="6">
        <v>2925301.3000000003</v>
      </c>
      <c r="J33" s="6">
        <v>2888257.6</v>
      </c>
      <c r="K33" s="6">
        <v>3097961.200000002</v>
      </c>
      <c r="L33" s="6">
        <v>2802067.2</v>
      </c>
      <c r="M33" s="6">
        <v>2575667.6999999983</v>
      </c>
      <c r="R33" t="s">
        <v>52</v>
      </c>
      <c r="S33" s="6"/>
      <c r="T33" s="6">
        <v>-18221.999999999534</v>
      </c>
      <c r="W33" t="s">
        <v>52</v>
      </c>
      <c r="X33" s="3"/>
      <c r="Y33" s="3">
        <v>-6.2694401846135565E-3</v>
      </c>
      <c r="Z33" s="10">
        <f t="shared" si="0"/>
        <v>-6.2694401846135565E-3</v>
      </c>
    </row>
    <row r="34" spans="2:26" x14ac:dyDescent="0.2">
      <c r="C34" t="s">
        <v>53</v>
      </c>
      <c r="D34" s="6">
        <v>8258805.9999999981</v>
      </c>
      <c r="E34" s="6">
        <v>8777408.0999999978</v>
      </c>
      <c r="F34" s="6">
        <v>9012835.200000003</v>
      </c>
      <c r="G34" s="6">
        <v>9360527.0000000019</v>
      </c>
      <c r="H34" s="6">
        <v>9189238.4000000004</v>
      </c>
      <c r="I34" s="6">
        <v>9307041.8999999985</v>
      </c>
      <c r="J34" s="6">
        <v>8853918.1000000015</v>
      </c>
      <c r="K34" s="6">
        <v>8993892.799999997</v>
      </c>
      <c r="L34" s="6">
        <v>8866073.1000000052</v>
      </c>
      <c r="M34" s="6">
        <v>8458872.0000000037</v>
      </c>
      <c r="R34" t="s">
        <v>53</v>
      </c>
      <c r="S34" s="6"/>
      <c r="T34" s="6">
        <v>595112.10000000335</v>
      </c>
      <c r="W34" t="s">
        <v>53</v>
      </c>
      <c r="X34" s="3"/>
      <c r="Y34" s="3">
        <v>7.2057885849359279E-2</v>
      </c>
      <c r="Z34" s="10">
        <f t="shared" si="0"/>
        <v>7.2057885849359279E-2</v>
      </c>
    </row>
    <row r="35" spans="2:26" x14ac:dyDescent="0.2">
      <c r="B35" t="s">
        <v>580</v>
      </c>
      <c r="D35" s="6">
        <v>16374593.099999998</v>
      </c>
      <c r="E35" s="6">
        <v>16961552.399999999</v>
      </c>
      <c r="F35" s="6">
        <v>17510315.200000003</v>
      </c>
      <c r="G35" s="6">
        <v>17376318.600000001</v>
      </c>
      <c r="H35" s="6">
        <v>18358402.199999999</v>
      </c>
      <c r="I35" s="6">
        <v>17653761.899999999</v>
      </c>
      <c r="J35" s="6">
        <v>17162745.800000001</v>
      </c>
      <c r="K35" s="6">
        <v>18157146.699999996</v>
      </c>
      <c r="L35" s="6">
        <v>17598971.300000004</v>
      </c>
      <c r="M35" s="6">
        <v>17078738.100000001</v>
      </c>
      <c r="Q35" t="s">
        <v>580</v>
      </c>
      <c r="S35" s="6"/>
      <c r="T35" s="6">
        <v>788152.70000000298</v>
      </c>
      <c r="V35" t="s">
        <v>580</v>
      </c>
      <c r="X35" s="3"/>
      <c r="Y35" s="3">
        <v>4.8132658636873431E-2</v>
      </c>
      <c r="Z35" s="10">
        <f t="shared" si="0"/>
        <v>4.8132658636873431E-2</v>
      </c>
    </row>
    <row r="36" spans="2:26" x14ac:dyDescent="0.2">
      <c r="B36" t="s">
        <v>1</v>
      </c>
      <c r="D36" s="6">
        <v>66688496.899999946</v>
      </c>
      <c r="E36" s="6">
        <v>69994883.400000006</v>
      </c>
      <c r="F36" s="6">
        <v>70602383.800000012</v>
      </c>
      <c r="G36" s="6">
        <v>71528694.399999976</v>
      </c>
      <c r="H36" s="6">
        <v>72312522.100000024</v>
      </c>
      <c r="I36" s="6">
        <v>72316541.799999997</v>
      </c>
      <c r="J36" s="6">
        <v>74933225.200000092</v>
      </c>
      <c r="K36" s="6">
        <v>75406240.029999971</v>
      </c>
      <c r="L36" s="6">
        <v>77425397.310000032</v>
      </c>
      <c r="M36" s="6">
        <v>76772654.02000007</v>
      </c>
      <c r="Q36" t="s">
        <v>1</v>
      </c>
      <c r="S36" s="6"/>
      <c r="T36" s="6">
        <v>8244728.300000146</v>
      </c>
      <c r="V36" t="s">
        <v>1</v>
      </c>
      <c r="X36" s="3"/>
      <c r="Y36" s="3">
        <v>0.12363044127929884</v>
      </c>
      <c r="Z36" s="10">
        <f t="shared" si="0"/>
        <v>0.12363044127929884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FC3CF-C0D7-45EE-9AE8-085318BB9631}">
  <sheetPr>
    <tabColor theme="7" tint="0.79998168889431442"/>
  </sheetPr>
  <dimension ref="B1:AF132"/>
  <sheetViews>
    <sheetView topLeftCell="E1" zoomScaleNormal="100" workbookViewId="0">
      <selection activeCell="AB34" sqref="AB34"/>
    </sheetView>
  </sheetViews>
  <sheetFormatPr baseColWidth="10" defaultRowHeight="12.75" x14ac:dyDescent="0.2"/>
  <cols>
    <col min="2" max="2" width="7.28515625" bestFit="1" customWidth="1"/>
    <col min="3" max="3" width="11.140625" bestFit="1" customWidth="1"/>
    <col min="4" max="4" width="11.85546875" customWidth="1"/>
    <col min="5" max="5" width="14.42578125" customWidth="1"/>
    <col min="6" max="6" width="11.85546875" customWidth="1"/>
    <col min="7" max="7" width="13.28515625" bestFit="1" customWidth="1"/>
    <col min="8" max="8" width="16" hidden="1" customWidth="1"/>
    <col min="9" max="9" width="5" hidden="1" customWidth="1"/>
    <col min="10" max="10" width="13.42578125" customWidth="1"/>
    <col min="11" max="11" width="9.85546875" bestFit="1" customWidth="1"/>
    <col min="12" max="15" width="13.7109375" customWidth="1"/>
    <col min="16" max="21" width="10.85546875" bestFit="1" customWidth="1"/>
    <col min="22" max="22" width="13.7109375" bestFit="1" customWidth="1"/>
    <col min="23" max="23" width="17.42578125" bestFit="1" customWidth="1"/>
    <col min="24" max="25" width="13.7109375" customWidth="1"/>
    <col min="26" max="39" width="10.85546875" bestFit="1" customWidth="1"/>
    <col min="40" max="40" width="12.28515625" bestFit="1" customWidth="1"/>
  </cols>
  <sheetData>
    <row r="1" spans="2:24" x14ac:dyDescent="0.2">
      <c r="P1" t="s">
        <v>509</v>
      </c>
    </row>
    <row r="2" spans="2:24" x14ac:dyDescent="0.2">
      <c r="B2" s="1" t="s">
        <v>61</v>
      </c>
      <c r="C2" t="s" vm="2">
        <v>371</v>
      </c>
      <c r="J2" s="1" t="s">
        <v>61</v>
      </c>
      <c r="K2" t="s" vm="2">
        <v>371</v>
      </c>
      <c r="P2" t="s">
        <v>516</v>
      </c>
    </row>
    <row r="3" spans="2:24" x14ac:dyDescent="0.2">
      <c r="B3" s="1" t="s">
        <v>59</v>
      </c>
      <c r="C3" t="s" vm="15">
        <v>409</v>
      </c>
      <c r="J3" s="1" t="s">
        <v>59</v>
      </c>
      <c r="K3" t="s" vm="15">
        <v>409</v>
      </c>
    </row>
    <row r="4" spans="2:24" x14ac:dyDescent="0.2">
      <c r="P4" t="s">
        <v>524</v>
      </c>
      <c r="R4" s="27" t="str" vm="15">
        <f>IF(W27=P2,P4,IF(W27=P1,R6,W27))</f>
        <v>Inderøy</v>
      </c>
    </row>
    <row r="5" spans="2:24" x14ac:dyDescent="0.2">
      <c r="B5" s="1" t="s">
        <v>513</v>
      </c>
      <c r="D5" s="1" t="s">
        <v>511</v>
      </c>
      <c r="J5" s="1" t="s">
        <v>513</v>
      </c>
      <c r="L5" s="1" t="s">
        <v>511</v>
      </c>
    </row>
    <row r="6" spans="2:24" x14ac:dyDescent="0.2">
      <c r="B6" s="1" t="s">
        <v>27</v>
      </c>
      <c r="C6" s="1" t="s">
        <v>538</v>
      </c>
      <c r="D6">
        <v>2015</v>
      </c>
      <c r="E6">
        <v>2024</v>
      </c>
      <c r="J6" s="1" t="s">
        <v>27</v>
      </c>
      <c r="K6" s="1" t="s">
        <v>538</v>
      </c>
      <c r="L6">
        <v>2015</v>
      </c>
      <c r="M6">
        <v>2024</v>
      </c>
      <c r="P6" t="s">
        <v>518</v>
      </c>
      <c r="R6" s="28" t="str" vm="2">
        <f>IF(W26=P1,P7,IF(W26=P2,P6,W26))</f>
        <v>Trøndelag</v>
      </c>
    </row>
    <row r="7" spans="2:24" x14ac:dyDescent="0.2">
      <c r="B7" t="s">
        <v>31</v>
      </c>
      <c r="C7" t="s">
        <v>30</v>
      </c>
      <c r="D7" s="6"/>
      <c r="E7" s="6">
        <v>0</v>
      </c>
      <c r="J7" t="s">
        <v>31</v>
      </c>
      <c r="K7" t="s">
        <v>30</v>
      </c>
      <c r="L7" s="5">
        <v>0</v>
      </c>
      <c r="M7" s="5">
        <v>0</v>
      </c>
      <c r="P7" t="s">
        <v>519</v>
      </c>
    </row>
    <row r="8" spans="2:24" x14ac:dyDescent="0.2">
      <c r="C8" t="s">
        <v>32</v>
      </c>
      <c r="D8" s="6"/>
      <c r="E8" s="6">
        <v>0</v>
      </c>
      <c r="K8" t="s">
        <v>32</v>
      </c>
      <c r="L8" s="5">
        <v>0</v>
      </c>
      <c r="M8" s="5">
        <v>0</v>
      </c>
    </row>
    <row r="9" spans="2:24" x14ac:dyDescent="0.2">
      <c r="C9" t="s">
        <v>36</v>
      </c>
      <c r="D9" s="6"/>
      <c r="E9" s="6">
        <v>0</v>
      </c>
      <c r="K9" t="s">
        <v>36</v>
      </c>
      <c r="L9" s="5">
        <v>0</v>
      </c>
      <c r="M9" s="5">
        <v>0</v>
      </c>
      <c r="P9" t="s">
        <v>525</v>
      </c>
      <c r="R9" s="17"/>
    </row>
    <row r="10" spans="2:24" x14ac:dyDescent="0.2">
      <c r="C10" t="s">
        <v>37</v>
      </c>
      <c r="D10" s="6"/>
      <c r="E10" s="6">
        <v>0</v>
      </c>
      <c r="K10" t="s">
        <v>37</v>
      </c>
      <c r="L10" s="5">
        <v>0</v>
      </c>
      <c r="M10" s="5">
        <v>0</v>
      </c>
      <c r="P10" t="s">
        <v>699</v>
      </c>
    </row>
    <row r="11" spans="2:24" x14ac:dyDescent="0.2">
      <c r="C11" t="s">
        <v>38</v>
      </c>
      <c r="D11" s="6">
        <v>209822</v>
      </c>
      <c r="E11" s="6">
        <v>0</v>
      </c>
      <c r="K11" t="s">
        <v>38</v>
      </c>
      <c r="L11" s="5">
        <v>6.4340621930111946E-2</v>
      </c>
      <c r="M11" s="5">
        <v>0</v>
      </c>
      <c r="R11" s="31" t="str">
        <f>_xlfn.CONCAT("Slakteleveranser i ",R4," fra ",W30," til ",X30," i mengde og endring i kg og prosent")</f>
        <v>Slakteleveranser i Inderøy fra 2015 til 2024 i mengde og endring i kg og prosent</v>
      </c>
      <c r="X11" t="str">
        <f>_xlfn.CONCAT("Slakteleveranser i ",R4," fordelt på dyreslag i ",W30," og ",X30," i prosent")</f>
        <v>Slakteleveranser i Inderøy fordelt på dyreslag i 2015 og 2024 i prosent</v>
      </c>
    </row>
    <row r="12" spans="2:24" x14ac:dyDescent="0.2">
      <c r="C12" t="s">
        <v>44</v>
      </c>
      <c r="D12" s="6">
        <v>272361</v>
      </c>
      <c r="E12" s="6">
        <v>738343.42999999993</v>
      </c>
      <c r="K12" t="s">
        <v>44</v>
      </c>
      <c r="L12" s="5">
        <v>8.3517820483587135E-2</v>
      </c>
      <c r="M12" s="5">
        <v>0.18436942024556763</v>
      </c>
      <c r="R12" s="31" t="str">
        <f>_xlfn.CONCAT("Slakteleveranser av alle dyreslag i ",R4," i ",W43," og ",X43," i kg")</f>
        <v>Slakteleveranser av alle dyreslag i Inderøy i 2015 og 2024 i kg</v>
      </c>
      <c r="X12" t="str">
        <f>_xlfn.CONCAT("Slakteleveranser i ",R4," fordelt på dyreslag i ",X30," i prosent")</f>
        <v>Slakteleveranser i Inderøy fordelt på dyreslag i 2024 i prosent</v>
      </c>
    </row>
    <row r="13" spans="2:24" x14ac:dyDescent="0.2">
      <c r="B13" t="s">
        <v>35</v>
      </c>
      <c r="C13" t="s">
        <v>35</v>
      </c>
      <c r="D13" s="6">
        <v>1935176</v>
      </c>
      <c r="E13" s="6">
        <v>2394656.2999999998</v>
      </c>
      <c r="J13" t="s">
        <v>35</v>
      </c>
      <c r="K13" t="s">
        <v>35</v>
      </c>
      <c r="L13" s="5">
        <v>0.59340978250243692</v>
      </c>
      <c r="M13" s="5">
        <v>0.59796210784782911</v>
      </c>
      <c r="R13" s="31" t="str">
        <f>_xlfn.CONCAT("Endring av slakteleveranser i ",R4," fra ",W43," til ",X43," i kg")</f>
        <v>Endring av slakteleveranser i Inderøy fra 2015 til 2024 i kg</v>
      </c>
    </row>
    <row r="14" spans="2:24" x14ac:dyDescent="0.2">
      <c r="C14" t="s">
        <v>49</v>
      </c>
      <c r="D14" s="6">
        <v>162472.70000000001</v>
      </c>
      <c r="E14" s="6">
        <v>165836.79999999999</v>
      </c>
      <c r="K14" t="s">
        <v>49</v>
      </c>
      <c r="L14" s="5">
        <v>4.982125117797228E-2</v>
      </c>
      <c r="M14" s="5">
        <v>4.1410586766350919E-2</v>
      </c>
      <c r="R14" s="31" t="str">
        <f>_xlfn.CONCAT("Endring av slakteleveranser i ",R4," mellom ",W43," og ",X43," i prosent")</f>
        <v>Endring av slakteleveranser i Inderøy mellom 2015 og 2024 i prosent</v>
      </c>
      <c r="X14" s="31" t="str">
        <f>X11</f>
        <v>Slakteleveranser i Inderøy fordelt på dyreslag i 2015 og 2024 i prosent</v>
      </c>
    </row>
    <row r="15" spans="2:24" x14ac:dyDescent="0.2">
      <c r="C15" t="s">
        <v>50</v>
      </c>
      <c r="D15" s="6">
        <v>3775.5</v>
      </c>
      <c r="E15" s="6">
        <v>4272.3999999999996</v>
      </c>
      <c r="K15" t="s">
        <v>50</v>
      </c>
      <c r="L15" s="5">
        <v>1.1577337843369029E-3</v>
      </c>
      <c r="M15" s="5">
        <v>1.0668475929381035E-3</v>
      </c>
      <c r="X15" s="31" t="str">
        <f>X12</f>
        <v>Slakteleveranser i Inderøy fordelt på dyreslag i 2024 i prosent</v>
      </c>
    </row>
    <row r="16" spans="2:24" x14ac:dyDescent="0.2">
      <c r="B16" t="s">
        <v>34</v>
      </c>
      <c r="C16" t="s">
        <v>33</v>
      </c>
      <c r="D16" s="6"/>
      <c r="E16" s="6">
        <v>64.099999999999994</v>
      </c>
      <c r="J16" t="s">
        <v>34</v>
      </c>
      <c r="K16" t="s">
        <v>33</v>
      </c>
      <c r="L16" s="5">
        <v>0</v>
      </c>
      <c r="M16" s="5">
        <v>1.6006209790125558E-5</v>
      </c>
    </row>
    <row r="17" spans="2:32" x14ac:dyDescent="0.2">
      <c r="C17" t="s">
        <v>41</v>
      </c>
      <c r="D17" s="6"/>
      <c r="E17" s="6">
        <v>125.2</v>
      </c>
      <c r="K17" t="s">
        <v>41</v>
      </c>
      <c r="L17" s="5">
        <v>0</v>
      </c>
      <c r="M17" s="5">
        <v>3.1263298997249921E-5</v>
      </c>
      <c r="R17" t="str">
        <f>_xlfn.CONCAT("Endring ",W30," - ",X30)</f>
        <v>Endring 2015 - 2024</v>
      </c>
      <c r="X17">
        <f>W30</f>
        <v>2015</v>
      </c>
    </row>
    <row r="18" spans="2:32" x14ac:dyDescent="0.2">
      <c r="C18" t="s">
        <v>45</v>
      </c>
      <c r="D18" s="6">
        <v>52879</v>
      </c>
      <c r="E18" s="6">
        <v>40702.399999999994</v>
      </c>
      <c r="K18" t="s">
        <v>45</v>
      </c>
      <c r="L18" s="5">
        <v>1.6215019145000953E-2</v>
      </c>
      <c r="M18" s="5">
        <v>1.0163668539182628E-2</v>
      </c>
      <c r="R18" t="str">
        <f>_xlfn.CONCAT("Endring ",W43," - ",X43)</f>
        <v>Endring 2015 - 2024</v>
      </c>
      <c r="X18">
        <f>X30</f>
        <v>2024</v>
      </c>
    </row>
    <row r="19" spans="2:32" x14ac:dyDescent="0.2">
      <c r="C19" t="s">
        <v>51</v>
      </c>
      <c r="D19" s="6">
        <v>7595.6</v>
      </c>
      <c r="E19" s="6">
        <v>5576.3</v>
      </c>
      <c r="K19" t="s">
        <v>51</v>
      </c>
      <c r="L19" s="5">
        <v>2.3291438835410889E-3</v>
      </c>
      <c r="M19" s="5">
        <v>1.3924403689965234E-3</v>
      </c>
    </row>
    <row r="20" spans="2:32" x14ac:dyDescent="0.2">
      <c r="C20" t="s">
        <v>54</v>
      </c>
      <c r="D20" s="6">
        <v>1060.0999999999999</v>
      </c>
      <c r="E20" s="6">
        <v>1455.1000000000001</v>
      </c>
      <c r="K20" t="s">
        <v>54</v>
      </c>
      <c r="L20" s="5">
        <v>3.2507312535440361E-4</v>
      </c>
      <c r="M20" s="5">
        <v>3.6334845344168025E-4</v>
      </c>
    </row>
    <row r="21" spans="2:32" x14ac:dyDescent="0.2">
      <c r="C21" t="s">
        <v>47</v>
      </c>
      <c r="D21" s="6"/>
      <c r="E21" s="6">
        <v>126.4</v>
      </c>
      <c r="K21" t="s">
        <v>47</v>
      </c>
      <c r="L21" s="5">
        <v>0</v>
      </c>
      <c r="M21" s="5">
        <v>3.1562947230450402E-5</v>
      </c>
    </row>
    <row r="22" spans="2:32" x14ac:dyDescent="0.2">
      <c r="C22" t="s">
        <v>55</v>
      </c>
      <c r="D22" s="6">
        <v>455.3</v>
      </c>
      <c r="E22" s="6">
        <v>337.5</v>
      </c>
      <c r="K22" t="s">
        <v>55</v>
      </c>
      <c r="L22" s="5">
        <v>1.3961493630210354E-4</v>
      </c>
      <c r="M22" s="5">
        <v>8.4276065587634571E-5</v>
      </c>
    </row>
    <row r="23" spans="2:32" x14ac:dyDescent="0.2">
      <c r="B23" t="s">
        <v>40</v>
      </c>
      <c r="C23" t="s">
        <v>39</v>
      </c>
      <c r="D23" s="6">
        <v>3537.4</v>
      </c>
      <c r="E23" s="6">
        <v>16780.399999999998</v>
      </c>
      <c r="J23" t="s">
        <v>40</v>
      </c>
      <c r="K23" t="s">
        <v>39</v>
      </c>
      <c r="L23" s="5">
        <v>1.0847218881508041E-3</v>
      </c>
      <c r="M23" s="5">
        <v>4.1901810103310904E-3</v>
      </c>
      <c r="AD23" s="67"/>
      <c r="AE23" s="67"/>
    </row>
    <row r="24" spans="2:32" x14ac:dyDescent="0.2">
      <c r="C24" t="s">
        <v>42</v>
      </c>
      <c r="D24" s="6">
        <v>129505.8</v>
      </c>
      <c r="E24" s="6">
        <v>138647.4</v>
      </c>
      <c r="K24" t="s">
        <v>42</v>
      </c>
      <c r="L24" s="5">
        <v>3.9712154662317069E-2</v>
      </c>
      <c r="M24" s="5">
        <v>3.462120703986668E-2</v>
      </c>
      <c r="AD24" s="67"/>
      <c r="AE24" s="67"/>
    </row>
    <row r="25" spans="2:32" x14ac:dyDescent="0.2">
      <c r="C25" t="s">
        <v>43</v>
      </c>
      <c r="D25" s="6">
        <v>24735.1</v>
      </c>
      <c r="E25" s="6">
        <v>58465.499999999993</v>
      </c>
      <c r="K25" t="s">
        <v>43</v>
      </c>
      <c r="L25" s="5">
        <v>7.5848658267651248E-3</v>
      </c>
      <c r="M25" s="5">
        <v>1.459923648181881E-2</v>
      </c>
    </row>
    <row r="26" spans="2:32" x14ac:dyDescent="0.2">
      <c r="C26" t="s">
        <v>48</v>
      </c>
      <c r="D26" s="6">
        <v>11488.9</v>
      </c>
      <c r="E26" s="6">
        <v>11437.2</v>
      </c>
      <c r="K26" t="s">
        <v>48</v>
      </c>
      <c r="L26" s="5">
        <v>3.52300031118216E-3</v>
      </c>
      <c r="M26" s="5">
        <v>2.8559473106337606E-3</v>
      </c>
      <c r="V26" s="1" t="s">
        <v>61</v>
      </c>
      <c r="W26" t="s" vm="2">
        <v>371</v>
      </c>
      <c r="X26" t="s">
        <v>707</v>
      </c>
      <c r="AD26" s="1" t="s">
        <v>61</v>
      </c>
      <c r="AE26" t="s" vm="2">
        <v>371</v>
      </c>
    </row>
    <row r="27" spans="2:32" x14ac:dyDescent="0.2">
      <c r="C27" t="s">
        <v>52</v>
      </c>
      <c r="D27" s="6">
        <v>91814.1</v>
      </c>
      <c r="E27" s="6">
        <v>106674.79999999999</v>
      </c>
      <c r="K27" t="s">
        <v>52</v>
      </c>
      <c r="L27" s="5">
        <v>2.8154227373456985E-2</v>
      </c>
      <c r="M27" s="5">
        <v>2.6637429455845331E-2</v>
      </c>
      <c r="V27" s="1" t="s">
        <v>59</v>
      </c>
      <c r="W27" t="s" vm="15">
        <v>409</v>
      </c>
      <c r="AD27" s="1" t="s">
        <v>59</v>
      </c>
      <c r="AE27" t="s" vm="15">
        <v>409</v>
      </c>
    </row>
    <row r="28" spans="2:32" x14ac:dyDescent="0.2">
      <c r="C28" t="s">
        <v>53</v>
      </c>
      <c r="D28" s="6">
        <v>354433.9</v>
      </c>
      <c r="E28" s="6">
        <v>321194.50000000012</v>
      </c>
      <c r="K28" t="s">
        <v>53</v>
      </c>
      <c r="L28" s="5">
        <v>0.10868496896948417</v>
      </c>
      <c r="M28" s="5">
        <v>8.0204470365592598E-2</v>
      </c>
    </row>
    <row r="29" spans="2:32" x14ac:dyDescent="0.2">
      <c r="B29" t="s">
        <v>513</v>
      </c>
      <c r="D29" s="6">
        <v>3261112.4</v>
      </c>
      <c r="E29" s="6">
        <v>4004695.7299999986</v>
      </c>
      <c r="J29" t="s">
        <v>513</v>
      </c>
      <c r="L29" s="5">
        <v>1</v>
      </c>
      <c r="M29" s="5">
        <v>1</v>
      </c>
      <c r="V29" s="1" t="s">
        <v>513</v>
      </c>
      <c r="W29" s="1" t="s">
        <v>0</v>
      </c>
      <c r="AD29" s="1" t="s">
        <v>513</v>
      </c>
      <c r="AE29" s="1" t="s">
        <v>0</v>
      </c>
    </row>
    <row r="30" spans="2:32" x14ac:dyDescent="0.2">
      <c r="V30" s="1" t="s">
        <v>2</v>
      </c>
      <c r="W30">
        <v>2015</v>
      </c>
      <c r="X30">
        <v>2024</v>
      </c>
      <c r="Y30" t="s">
        <v>1</v>
      </c>
      <c r="AA30" s="64"/>
      <c r="AB30" s="64" t="str">
        <f>X14</f>
        <v>Slakteleveranser i Inderøy fordelt på dyreslag i 2015 og 2024 i prosent</v>
      </c>
      <c r="AD30" s="1" t="s">
        <v>2</v>
      </c>
      <c r="AE30">
        <v>2015</v>
      </c>
      <c r="AF30">
        <v>2024</v>
      </c>
    </row>
    <row r="31" spans="2:32" x14ac:dyDescent="0.2">
      <c r="V31" s="2" t="s">
        <v>31</v>
      </c>
      <c r="W31" s="6">
        <v>482183</v>
      </c>
      <c r="X31" s="6">
        <v>738343.42999999993</v>
      </c>
      <c r="Y31" s="6">
        <v>1220526.43</v>
      </c>
      <c r="AA31" s="64" t="str">
        <f>V31</f>
        <v>fjørfe</v>
      </c>
      <c r="AB31" s="65">
        <f>W31/W$35</f>
        <v>0.14785844241369908</v>
      </c>
      <c r="AD31" s="2" t="s">
        <v>31</v>
      </c>
      <c r="AE31" s="5">
        <v>0.14785844241369908</v>
      </c>
      <c r="AF31" s="5">
        <v>0.18436942024556763</v>
      </c>
    </row>
    <row r="32" spans="2:32" x14ac:dyDescent="0.2">
      <c r="V32" s="2" t="s">
        <v>35</v>
      </c>
      <c r="W32" s="6">
        <v>2101424.2000000002</v>
      </c>
      <c r="X32" s="6">
        <v>2564765.5</v>
      </c>
      <c r="Y32" s="6">
        <v>4666189.7</v>
      </c>
      <c r="AA32" s="64" t="str">
        <f t="shared" ref="AA32:AA34" si="0">V32</f>
        <v>gris</v>
      </c>
      <c r="AB32" s="65">
        <f t="shared" ref="AB32:AB34" si="1">W32/W$35</f>
        <v>0.64438876746474616</v>
      </c>
      <c r="AD32" s="2" t="s">
        <v>35</v>
      </c>
      <c r="AE32" s="5">
        <v>0.64438876746474616</v>
      </c>
      <c r="AF32" s="5">
        <v>0.64043954220711818</v>
      </c>
    </row>
    <row r="33" spans="2:32" ht="18.75" x14ac:dyDescent="0.3">
      <c r="D33" s="177" t="s">
        <v>705</v>
      </c>
      <c r="V33" s="2" t="s">
        <v>34</v>
      </c>
      <c r="W33" s="6">
        <v>61990</v>
      </c>
      <c r="X33" s="6">
        <v>48386.999999999993</v>
      </c>
      <c r="Y33" s="6">
        <v>110377</v>
      </c>
      <c r="AA33" s="64" t="str">
        <f t="shared" si="0"/>
        <v>småfe</v>
      </c>
      <c r="AB33" s="65">
        <f t="shared" si="1"/>
        <v>1.9008851090198547E-2</v>
      </c>
      <c r="AD33" s="2" t="s">
        <v>34</v>
      </c>
      <c r="AE33" s="5">
        <v>1.9008851090198547E-2</v>
      </c>
      <c r="AF33" s="5">
        <v>1.2082565883226292E-2</v>
      </c>
    </row>
    <row r="34" spans="2:32" x14ac:dyDescent="0.2">
      <c r="D34" t="s">
        <v>706</v>
      </c>
      <c r="V34" s="2" t="s">
        <v>40</v>
      </c>
      <c r="W34" s="6">
        <v>615515.20000000007</v>
      </c>
      <c r="X34" s="6">
        <v>653199.80000000005</v>
      </c>
      <c r="Y34" s="6">
        <v>1268715.0000000002</v>
      </c>
      <c r="AA34" s="64" t="str">
        <f t="shared" si="0"/>
        <v>storfe</v>
      </c>
      <c r="AB34" s="65">
        <f t="shared" si="1"/>
        <v>0.18874393903135633</v>
      </c>
      <c r="AD34" s="2" t="s">
        <v>40</v>
      </c>
      <c r="AE34" s="5">
        <v>0.18874393903135633</v>
      </c>
      <c r="AF34" s="5">
        <v>0.16310847166408826</v>
      </c>
    </row>
    <row r="35" spans="2:32" x14ac:dyDescent="0.2">
      <c r="V35" s="2" t="s">
        <v>1</v>
      </c>
      <c r="W35" s="6">
        <v>3261112.4</v>
      </c>
      <c r="X35" s="6">
        <v>4004695.7299999986</v>
      </c>
      <c r="Y35" s="6">
        <v>7265808.129999999</v>
      </c>
      <c r="AB35" s="10"/>
      <c r="AD35" s="2" t="s">
        <v>1</v>
      </c>
      <c r="AE35" s="5">
        <v>1</v>
      </c>
      <c r="AF35" s="5">
        <v>1</v>
      </c>
    </row>
    <row r="38" spans="2:32" x14ac:dyDescent="0.2">
      <c r="B38" s="1" t="s">
        <v>61</v>
      </c>
      <c r="C38" t="s" vm="2">
        <v>371</v>
      </c>
    </row>
    <row r="39" spans="2:32" x14ac:dyDescent="0.2">
      <c r="B39" s="1" t="s">
        <v>59</v>
      </c>
      <c r="C39" t="s" vm="15">
        <v>409</v>
      </c>
      <c r="V39" s="1" t="s">
        <v>61</v>
      </c>
      <c r="W39" t="s" vm="2">
        <v>371</v>
      </c>
      <c r="X39" t="s">
        <v>708</v>
      </c>
    </row>
    <row r="40" spans="2:32" x14ac:dyDescent="0.2">
      <c r="V40" s="1" t="s">
        <v>59</v>
      </c>
      <c r="W40" t="s" vm="15">
        <v>409</v>
      </c>
    </row>
    <row r="41" spans="2:32" x14ac:dyDescent="0.2">
      <c r="B41" s="1" t="s">
        <v>513</v>
      </c>
      <c r="D41" s="1" t="s">
        <v>511</v>
      </c>
      <c r="G41" s="53"/>
      <c r="H41" s="53" t="s">
        <v>535</v>
      </c>
      <c r="I41" s="53"/>
    </row>
    <row r="42" spans="2:32" x14ac:dyDescent="0.2">
      <c r="B42" s="1" t="s">
        <v>29</v>
      </c>
      <c r="C42" s="1" t="s">
        <v>27</v>
      </c>
      <c r="D42">
        <v>2015</v>
      </c>
      <c r="E42">
        <v>2024</v>
      </c>
      <c r="G42" s="53" t="s">
        <v>61</v>
      </c>
      <c r="H42" s="53" t="s" vm="2">
        <v>371</v>
      </c>
      <c r="I42" s="53"/>
      <c r="V42" s="1" t="s">
        <v>513</v>
      </c>
      <c r="W42" s="1" t="s">
        <v>0</v>
      </c>
      <c r="AA42" s="64"/>
      <c r="AB42" s="66" t="str">
        <f>X15</f>
        <v>Slakteleveranser i Inderøy fordelt på dyreslag i 2024 i prosent</v>
      </c>
    </row>
    <row r="43" spans="2:32" x14ac:dyDescent="0.2">
      <c r="B43" t="s">
        <v>31</v>
      </c>
      <c r="C43" t="s">
        <v>30</v>
      </c>
      <c r="D43" s="6"/>
      <c r="E43" s="6">
        <v>0</v>
      </c>
      <c r="G43" s="53" t="s">
        <v>59</v>
      </c>
      <c r="H43" s="53" t="s" vm="15">
        <v>409</v>
      </c>
      <c r="I43" s="53"/>
      <c r="V43" s="1" t="s">
        <v>2</v>
      </c>
      <c r="W43">
        <v>2015</v>
      </c>
      <c r="X43">
        <v>2024</v>
      </c>
      <c r="Y43" t="s">
        <v>1</v>
      </c>
      <c r="AA43" s="64" t="str">
        <f>AA31</f>
        <v>fjørfe</v>
      </c>
      <c r="AB43" s="65">
        <f>X31/X$35</f>
        <v>0.18436942024556763</v>
      </c>
    </row>
    <row r="44" spans="2:32" x14ac:dyDescent="0.2">
      <c r="C44" t="s">
        <v>32</v>
      </c>
      <c r="D44" s="6"/>
      <c r="E44" s="6">
        <v>0</v>
      </c>
      <c r="G44" s="53"/>
      <c r="H44" s="53"/>
      <c r="I44" s="53"/>
      <c r="V44" s="2" t="s">
        <v>31</v>
      </c>
      <c r="W44" s="6"/>
      <c r="X44" s="6">
        <v>256160.42999999993</v>
      </c>
      <c r="Y44" s="6"/>
      <c r="AA44" s="64" t="str">
        <f>AA32</f>
        <v>gris</v>
      </c>
      <c r="AB44" s="65">
        <f>X32/X$35</f>
        <v>0.64043954220711818</v>
      </c>
    </row>
    <row r="45" spans="2:32" x14ac:dyDescent="0.2">
      <c r="C45" t="s">
        <v>36</v>
      </c>
      <c r="D45" s="6"/>
      <c r="E45" s="6">
        <v>0</v>
      </c>
      <c r="G45" s="53"/>
      <c r="H45" s="53" t="s">
        <v>0</v>
      </c>
      <c r="I45" s="53"/>
      <c r="V45" s="2" t="s">
        <v>35</v>
      </c>
      <c r="W45" s="6"/>
      <c r="X45" s="6">
        <v>463341.29999999981</v>
      </c>
      <c r="Y45" s="6"/>
      <c r="AA45" s="64" t="str">
        <f>AA33</f>
        <v>småfe</v>
      </c>
      <c r="AB45" s="65">
        <f>X33/X$35</f>
        <v>1.2082565883226292E-2</v>
      </c>
    </row>
    <row r="46" spans="2:32" x14ac:dyDescent="0.2">
      <c r="C46" t="s">
        <v>37</v>
      </c>
      <c r="D46" s="6"/>
      <c r="E46" s="6">
        <v>0</v>
      </c>
      <c r="G46" s="53" t="s">
        <v>2</v>
      </c>
      <c r="H46" s="53">
        <v>2015</v>
      </c>
      <c r="I46" s="53">
        <v>2024</v>
      </c>
      <c r="V46" s="2" t="s">
        <v>34</v>
      </c>
      <c r="W46" s="6"/>
      <c r="X46" s="6">
        <v>-13603.000000000007</v>
      </c>
      <c r="Y46" s="6"/>
      <c r="AA46" s="64" t="str">
        <f>AA34</f>
        <v>storfe</v>
      </c>
      <c r="AB46" s="65">
        <f>X34/X$35</f>
        <v>0.16310847166408826</v>
      </c>
    </row>
    <row r="47" spans="2:32" x14ac:dyDescent="0.2">
      <c r="C47" t="s">
        <v>38</v>
      </c>
      <c r="D47" s="6"/>
      <c r="E47" s="6">
        <v>-209822</v>
      </c>
      <c r="G47" s="54" t="s">
        <v>31</v>
      </c>
      <c r="H47" s="53"/>
      <c r="I47" s="53"/>
      <c r="V47" s="2" t="s">
        <v>40</v>
      </c>
      <c r="W47" s="6"/>
      <c r="X47" s="6">
        <v>37684.599999999977</v>
      </c>
      <c r="Y47" s="6"/>
    </row>
    <row r="48" spans="2:32" x14ac:dyDescent="0.2">
      <c r="C48" t="s">
        <v>44</v>
      </c>
      <c r="D48" s="6"/>
      <c r="E48" s="6">
        <v>465982.42999999993</v>
      </c>
      <c r="G48" s="54" t="s">
        <v>35</v>
      </c>
      <c r="H48" s="53"/>
      <c r="I48" s="53"/>
      <c r="V48" s="2" t="s">
        <v>1</v>
      </c>
      <c r="W48" s="6"/>
      <c r="X48" s="6">
        <v>743583.32999999868</v>
      </c>
      <c r="Y48" s="6"/>
    </row>
    <row r="49" spans="2:28" x14ac:dyDescent="0.2">
      <c r="B49" t="s">
        <v>35</v>
      </c>
      <c r="C49" t="s">
        <v>35</v>
      </c>
      <c r="D49" s="6"/>
      <c r="E49" s="6">
        <v>459480.29999999981</v>
      </c>
      <c r="G49" s="54" t="s">
        <v>34</v>
      </c>
      <c r="H49" s="53"/>
      <c r="I49" s="53"/>
    </row>
    <row r="50" spans="2:28" x14ac:dyDescent="0.2">
      <c r="C50" t="s">
        <v>49</v>
      </c>
      <c r="D50" s="6"/>
      <c r="E50" s="6">
        <v>3364.0999999999767</v>
      </c>
      <c r="G50" s="54" t="s">
        <v>40</v>
      </c>
      <c r="H50" s="53"/>
      <c r="I50" s="53"/>
    </row>
    <row r="51" spans="2:28" x14ac:dyDescent="0.2">
      <c r="C51" t="s">
        <v>50</v>
      </c>
      <c r="D51" s="6"/>
      <c r="E51" s="6">
        <v>496.89999999999964</v>
      </c>
      <c r="G51" s="53"/>
      <c r="H51" s="53"/>
      <c r="I51" s="53"/>
    </row>
    <row r="52" spans="2:28" x14ac:dyDescent="0.2">
      <c r="B52" t="s">
        <v>34</v>
      </c>
      <c r="C52" t="s">
        <v>33</v>
      </c>
      <c r="D52" s="6"/>
      <c r="E52" s="6">
        <v>64.099999999999994</v>
      </c>
      <c r="G52" s="53"/>
      <c r="H52" s="53"/>
      <c r="I52" s="53"/>
    </row>
    <row r="53" spans="2:28" x14ac:dyDescent="0.2">
      <c r="C53" t="s">
        <v>41</v>
      </c>
      <c r="D53" s="6"/>
      <c r="E53" s="6">
        <v>125.2</v>
      </c>
      <c r="G53" s="53"/>
      <c r="H53" s="53"/>
      <c r="I53" s="53"/>
      <c r="V53" s="1" t="s">
        <v>61</v>
      </c>
      <c r="W53" t="s" vm="7">
        <v>509</v>
      </c>
    </row>
    <row r="54" spans="2:28" x14ac:dyDescent="0.2">
      <c r="C54" t="s">
        <v>45</v>
      </c>
      <c r="D54" s="6"/>
      <c r="E54" s="6">
        <v>-12176.600000000006</v>
      </c>
      <c r="G54" s="53"/>
      <c r="H54" s="53"/>
      <c r="I54" s="53"/>
      <c r="V54" s="1" t="s">
        <v>59</v>
      </c>
      <c r="W54" t="s" vm="4">
        <v>509</v>
      </c>
    </row>
    <row r="55" spans="2:28" x14ac:dyDescent="0.2">
      <c r="C55" t="s">
        <v>51</v>
      </c>
      <c r="D55" s="6"/>
      <c r="E55" s="6">
        <v>-2019.3000000000002</v>
      </c>
      <c r="G55" s="53"/>
      <c r="H55" s="53"/>
      <c r="I55" s="53"/>
    </row>
    <row r="56" spans="2:28" x14ac:dyDescent="0.2">
      <c r="C56" t="s">
        <v>54</v>
      </c>
      <c r="D56" s="6"/>
      <c r="E56" s="6">
        <v>395.00000000000023</v>
      </c>
      <c r="G56" s="53"/>
      <c r="H56" s="53"/>
      <c r="I56" s="53"/>
      <c r="V56" s="1" t="s">
        <v>513</v>
      </c>
      <c r="W56" s="1" t="s">
        <v>0</v>
      </c>
    </row>
    <row r="57" spans="2:28" x14ac:dyDescent="0.2">
      <c r="C57" t="s">
        <v>47</v>
      </c>
      <c r="D57" s="6"/>
      <c r="E57" s="6">
        <v>126.4</v>
      </c>
      <c r="V57" s="1" t="s">
        <v>2</v>
      </c>
      <c r="W57">
        <v>2015</v>
      </c>
      <c r="X57">
        <v>2024</v>
      </c>
      <c r="Y57" t="s">
        <v>1</v>
      </c>
      <c r="AA57" s="64"/>
      <c r="AB57" s="64" t="s">
        <v>540</v>
      </c>
    </row>
    <row r="58" spans="2:28" x14ac:dyDescent="0.2">
      <c r="C58" t="s">
        <v>55</v>
      </c>
      <c r="D58" s="6"/>
      <c r="E58" s="6">
        <v>-117.80000000000001</v>
      </c>
      <c r="V58" s="2" t="s">
        <v>31</v>
      </c>
      <c r="W58" s="3"/>
      <c r="X58" s="3">
        <v>0.30343965639218923</v>
      </c>
      <c r="Y58" s="3"/>
      <c r="AA58" s="64" t="str">
        <f>V58</f>
        <v>fjørfe</v>
      </c>
      <c r="AB58" s="65">
        <f>IFERROR(X44/W31,0)</f>
        <v>0.53125147506237247</v>
      </c>
    </row>
    <row r="59" spans="2:28" x14ac:dyDescent="0.2">
      <c r="B59" t="s">
        <v>40</v>
      </c>
      <c r="C59" t="s">
        <v>39</v>
      </c>
      <c r="D59" s="6"/>
      <c r="E59" s="6">
        <v>13242.999999999998</v>
      </c>
      <c r="V59" s="2" t="s">
        <v>35</v>
      </c>
      <c r="W59" s="3"/>
      <c r="X59" s="3">
        <v>-4.3173172661389952E-2</v>
      </c>
      <c r="Y59" s="3"/>
      <c r="AA59" s="64" t="str">
        <f t="shared" ref="AA59:AA61" si="2">V59</f>
        <v>gris</v>
      </c>
      <c r="AB59" s="65">
        <f>IFERROR(X45/W32,0)</f>
        <v>0.22048918062331241</v>
      </c>
    </row>
    <row r="60" spans="2:28" x14ac:dyDescent="0.2">
      <c r="C60" t="s">
        <v>42</v>
      </c>
      <c r="D60" s="6"/>
      <c r="E60" s="6">
        <v>9141.5999999999913</v>
      </c>
      <c r="V60" s="2" t="s">
        <v>34</v>
      </c>
      <c r="W60" s="3"/>
      <c r="X60" s="3">
        <v>-0.13891878305382777</v>
      </c>
      <c r="Y60" s="3"/>
      <c r="AA60" s="64" t="str">
        <f t="shared" si="2"/>
        <v>småfe</v>
      </c>
      <c r="AB60" s="65">
        <f>IFERROR(X46/W33,0)</f>
        <v>-0.21943861913211821</v>
      </c>
    </row>
    <row r="61" spans="2:28" x14ac:dyDescent="0.2">
      <c r="C61" t="s">
        <v>43</v>
      </c>
      <c r="D61" s="6"/>
      <c r="E61" s="6">
        <v>33730.399999999994</v>
      </c>
      <c r="V61" s="2" t="s">
        <v>40</v>
      </c>
      <c r="W61" s="3"/>
      <c r="X61" s="3">
        <v>7.9806688803740894E-2</v>
      </c>
      <c r="Y61" s="3"/>
      <c r="AA61" s="64" t="str">
        <f t="shared" si="2"/>
        <v>storfe</v>
      </c>
      <c r="AB61" s="65">
        <f>IFERROR(X47/W34,0)</f>
        <v>6.1224483164672411E-2</v>
      </c>
    </row>
    <row r="62" spans="2:28" x14ac:dyDescent="0.2">
      <c r="C62" t="s">
        <v>48</v>
      </c>
      <c r="D62" s="6"/>
      <c r="E62" s="6">
        <v>-51.699999999998909</v>
      </c>
      <c r="V62" s="2" t="s">
        <v>1</v>
      </c>
      <c r="W62" s="3"/>
      <c r="X62" s="3">
        <v>7.5847414868498622E-2</v>
      </c>
      <c r="Y62" s="3"/>
      <c r="AB62" s="61"/>
    </row>
    <row r="63" spans="2:28" x14ac:dyDescent="0.2">
      <c r="C63" t="s">
        <v>52</v>
      </c>
      <c r="D63" s="6"/>
      <c r="E63" s="6">
        <v>14860.699999999983</v>
      </c>
    </row>
    <row r="64" spans="2:28" x14ac:dyDescent="0.2">
      <c r="C64" t="s">
        <v>53</v>
      </c>
      <c r="D64" s="6"/>
      <c r="E64" s="6">
        <v>-33239.399999999907</v>
      </c>
    </row>
    <row r="65" spans="2:17" x14ac:dyDescent="0.2">
      <c r="B65" t="s">
        <v>1</v>
      </c>
      <c r="D65" s="6"/>
      <c r="E65" s="6">
        <v>743583.32999999868</v>
      </c>
    </row>
    <row r="73" spans="2:17" x14ac:dyDescent="0.2">
      <c r="B73" s="1" t="s">
        <v>61</v>
      </c>
      <c r="C73" t="s" vm="2">
        <v>371</v>
      </c>
      <c r="G73" s="1" t="s">
        <v>61</v>
      </c>
      <c r="H73" t="s" vm="2">
        <v>371</v>
      </c>
    </row>
    <row r="74" spans="2:17" x14ac:dyDescent="0.2">
      <c r="B74" s="1" t="s">
        <v>59</v>
      </c>
      <c r="C74" t="s" vm="15">
        <v>409</v>
      </c>
      <c r="G74" s="1" t="s">
        <v>59</v>
      </c>
      <c r="H74" t="s" vm="15">
        <v>409</v>
      </c>
      <c r="L74" s="59"/>
    </row>
    <row r="75" spans="2:17" x14ac:dyDescent="0.2">
      <c r="L75" s="59"/>
    </row>
    <row r="76" spans="2:17" x14ac:dyDescent="0.2">
      <c r="B76" s="1" t="s">
        <v>513</v>
      </c>
      <c r="D76" s="1" t="s">
        <v>511</v>
      </c>
      <c r="G76" s="1" t="s">
        <v>513</v>
      </c>
      <c r="I76" s="1" t="s">
        <v>511</v>
      </c>
      <c r="L76" s="59"/>
    </row>
    <row r="77" spans="2:17" x14ac:dyDescent="0.2">
      <c r="B77" s="1" t="s">
        <v>29</v>
      </c>
      <c r="C77" s="1" t="s">
        <v>27</v>
      </c>
      <c r="D77">
        <v>2015</v>
      </c>
      <c r="E77">
        <v>2024</v>
      </c>
      <c r="G77" s="1" t="s">
        <v>29</v>
      </c>
      <c r="H77" s="1" t="s">
        <v>27</v>
      </c>
      <c r="I77">
        <v>2015</v>
      </c>
      <c r="J77">
        <v>2024</v>
      </c>
      <c r="Q77" s="59" t="s">
        <v>536</v>
      </c>
    </row>
    <row r="78" spans="2:17" x14ac:dyDescent="0.2">
      <c r="B78" t="s">
        <v>31</v>
      </c>
      <c r="C78" t="s">
        <v>30</v>
      </c>
      <c r="D78" s="6"/>
      <c r="E78" s="6">
        <v>0</v>
      </c>
      <c r="G78" t="s">
        <v>31</v>
      </c>
      <c r="H78" t="s">
        <v>30</v>
      </c>
      <c r="I78" s="6"/>
      <c r="J78" s="6">
        <v>0</v>
      </c>
      <c r="O78" t="str">
        <f>B78</f>
        <v>fjørfe</v>
      </c>
      <c r="P78" t="str">
        <f>C78</f>
        <v>and</v>
      </c>
      <c r="Q78" s="59" t="str">
        <f t="shared" ref="Q78:Q100" si="3">IFERROR(E43/D7," ")</f>
        <v xml:space="preserve"> </v>
      </c>
    </row>
    <row r="79" spans="2:17" x14ac:dyDescent="0.2">
      <c r="C79" t="s">
        <v>32</v>
      </c>
      <c r="D79" s="6"/>
      <c r="E79" s="6">
        <v>0</v>
      </c>
      <c r="H79" t="s">
        <v>32</v>
      </c>
      <c r="I79" s="6"/>
      <c r="J79" s="6">
        <v>0</v>
      </c>
      <c r="P79" t="str">
        <f t="shared" ref="P79:P99" si="4">C79</f>
        <v>gås</v>
      </c>
      <c r="Q79" s="59" t="str">
        <f t="shared" si="3"/>
        <v xml:space="preserve"> </v>
      </c>
    </row>
    <row r="80" spans="2:17" x14ac:dyDescent="0.2">
      <c r="C80" t="s">
        <v>36</v>
      </c>
      <c r="D80" s="6"/>
      <c r="E80" s="6">
        <v>0</v>
      </c>
      <c r="H80" t="s">
        <v>36</v>
      </c>
      <c r="I80" s="6"/>
      <c r="J80" s="6">
        <v>0</v>
      </c>
      <c r="O80" t="s">
        <v>537</v>
      </c>
      <c r="P80" t="str">
        <f t="shared" si="4"/>
        <v>hane</v>
      </c>
      <c r="Q80" s="59" t="str">
        <f t="shared" si="3"/>
        <v xml:space="preserve"> </v>
      </c>
    </row>
    <row r="81" spans="2:17" x14ac:dyDescent="0.2">
      <c r="C81" t="s">
        <v>37</v>
      </c>
      <c r="D81" s="6"/>
      <c r="E81" s="6">
        <v>0</v>
      </c>
      <c r="H81" t="s">
        <v>37</v>
      </c>
      <c r="I81" s="6"/>
      <c r="J81" s="6">
        <v>0</v>
      </c>
      <c r="P81" t="str">
        <f t="shared" si="4"/>
        <v>høns</v>
      </c>
      <c r="Q81" s="59" t="str">
        <f t="shared" si="3"/>
        <v xml:space="preserve"> </v>
      </c>
    </row>
    <row r="82" spans="2:17" x14ac:dyDescent="0.2">
      <c r="C82" t="s">
        <v>38</v>
      </c>
      <c r="D82" s="6">
        <v>209822</v>
      </c>
      <c r="E82" s="6">
        <v>0</v>
      </c>
      <c r="H82" t="s">
        <v>38</v>
      </c>
      <c r="I82" s="6">
        <v>209822</v>
      </c>
      <c r="J82" s="6">
        <v>0</v>
      </c>
      <c r="P82" t="str">
        <f t="shared" si="4"/>
        <v>kalkun</v>
      </c>
      <c r="Q82" s="59">
        <f t="shared" si="3"/>
        <v>-1</v>
      </c>
    </row>
    <row r="83" spans="2:17" x14ac:dyDescent="0.2">
      <c r="C83" t="s">
        <v>44</v>
      </c>
      <c r="D83" s="6">
        <v>272361</v>
      </c>
      <c r="E83" s="6">
        <v>738343.42999999993</v>
      </c>
      <c r="H83" t="s">
        <v>44</v>
      </c>
      <c r="I83" s="6">
        <v>272361</v>
      </c>
      <c r="J83" s="6">
        <v>738343.42999999993</v>
      </c>
      <c r="O83" t="s">
        <v>537</v>
      </c>
      <c r="P83" t="str">
        <f t="shared" si="4"/>
        <v>kylling</v>
      </c>
      <c r="Q83" s="59">
        <f t="shared" si="3"/>
        <v>1.7108999820091715</v>
      </c>
    </row>
    <row r="84" spans="2:17" x14ac:dyDescent="0.2">
      <c r="B84" t="s">
        <v>35</v>
      </c>
      <c r="C84" t="s">
        <v>35</v>
      </c>
      <c r="D84" s="6">
        <v>1935176</v>
      </c>
      <c r="E84" s="6">
        <v>2394656.2999999998</v>
      </c>
      <c r="G84" t="s">
        <v>35</v>
      </c>
      <c r="H84" t="s">
        <v>35</v>
      </c>
      <c r="I84" s="6">
        <v>1935176</v>
      </c>
      <c r="J84" s="6">
        <v>2394656.2999999998</v>
      </c>
      <c r="O84" t="s">
        <v>35</v>
      </c>
      <c r="P84" t="str">
        <f t="shared" si="4"/>
        <v>gris</v>
      </c>
      <c r="Q84" s="59">
        <f t="shared" si="3"/>
        <v>0.23743592314084083</v>
      </c>
    </row>
    <row r="85" spans="2:17" x14ac:dyDescent="0.2">
      <c r="C85" t="s">
        <v>49</v>
      </c>
      <c r="D85" s="6">
        <v>162472.70000000001</v>
      </c>
      <c r="E85" s="6">
        <v>165836.79999999999</v>
      </c>
      <c r="H85" t="s">
        <v>49</v>
      </c>
      <c r="I85" s="6">
        <v>162472.70000000001</v>
      </c>
      <c r="J85" s="6">
        <v>165836.79999999999</v>
      </c>
      <c r="P85" t="str">
        <f t="shared" si="4"/>
        <v>purke</v>
      </c>
      <c r="Q85" s="59">
        <f t="shared" si="3"/>
        <v>2.0705632392395625E-2</v>
      </c>
    </row>
    <row r="86" spans="2:17" x14ac:dyDescent="0.2">
      <c r="C86" t="s">
        <v>50</v>
      </c>
      <c r="D86" s="6">
        <v>3775.5</v>
      </c>
      <c r="E86" s="6">
        <v>4272.3999999999996</v>
      </c>
      <c r="H86" t="s">
        <v>50</v>
      </c>
      <c r="I86" s="6">
        <v>3775.5</v>
      </c>
      <c r="J86" s="6">
        <v>4272.3999999999996</v>
      </c>
      <c r="P86" t="str">
        <f t="shared" si="4"/>
        <v>råne</v>
      </c>
      <c r="Q86" s="59">
        <f t="shared" si="3"/>
        <v>0.13161170705866762</v>
      </c>
    </row>
    <row r="87" spans="2:17" x14ac:dyDescent="0.2">
      <c r="B87" t="s">
        <v>34</v>
      </c>
      <c r="C87" t="s">
        <v>33</v>
      </c>
      <c r="D87" s="6"/>
      <c r="E87" s="6">
        <v>64.099999999999994</v>
      </c>
      <c r="G87" t="s">
        <v>34</v>
      </c>
      <c r="H87" t="s">
        <v>33</v>
      </c>
      <c r="I87" s="6"/>
      <c r="J87" s="6">
        <v>64.099999999999994</v>
      </c>
      <c r="O87" t="s">
        <v>34</v>
      </c>
      <c r="P87" t="str">
        <f t="shared" si="4"/>
        <v>geit</v>
      </c>
      <c r="Q87" s="59" t="str">
        <f t="shared" si="3"/>
        <v xml:space="preserve"> </v>
      </c>
    </row>
    <row r="88" spans="2:17" x14ac:dyDescent="0.2">
      <c r="C88" t="s">
        <v>41</v>
      </c>
      <c r="D88" s="6"/>
      <c r="E88" s="6">
        <v>125.2</v>
      </c>
      <c r="H88" t="s">
        <v>41</v>
      </c>
      <c r="I88" s="6"/>
      <c r="J88" s="6">
        <v>125.2</v>
      </c>
      <c r="P88" t="str">
        <f t="shared" si="4"/>
        <v>kje</v>
      </c>
      <c r="Q88" s="59" t="str">
        <f t="shared" si="3"/>
        <v xml:space="preserve"> </v>
      </c>
    </row>
    <row r="89" spans="2:17" x14ac:dyDescent="0.2">
      <c r="C89" t="s">
        <v>45</v>
      </c>
      <c r="D89" s="6">
        <v>52879</v>
      </c>
      <c r="E89" s="6">
        <v>40702.399999999994</v>
      </c>
      <c r="H89" t="s">
        <v>45</v>
      </c>
      <c r="I89" s="6">
        <v>52879</v>
      </c>
      <c r="J89" s="6">
        <v>40702.399999999994</v>
      </c>
      <c r="P89" t="str">
        <f t="shared" si="4"/>
        <v>lam</v>
      </c>
      <c r="Q89" s="59">
        <f t="shared" si="3"/>
        <v>-0.23027288715747282</v>
      </c>
    </row>
    <row r="90" spans="2:17" x14ac:dyDescent="0.2">
      <c r="C90" t="s">
        <v>51</v>
      </c>
      <c r="D90" s="6">
        <v>7595.6</v>
      </c>
      <c r="E90" s="6">
        <v>5576.3</v>
      </c>
      <c r="H90" t="s">
        <v>51</v>
      </c>
      <c r="I90" s="6">
        <v>7595.6</v>
      </c>
      <c r="J90" s="6">
        <v>5576.3</v>
      </c>
      <c r="P90" t="str">
        <f t="shared" si="4"/>
        <v>søye</v>
      </c>
      <c r="Q90" s="59">
        <f t="shared" si="3"/>
        <v>-0.26585128232134397</v>
      </c>
    </row>
    <row r="91" spans="2:17" x14ac:dyDescent="0.2">
      <c r="C91" t="s">
        <v>54</v>
      </c>
      <c r="D91" s="6">
        <v>1060.0999999999999</v>
      </c>
      <c r="E91" s="6">
        <v>1455.1000000000001</v>
      </c>
      <c r="H91" t="s">
        <v>54</v>
      </c>
      <c r="I91" s="6">
        <v>1060.0999999999999</v>
      </c>
      <c r="J91" s="6">
        <v>1455.1000000000001</v>
      </c>
      <c r="P91" t="str">
        <f t="shared" si="4"/>
        <v>ungsau</v>
      </c>
      <c r="Q91" s="59">
        <f t="shared" si="3"/>
        <v>0.37260635789076529</v>
      </c>
    </row>
    <row r="92" spans="2:17" x14ac:dyDescent="0.2">
      <c r="C92" t="s">
        <v>47</v>
      </c>
      <c r="D92" s="6"/>
      <c r="E92" s="6">
        <v>126.4</v>
      </c>
      <c r="H92" t="s">
        <v>47</v>
      </c>
      <c r="I92" s="6"/>
      <c r="J92" s="6">
        <v>126.4</v>
      </c>
      <c r="P92" t="str">
        <f t="shared" si="4"/>
        <v>villsaulam</v>
      </c>
      <c r="Q92" s="59" t="str">
        <f t="shared" si="3"/>
        <v xml:space="preserve"> </v>
      </c>
    </row>
    <row r="93" spans="2:17" x14ac:dyDescent="0.2">
      <c r="C93" t="s">
        <v>55</v>
      </c>
      <c r="D93" s="6">
        <v>455.3</v>
      </c>
      <c r="E93" s="6">
        <v>337.5</v>
      </c>
      <c r="H93" t="s">
        <v>55</v>
      </c>
      <c r="I93" s="6">
        <v>455.3</v>
      </c>
      <c r="J93" s="6">
        <v>337.5</v>
      </c>
      <c r="P93" t="str">
        <f t="shared" si="4"/>
        <v>vær</v>
      </c>
      <c r="Q93" s="59">
        <f t="shared" si="3"/>
        <v>-0.25873050735778608</v>
      </c>
    </row>
    <row r="94" spans="2:17" x14ac:dyDescent="0.2">
      <c r="B94" t="s">
        <v>40</v>
      </c>
      <c r="C94" t="s">
        <v>39</v>
      </c>
      <c r="D94" s="6">
        <v>3537.4</v>
      </c>
      <c r="E94" s="6">
        <v>16780.399999999998</v>
      </c>
      <c r="G94" t="s">
        <v>40</v>
      </c>
      <c r="H94" t="s">
        <v>39</v>
      </c>
      <c r="I94" s="6">
        <v>3537.4</v>
      </c>
      <c r="J94" s="6">
        <v>16780.399999999998</v>
      </c>
      <c r="O94" t="s">
        <v>40</v>
      </c>
      <c r="P94" t="str">
        <f t="shared" si="4"/>
        <v>kalv</v>
      </c>
      <c r="Q94" s="59">
        <f t="shared" si="3"/>
        <v>3.7437100695426011</v>
      </c>
    </row>
    <row r="95" spans="2:17" x14ac:dyDescent="0.2">
      <c r="C95" t="s">
        <v>42</v>
      </c>
      <c r="D95" s="6">
        <v>129505.8</v>
      </c>
      <c r="E95" s="6">
        <v>138647.4</v>
      </c>
      <c r="H95" t="s">
        <v>42</v>
      </c>
      <c r="I95" s="6">
        <v>129505.8</v>
      </c>
      <c r="J95" s="6">
        <v>138647.4</v>
      </c>
      <c r="P95" t="str">
        <f t="shared" si="4"/>
        <v>ku</v>
      </c>
      <c r="Q95" s="59">
        <f t="shared" si="3"/>
        <v>7.0588344305814801E-2</v>
      </c>
    </row>
    <row r="96" spans="2:17" x14ac:dyDescent="0.2">
      <c r="C96" t="s">
        <v>43</v>
      </c>
      <c r="D96" s="6">
        <v>24735.1</v>
      </c>
      <c r="E96" s="6">
        <v>58465.499999999993</v>
      </c>
      <c r="H96" t="s">
        <v>43</v>
      </c>
      <c r="I96" s="6">
        <v>24735.1</v>
      </c>
      <c r="J96" s="6">
        <v>58465.499999999993</v>
      </c>
      <c r="P96" t="str">
        <f t="shared" si="4"/>
        <v>kvige</v>
      </c>
      <c r="Q96" s="59">
        <f t="shared" si="3"/>
        <v>1.3636653985631753</v>
      </c>
    </row>
    <row r="97" spans="2:17" x14ac:dyDescent="0.2">
      <c r="C97" t="s">
        <v>48</v>
      </c>
      <c r="D97" s="6">
        <v>11488.9</v>
      </c>
      <c r="E97" s="6">
        <v>11437.2</v>
      </c>
      <c r="H97" t="s">
        <v>48</v>
      </c>
      <c r="I97" s="6">
        <v>11488.9</v>
      </c>
      <c r="J97" s="6">
        <v>11437.2</v>
      </c>
      <c r="P97" t="str">
        <f t="shared" si="4"/>
        <v>okse</v>
      </c>
      <c r="Q97" s="59">
        <f t="shared" si="3"/>
        <v>-4.4999956479731661E-3</v>
      </c>
    </row>
    <row r="98" spans="2:17" x14ac:dyDescent="0.2">
      <c r="C98" t="s">
        <v>52</v>
      </c>
      <c r="D98" s="6">
        <v>91814.1</v>
      </c>
      <c r="E98" s="6">
        <v>106674.79999999999</v>
      </c>
      <c r="H98" t="s">
        <v>52</v>
      </c>
      <c r="I98" s="6">
        <v>91814.1</v>
      </c>
      <c r="J98" s="6">
        <v>106674.79999999999</v>
      </c>
      <c r="P98" t="str">
        <f t="shared" si="4"/>
        <v>ungku</v>
      </c>
      <c r="Q98" s="59">
        <f t="shared" si="3"/>
        <v>0.16185640331931567</v>
      </c>
    </row>
    <row r="99" spans="2:17" x14ac:dyDescent="0.2">
      <c r="C99" t="s">
        <v>53</v>
      </c>
      <c r="D99" s="6">
        <v>354433.9</v>
      </c>
      <c r="E99" s="6">
        <v>321194.50000000012</v>
      </c>
      <c r="H99" t="s">
        <v>53</v>
      </c>
      <c r="I99" s="6">
        <v>354433.9</v>
      </c>
      <c r="J99" s="6">
        <v>321194.50000000012</v>
      </c>
      <c r="P99" t="str">
        <f t="shared" si="4"/>
        <v>ungokse</v>
      </c>
      <c r="Q99" s="59">
        <f t="shared" si="3"/>
        <v>-9.3781661404284136E-2</v>
      </c>
    </row>
    <row r="100" spans="2:17" x14ac:dyDescent="0.2">
      <c r="B100" t="s">
        <v>1</v>
      </c>
      <c r="D100" s="6">
        <v>3261112.4</v>
      </c>
      <c r="E100" s="6">
        <v>4004695.7299999986</v>
      </c>
      <c r="G100" t="s">
        <v>1</v>
      </c>
      <c r="I100" s="6">
        <v>3261112.4</v>
      </c>
      <c r="J100" s="6">
        <v>4004695.7299999986</v>
      </c>
      <c r="P100" t="s">
        <v>1</v>
      </c>
      <c r="Q100" s="59">
        <f t="shared" si="3"/>
        <v>0.22801524105700824</v>
      </c>
    </row>
    <row r="101" spans="2:17" x14ac:dyDescent="0.2">
      <c r="E101" s="94"/>
      <c r="L101" s="59"/>
    </row>
    <row r="105" spans="2:17" x14ac:dyDescent="0.2">
      <c r="B105" s="1" t="s">
        <v>61</v>
      </c>
      <c r="C105" t="s" vm="2">
        <v>371</v>
      </c>
    </row>
    <row r="106" spans="2:17" x14ac:dyDescent="0.2">
      <c r="B106" s="1" t="s">
        <v>59</v>
      </c>
      <c r="C106" t="s" vm="15">
        <v>409</v>
      </c>
    </row>
    <row r="108" spans="2:17" x14ac:dyDescent="0.2">
      <c r="B108" s="1" t="s">
        <v>513</v>
      </c>
      <c r="D108" s="1" t="s">
        <v>511</v>
      </c>
    </row>
    <row r="109" spans="2:17" x14ac:dyDescent="0.2">
      <c r="B109" s="1" t="s">
        <v>29</v>
      </c>
      <c r="C109" s="1" t="s">
        <v>27</v>
      </c>
      <c r="D109">
        <v>2015</v>
      </c>
      <c r="E109">
        <v>2024</v>
      </c>
    </row>
    <row r="110" spans="2:17" x14ac:dyDescent="0.2">
      <c r="B110" t="s">
        <v>31</v>
      </c>
      <c r="C110" t="s">
        <v>30</v>
      </c>
      <c r="D110" s="3"/>
      <c r="E110" s="3"/>
    </row>
    <row r="111" spans="2:17" x14ac:dyDescent="0.2">
      <c r="C111" t="s">
        <v>32</v>
      </c>
      <c r="D111" s="3"/>
      <c r="E111" s="3"/>
    </row>
    <row r="112" spans="2:17" x14ac:dyDescent="0.2">
      <c r="C112" t="s">
        <v>36</v>
      </c>
      <c r="D112" s="3"/>
      <c r="E112" s="3"/>
    </row>
    <row r="113" spans="2:5" x14ac:dyDescent="0.2">
      <c r="C113" t="s">
        <v>37</v>
      </c>
      <c r="D113" s="3"/>
      <c r="E113" s="3"/>
    </row>
    <row r="114" spans="2:5" x14ac:dyDescent="0.2">
      <c r="C114" t="s">
        <v>38</v>
      </c>
      <c r="D114" s="3"/>
      <c r="E114" s="3">
        <v>-1</v>
      </c>
    </row>
    <row r="115" spans="2:5" x14ac:dyDescent="0.2">
      <c r="C115" t="s">
        <v>44</v>
      </c>
      <c r="D115" s="3"/>
      <c r="E115" s="3">
        <v>1.7108999820091715</v>
      </c>
    </row>
    <row r="116" spans="2:5" x14ac:dyDescent="0.2">
      <c r="B116" t="s">
        <v>35</v>
      </c>
      <c r="C116" t="s">
        <v>35</v>
      </c>
      <c r="D116" s="3"/>
      <c r="E116" s="3">
        <v>0.23743592314084083</v>
      </c>
    </row>
    <row r="117" spans="2:5" x14ac:dyDescent="0.2">
      <c r="C117" t="s">
        <v>49</v>
      </c>
      <c r="D117" s="3"/>
      <c r="E117" s="3">
        <v>2.0705632392395625E-2</v>
      </c>
    </row>
    <row r="118" spans="2:5" x14ac:dyDescent="0.2">
      <c r="C118" t="s">
        <v>50</v>
      </c>
      <c r="D118" s="3"/>
      <c r="E118" s="3">
        <v>0.13161170705866762</v>
      </c>
    </row>
    <row r="119" spans="2:5" x14ac:dyDescent="0.2">
      <c r="B119" t="s">
        <v>34</v>
      </c>
      <c r="C119" t="s">
        <v>33</v>
      </c>
      <c r="D119" s="3"/>
      <c r="E119" s="3"/>
    </row>
    <row r="120" spans="2:5" x14ac:dyDescent="0.2">
      <c r="C120" t="s">
        <v>41</v>
      </c>
      <c r="D120" s="3"/>
      <c r="E120" s="3"/>
    </row>
    <row r="121" spans="2:5" x14ac:dyDescent="0.2">
      <c r="C121" t="s">
        <v>45</v>
      </c>
      <c r="D121" s="3"/>
      <c r="E121" s="3">
        <v>-0.23027288715747282</v>
      </c>
    </row>
    <row r="122" spans="2:5" x14ac:dyDescent="0.2">
      <c r="C122" t="s">
        <v>51</v>
      </c>
      <c r="D122" s="3"/>
      <c r="E122" s="3">
        <v>-0.26585128232134397</v>
      </c>
    </row>
    <row r="123" spans="2:5" x14ac:dyDescent="0.2">
      <c r="C123" t="s">
        <v>54</v>
      </c>
      <c r="D123" s="3"/>
      <c r="E123" s="3">
        <v>0.37260635789076529</v>
      </c>
    </row>
    <row r="124" spans="2:5" x14ac:dyDescent="0.2">
      <c r="C124" t="s">
        <v>47</v>
      </c>
      <c r="D124" s="3"/>
      <c r="E124" s="3"/>
    </row>
    <row r="125" spans="2:5" x14ac:dyDescent="0.2">
      <c r="C125" t="s">
        <v>55</v>
      </c>
      <c r="D125" s="3"/>
      <c r="E125" s="3">
        <v>-0.25873050735778608</v>
      </c>
    </row>
    <row r="126" spans="2:5" x14ac:dyDescent="0.2">
      <c r="B126" t="s">
        <v>40</v>
      </c>
      <c r="C126" t="s">
        <v>39</v>
      </c>
      <c r="D126" s="3"/>
      <c r="E126" s="3">
        <v>3.7437100695426011</v>
      </c>
    </row>
    <row r="127" spans="2:5" x14ac:dyDescent="0.2">
      <c r="C127" t="s">
        <v>42</v>
      </c>
      <c r="D127" s="3"/>
      <c r="E127" s="3">
        <v>7.0588344305814801E-2</v>
      </c>
    </row>
    <row r="128" spans="2:5" x14ac:dyDescent="0.2">
      <c r="C128" t="s">
        <v>43</v>
      </c>
      <c r="D128" s="3"/>
      <c r="E128" s="3">
        <v>1.3636653985631753</v>
      </c>
    </row>
    <row r="129" spans="2:5" x14ac:dyDescent="0.2">
      <c r="C129" t="s">
        <v>48</v>
      </c>
      <c r="D129" s="3"/>
      <c r="E129" s="3">
        <v>-4.4999956479731661E-3</v>
      </c>
    </row>
    <row r="130" spans="2:5" x14ac:dyDescent="0.2">
      <c r="C130" t="s">
        <v>52</v>
      </c>
      <c r="D130" s="3"/>
      <c r="E130" s="3">
        <v>0.16185640331931567</v>
      </c>
    </row>
    <row r="131" spans="2:5" x14ac:dyDescent="0.2">
      <c r="C131" t="s">
        <v>53</v>
      </c>
      <c r="D131" s="3"/>
      <c r="E131" s="3">
        <v>-9.3781661404284136E-2</v>
      </c>
    </row>
    <row r="132" spans="2:5" x14ac:dyDescent="0.2">
      <c r="B132" t="s">
        <v>1</v>
      </c>
      <c r="D132" s="3"/>
      <c r="E132" s="3">
        <v>0.22801524105700824</v>
      </c>
    </row>
  </sheetData>
  <pageMargins left="0.7" right="0.7" top="0.75" bottom="0.75" header="0.3" footer="0.3"/>
  <drawing r:id="rId12"/>
  <extLst>
    <ext xmlns:x14="http://schemas.microsoft.com/office/spreadsheetml/2009/9/main" uri="{A8765BA9-456A-4dab-B4F3-ACF838C121DE}">
      <x14:slicerList>
        <x14:slicer r:id="rId13"/>
      </x14:slicerList>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5B82A-8682-46BA-BC0E-020D31F136DF}">
  <sheetPr>
    <tabColor theme="8"/>
  </sheetPr>
  <dimension ref="B9:L52"/>
  <sheetViews>
    <sheetView showGridLines="0" showRowColHeaders="0" workbookViewId="0">
      <selection activeCell="D43" sqref="D43"/>
    </sheetView>
  </sheetViews>
  <sheetFormatPr baseColWidth="10" defaultColWidth="11.42578125" defaultRowHeight="12.75" x14ac:dyDescent="0.2"/>
  <cols>
    <col min="1" max="1" width="3" style="14" customWidth="1"/>
    <col min="2" max="2" width="11.42578125" style="14"/>
    <col min="3" max="3" width="13" style="24" customWidth="1"/>
    <col min="4" max="10" width="15.42578125" style="24" customWidth="1"/>
    <col min="11" max="12" width="13.28515625" style="14" customWidth="1"/>
    <col min="13" max="16384" width="11.42578125" style="14"/>
  </cols>
  <sheetData>
    <row r="9" spans="2:12" ht="36" customHeight="1" x14ac:dyDescent="0.2">
      <c r="B9" s="214" t="str">
        <f>'PT_alle grupper'!S3</f>
        <v>Slakteleveranser etter hovedgrupper og dyreslag i Trøndelag i perioden 2015 - 2021 i kg</v>
      </c>
      <c r="C9" s="214"/>
      <c r="D9" s="214"/>
      <c r="E9" s="214"/>
      <c r="F9" s="214"/>
      <c r="G9" s="214"/>
      <c r="H9" s="214"/>
      <c r="I9" s="214"/>
      <c r="J9" s="214"/>
      <c r="K9" s="214"/>
      <c r="L9" s="214"/>
    </row>
    <row r="10" spans="2:12" ht="15" customHeight="1" x14ac:dyDescent="0.2">
      <c r="B10" s="214"/>
      <c r="C10" s="214"/>
      <c r="D10" s="214"/>
      <c r="E10" s="214"/>
      <c r="F10" s="214"/>
      <c r="G10" s="214"/>
      <c r="H10" s="214"/>
      <c r="I10" s="214"/>
      <c r="J10" s="214"/>
      <c r="K10" s="214"/>
      <c r="L10" s="214"/>
    </row>
    <row r="11" spans="2:12" ht="33" customHeight="1" x14ac:dyDescent="0.2">
      <c r="B11" s="89" t="str">
        <f>IF('PT_alle grupper'!B9=0," ",'PT_alle grupper'!B9)</f>
        <v>hovedgrupper</v>
      </c>
      <c r="C11" s="20" t="str">
        <f>IF('PT_alle grupper'!C9=0," ",'PT_alle grupper'!C9)</f>
        <v>dyreslag</v>
      </c>
      <c r="D11" s="38">
        <f>IF('PT_alle grupper'!D9=0," ",'PT_alle grupper'!D9)</f>
        <v>2015</v>
      </c>
      <c r="E11" s="38">
        <f>IF('PT_alle grupper'!E9=0," ",'PT_alle grupper'!E9)</f>
        <v>2016</v>
      </c>
      <c r="F11" s="38">
        <f>IF('PT_alle grupper'!F9=0," ",'PT_alle grupper'!F9)</f>
        <v>2017</v>
      </c>
      <c r="G11" s="38">
        <f>IF('PT_alle grupper'!G9=0," ",'PT_alle grupper'!G9)</f>
        <v>2018</v>
      </c>
      <c r="H11" s="38">
        <f>IF('PT_alle grupper'!H9=0," ",'PT_alle grupper'!H9)</f>
        <v>2019</v>
      </c>
      <c r="I11" s="38">
        <f>IF('PT_alle grupper'!I9=0," ",'PT_alle grupper'!I9)</f>
        <v>2020</v>
      </c>
      <c r="J11" s="38">
        <f>IF('PT_alle grupper'!J9=0," ",'PT_alle grupper'!J9)</f>
        <v>2021</v>
      </c>
      <c r="K11" s="36" t="s">
        <v>593</v>
      </c>
      <c r="L11" s="36" t="s">
        <v>594</v>
      </c>
    </row>
    <row r="12" spans="2:12" x14ac:dyDescent="0.2">
      <c r="B12" s="215" t="str">
        <f>IF('PT_alle grupper'!B10=0," ",'PT_alle grupper'!B10)</f>
        <v>fjørfe</v>
      </c>
      <c r="C12" s="43" t="str">
        <f>IF('PT_alle grupper'!C10=0," ",'PT_alle grupper'!C10)</f>
        <v>and</v>
      </c>
      <c r="D12" s="96" t="str">
        <f>IF('PT_alle grupper'!D10=0," ",'PT_alle grupper'!D10)</f>
        <v xml:space="preserve"> </v>
      </c>
      <c r="E12" s="96" t="str">
        <f>IF('PT_alle grupper'!E10=0," ",'PT_alle grupper'!E10)</f>
        <v xml:space="preserve"> </v>
      </c>
      <c r="F12" s="96" t="str">
        <f>IF('PT_alle grupper'!F10=0," ",'PT_alle grupper'!F10)</f>
        <v xml:space="preserve"> </v>
      </c>
      <c r="G12" s="96" t="str">
        <f>IF('PT_alle grupper'!G10=0," ",'PT_alle grupper'!G10)</f>
        <v xml:space="preserve"> </v>
      </c>
      <c r="H12" s="96" t="str">
        <f>IF('PT_alle grupper'!H10=0," ",'PT_alle grupper'!H10)</f>
        <v xml:space="preserve"> </v>
      </c>
      <c r="I12" s="96" t="str">
        <f>IF('PT_alle grupper'!I10=0," ",'PT_alle grupper'!I10)</f>
        <v xml:space="preserve"> </v>
      </c>
      <c r="J12" s="96" t="str">
        <f>IF('PT_alle grupper'!J10=0," ",'PT_alle grupper'!J10)</f>
        <v xml:space="preserve"> </v>
      </c>
      <c r="K12" s="102" t="str">
        <f>IF('PT_alle grupper'!T10=0," ",'PT_alle grupper'!T10)</f>
        <v xml:space="preserve"> </v>
      </c>
      <c r="L12" s="103" t="str">
        <f>IF('PT_alle grupper'!Z10=0," ",'PT_alle grupper'!Z10)</f>
        <v xml:space="preserve"> </v>
      </c>
    </row>
    <row r="13" spans="2:12" x14ac:dyDescent="0.2">
      <c r="B13" s="216"/>
      <c r="C13" s="43" t="str">
        <f>IF('PT_alle grupper'!C11=0," ",'PT_alle grupper'!C11)</f>
        <v>gås</v>
      </c>
      <c r="D13" s="96" t="str">
        <f>IF('PT_alle grupper'!D11=0," ",'PT_alle grupper'!D11)</f>
        <v xml:space="preserve"> </v>
      </c>
      <c r="E13" s="96" t="str">
        <f>IF('PT_alle grupper'!E11=0," ",'PT_alle grupper'!E11)</f>
        <v xml:space="preserve"> </v>
      </c>
      <c r="F13" s="96" t="str">
        <f>IF('PT_alle grupper'!F11=0," ",'PT_alle grupper'!F11)</f>
        <v xml:space="preserve"> </v>
      </c>
      <c r="G13" s="96" t="str">
        <f>IF('PT_alle grupper'!G11=0," ",'PT_alle grupper'!G11)</f>
        <v xml:space="preserve"> </v>
      </c>
      <c r="H13" s="96" t="str">
        <f>IF('PT_alle grupper'!H11=0," ",'PT_alle grupper'!H11)</f>
        <v xml:space="preserve"> </v>
      </c>
      <c r="I13" s="96" t="str">
        <f>IF('PT_alle grupper'!I11=0," ",'PT_alle grupper'!I11)</f>
        <v xml:space="preserve"> </v>
      </c>
      <c r="J13" s="96" t="str">
        <f>IF('PT_alle grupper'!J11=0," ",'PT_alle grupper'!J11)</f>
        <v xml:space="preserve"> </v>
      </c>
      <c r="K13" s="102" t="str">
        <f>IF('PT_alle grupper'!T11=0," ",'PT_alle grupper'!T11)</f>
        <v xml:space="preserve"> </v>
      </c>
      <c r="L13" s="103" t="str">
        <f>IF('PT_alle grupper'!Z11=0," ",'PT_alle grupper'!Z11)</f>
        <v xml:space="preserve"> </v>
      </c>
    </row>
    <row r="14" spans="2:12" x14ac:dyDescent="0.2">
      <c r="B14" s="216"/>
      <c r="C14" s="43" t="str">
        <f>IF('PT_alle grupper'!C12=0," ",'PT_alle grupper'!C12)</f>
        <v>hane</v>
      </c>
      <c r="D14" s="96" t="str">
        <f>IF('PT_alle grupper'!D12=0," ",'PT_alle grupper'!D12)</f>
        <v xml:space="preserve"> </v>
      </c>
      <c r="E14" s="96" t="str">
        <f>IF('PT_alle grupper'!E12=0," ",'PT_alle grupper'!E12)</f>
        <v xml:space="preserve"> </v>
      </c>
      <c r="F14" s="96" t="str">
        <f>IF('PT_alle grupper'!F12=0," ",'PT_alle grupper'!F12)</f>
        <v xml:space="preserve"> </v>
      </c>
      <c r="G14" s="96" t="str">
        <f>IF('PT_alle grupper'!G12=0," ",'PT_alle grupper'!G12)</f>
        <v xml:space="preserve"> </v>
      </c>
      <c r="H14" s="96" t="str">
        <f>IF('PT_alle grupper'!H12=0," ",'PT_alle grupper'!H12)</f>
        <v xml:space="preserve"> </v>
      </c>
      <c r="I14" s="96" t="str">
        <f>IF('PT_alle grupper'!I12=0," ",'PT_alle grupper'!I12)</f>
        <v xml:space="preserve"> </v>
      </c>
      <c r="J14" s="96" t="str">
        <f>IF('PT_alle grupper'!J12=0," ",'PT_alle grupper'!J12)</f>
        <v xml:space="preserve"> </v>
      </c>
      <c r="K14" s="102" t="str">
        <f>IF('PT_alle grupper'!T12=0," ",'PT_alle grupper'!T12)</f>
        <v xml:space="preserve"> </v>
      </c>
      <c r="L14" s="103" t="str">
        <f>IF('PT_alle grupper'!Z12=0," ",'PT_alle grupper'!Z12)</f>
        <v xml:space="preserve"> </v>
      </c>
    </row>
    <row r="15" spans="2:12" x14ac:dyDescent="0.2">
      <c r="B15" s="216"/>
      <c r="C15" s="43" t="str">
        <f>IF('PT_alle grupper'!C13=0," ",'PT_alle grupper'!C13)</f>
        <v>høns</v>
      </c>
      <c r="D15" s="96">
        <f>IF('PT_alle grupper'!D13=0," ",'PT_alle grupper'!D13)</f>
        <v>154754</v>
      </c>
      <c r="E15" s="96">
        <f>IF('PT_alle grupper'!E13=0," ",'PT_alle grupper'!E13)</f>
        <v>463881</v>
      </c>
      <c r="F15" s="96">
        <f>IF('PT_alle grupper'!F13=0," ",'PT_alle grupper'!F13)</f>
        <v>608676</v>
      </c>
      <c r="G15" s="96">
        <f>IF('PT_alle grupper'!G13=0," ",'PT_alle grupper'!G13)</f>
        <v>401833</v>
      </c>
      <c r="H15" s="96">
        <f>IF('PT_alle grupper'!H13=0," ",'PT_alle grupper'!H13)</f>
        <v>399626</v>
      </c>
      <c r="I15" s="96">
        <f>IF('PT_alle grupper'!I13=0," ",'PT_alle grupper'!I13)</f>
        <v>378401</v>
      </c>
      <c r="J15" s="96">
        <f>IF('PT_alle grupper'!J13=0," ",'PT_alle grupper'!J13)</f>
        <v>52121</v>
      </c>
      <c r="K15" s="102">
        <f>IF('PT_alle grupper'!T13=0," ",'PT_alle grupper'!T13)</f>
        <v>-102633</v>
      </c>
      <c r="L15" s="103">
        <f>IF('PT_alle grupper'!Z13=0," ",'PT_alle grupper'!Z13)</f>
        <v>-0.66320095118704525</v>
      </c>
    </row>
    <row r="16" spans="2:12" x14ac:dyDescent="0.2">
      <c r="B16" s="216"/>
      <c r="C16" s="43" t="str">
        <f>IF('PT_alle grupper'!C14=0," ",'PT_alle grupper'!C14)</f>
        <v>kalkun</v>
      </c>
      <c r="D16" s="96">
        <f>IF('PT_alle grupper'!D14=0," ",'PT_alle grupper'!D14)</f>
        <v>3002379</v>
      </c>
      <c r="E16" s="96">
        <f>IF('PT_alle grupper'!E14=0," ",'PT_alle grupper'!E14)</f>
        <v>2973082</v>
      </c>
      <c r="F16" s="96">
        <f>IF('PT_alle grupper'!F14=0," ",'PT_alle grupper'!F14)</f>
        <v>2590301</v>
      </c>
      <c r="G16" s="96">
        <f>IF('PT_alle grupper'!G14=0," ",'PT_alle grupper'!G14)</f>
        <v>433663</v>
      </c>
      <c r="H16" s="96" t="str">
        <f>IF('PT_alle grupper'!H14=0," ",'PT_alle grupper'!H14)</f>
        <v xml:space="preserve"> </v>
      </c>
      <c r="I16" s="96" t="str">
        <f>IF('PT_alle grupper'!I14=0," ",'PT_alle grupper'!I14)</f>
        <v xml:space="preserve"> </v>
      </c>
      <c r="J16" s="96" t="str">
        <f>IF('PT_alle grupper'!J14=0," ",'PT_alle grupper'!J14)</f>
        <v xml:space="preserve"> </v>
      </c>
      <c r="K16" s="102">
        <f>IF('PT_alle grupper'!T14=0," ",'PT_alle grupper'!T14)</f>
        <v>-3002379</v>
      </c>
      <c r="L16" s="103" t="str">
        <f>IF('PT_alle grupper'!Z14=0," ",'PT_alle grupper'!Z14)</f>
        <v xml:space="preserve"> </v>
      </c>
    </row>
    <row r="17" spans="2:12" x14ac:dyDescent="0.2">
      <c r="B17" s="216"/>
      <c r="C17" s="43" t="str">
        <f>IF('PT_alle grupper'!C15=0," ",'PT_alle grupper'!C15)</f>
        <v>kylling</v>
      </c>
      <c r="D17" s="96">
        <f>IF('PT_alle grupper'!D15=0," ",'PT_alle grupper'!D15)</f>
        <v>23855636.500000004</v>
      </c>
      <c r="E17" s="96">
        <f>IF('PT_alle grupper'!E15=0," ",'PT_alle grupper'!E15)</f>
        <v>24959171.800000001</v>
      </c>
      <c r="F17" s="96">
        <f>IF('PT_alle grupper'!F15=0," ",'PT_alle grupper'!F15)</f>
        <v>24659612.699999999</v>
      </c>
      <c r="G17" s="96">
        <f>IF('PT_alle grupper'!G15=0," ",'PT_alle grupper'!G15)</f>
        <v>27357016.500000004</v>
      </c>
      <c r="H17" s="96">
        <f>IF('PT_alle grupper'!H15=0," ",'PT_alle grupper'!H15)</f>
        <v>28611350.599999998</v>
      </c>
      <c r="I17" s="96">
        <f>IF('PT_alle grupper'!I15=0," ",'PT_alle grupper'!I15)</f>
        <v>28881926.699999996</v>
      </c>
      <c r="J17" s="96">
        <f>IF('PT_alle grupper'!J15=0," ",'PT_alle grupper'!J15)</f>
        <v>31764443.5</v>
      </c>
      <c r="K17" s="102">
        <f>IF('PT_alle grupper'!T15=0," ",'PT_alle grupper'!T15)</f>
        <v>7908806.9999999963</v>
      </c>
      <c r="L17" s="103">
        <f>IF('PT_alle grupper'!Z15=0," ",'PT_alle grupper'!Z15)</f>
        <v>0.33152781314386626</v>
      </c>
    </row>
    <row r="18" spans="2:12" x14ac:dyDescent="0.2">
      <c r="B18" s="90" t="s">
        <v>581</v>
      </c>
      <c r="C18" s="97" t="str">
        <f>IF('PT_alle grupper'!C16=0," ",'PT_alle grupper'!C16)</f>
        <v xml:space="preserve"> </v>
      </c>
      <c r="D18" s="98">
        <f>IF('PT_alle grupper'!D16=0," ",'PT_alle grupper'!D16)</f>
        <v>27012769.500000004</v>
      </c>
      <c r="E18" s="98">
        <f>IF('PT_alle grupper'!E16=0," ",'PT_alle grupper'!E16)</f>
        <v>28396134.800000001</v>
      </c>
      <c r="F18" s="98">
        <f>IF('PT_alle grupper'!F16=0," ",'PT_alle grupper'!F16)</f>
        <v>27858589.699999999</v>
      </c>
      <c r="G18" s="98">
        <f>IF('PT_alle grupper'!G16=0," ",'PT_alle grupper'!G16)</f>
        <v>28192512.500000004</v>
      </c>
      <c r="H18" s="98">
        <f>IF('PT_alle grupper'!H16=0," ",'PT_alle grupper'!H16)</f>
        <v>29010976.599999998</v>
      </c>
      <c r="I18" s="98">
        <f>IF('PT_alle grupper'!I16=0," ",'PT_alle grupper'!I16)</f>
        <v>29260327.699999996</v>
      </c>
      <c r="J18" s="98">
        <f>IF('PT_alle grupper'!J16=0," ",'PT_alle grupper'!J16)</f>
        <v>31816564.5</v>
      </c>
      <c r="K18" s="102">
        <f>IF('PT_alle grupper'!T16=0," ",'PT_alle grupper'!T16)</f>
        <v>4803794.9999999963</v>
      </c>
      <c r="L18" s="103">
        <f>IF('PT_alle grupper'!Z16=0," ",'PT_alle grupper'!Z16)</f>
        <v>0.17783422762334664</v>
      </c>
    </row>
    <row r="19" spans="2:12" x14ac:dyDescent="0.2">
      <c r="B19" s="217" t="str">
        <f>IF('PT_alle grupper'!B17=0," ",'PT_alle grupper'!B17)</f>
        <v>gris</v>
      </c>
      <c r="C19" s="43" t="str">
        <f>IF('PT_alle grupper'!C17=0," ",'PT_alle grupper'!C17)</f>
        <v>gris</v>
      </c>
      <c r="D19" s="96">
        <f>IF('PT_alle grupper'!D17=0," ",'PT_alle grupper'!D17)</f>
        <v>19116765.599999998</v>
      </c>
      <c r="E19" s="96">
        <f>IF('PT_alle grupper'!E17=0," ",'PT_alle grupper'!E17)</f>
        <v>20349199.199999999</v>
      </c>
      <c r="F19" s="96">
        <f>IF('PT_alle grupper'!F17=0," ",'PT_alle grupper'!F17)</f>
        <v>20784078.899999995</v>
      </c>
      <c r="G19" s="96">
        <f>IF('PT_alle grupper'!G17=0," ",'PT_alle grupper'!G17)</f>
        <v>21435358.800000004</v>
      </c>
      <c r="H19" s="96">
        <f>IF('PT_alle grupper'!H17=0," ",'PT_alle grupper'!H17)</f>
        <v>20734761.999999996</v>
      </c>
      <c r="I19" s="96">
        <f>IF('PT_alle grupper'!I17=0," ",'PT_alle grupper'!I17)</f>
        <v>21253487.299999997</v>
      </c>
      <c r="J19" s="96">
        <f>IF('PT_alle grupper'!J17=0," ",'PT_alle grupper'!J17)</f>
        <v>21977321.299999997</v>
      </c>
      <c r="K19" s="104">
        <f>IF('PT_alle grupper'!T17=0," ",'PT_alle grupper'!T17)</f>
        <v>2860555.6999999993</v>
      </c>
      <c r="L19" s="105">
        <f>IF('PT_alle grupper'!Z17=0," ",'PT_alle grupper'!Z17)</f>
        <v>0.1496359666616407</v>
      </c>
    </row>
    <row r="20" spans="2:12" x14ac:dyDescent="0.2">
      <c r="B20" s="218"/>
      <c r="C20" s="43" t="str">
        <f>IF('PT_alle grupper'!C18=0," ",'PT_alle grupper'!C18)</f>
        <v>purke</v>
      </c>
      <c r="D20" s="96">
        <f>IF('PT_alle grupper'!D18=0," ",'PT_alle grupper'!D18)</f>
        <v>1530399.0999999994</v>
      </c>
      <c r="E20" s="96">
        <f>IF('PT_alle grupper'!E18=0," ",'PT_alle grupper'!E18)</f>
        <v>1491300.2000000002</v>
      </c>
      <c r="F20" s="96">
        <f>IF('PT_alle grupper'!F18=0," ",'PT_alle grupper'!F18)</f>
        <v>1476037.2999999998</v>
      </c>
      <c r="G20" s="96">
        <f>IF('PT_alle grupper'!G18=0," ",'PT_alle grupper'!G18)</f>
        <v>1596727.6</v>
      </c>
      <c r="H20" s="96">
        <f>IF('PT_alle grupper'!H18=0," ",'PT_alle grupper'!H18)</f>
        <v>1477097.7999999998</v>
      </c>
      <c r="I20" s="96">
        <f>IF('PT_alle grupper'!I18=0," ",'PT_alle grupper'!I18)</f>
        <v>1427777.5999999999</v>
      </c>
      <c r="J20" s="96">
        <f>IF('PT_alle grupper'!J18=0," ",'PT_alle grupper'!J18)</f>
        <v>1397601</v>
      </c>
      <c r="K20" s="102">
        <f>IF('PT_alle grupper'!T18=0," ",'PT_alle grupper'!T18)</f>
        <v>-132798.09999999939</v>
      </c>
      <c r="L20" s="103">
        <f>IF('PT_alle grupper'!Z18=0," ",'PT_alle grupper'!Z18)</f>
        <v>-8.6773508949397213E-2</v>
      </c>
    </row>
    <row r="21" spans="2:12" x14ac:dyDescent="0.2">
      <c r="B21" s="218"/>
      <c r="C21" s="43" t="str">
        <f>IF('PT_alle grupper'!C19=0," ",'PT_alle grupper'!C19)</f>
        <v>råne</v>
      </c>
      <c r="D21" s="96">
        <f>IF('PT_alle grupper'!D19=0," ",'PT_alle grupper'!D19)</f>
        <v>97532.999999999971</v>
      </c>
      <c r="E21" s="96">
        <f>IF('PT_alle grupper'!E19=0," ",'PT_alle grupper'!E19)</f>
        <v>111926.40000000002</v>
      </c>
      <c r="F21" s="96">
        <f>IF('PT_alle grupper'!F19=0," ",'PT_alle grupper'!F19)</f>
        <v>90055.700000000026</v>
      </c>
      <c r="G21" s="96">
        <f>IF('PT_alle grupper'!G19=0," ",'PT_alle grupper'!G19)</f>
        <v>74300.5</v>
      </c>
      <c r="H21" s="96">
        <f>IF('PT_alle grupper'!H19=0," ",'PT_alle grupper'!H19)</f>
        <v>70592.300000000017</v>
      </c>
      <c r="I21" s="96">
        <f>IF('PT_alle grupper'!I19=0," ",'PT_alle grupper'!I19)</f>
        <v>61422.399999999994</v>
      </c>
      <c r="J21" s="96">
        <f>IF('PT_alle grupper'!J19=0," ",'PT_alle grupper'!J19)</f>
        <v>52219.80000000001</v>
      </c>
      <c r="K21" s="102">
        <f>IF('PT_alle grupper'!T19=0," ",'PT_alle grupper'!T19)</f>
        <v>-45313.199999999961</v>
      </c>
      <c r="L21" s="103">
        <f>IF('PT_alle grupper'!Z19=0," ",'PT_alle grupper'!Z19)</f>
        <v>-0.46459352219248845</v>
      </c>
    </row>
    <row r="22" spans="2:12" x14ac:dyDescent="0.2">
      <c r="B22" s="90" t="s">
        <v>582</v>
      </c>
      <c r="C22" s="97" t="str">
        <f>IF('PT_alle grupper'!C20=0," ",'PT_alle grupper'!C20)</f>
        <v xml:space="preserve"> </v>
      </c>
      <c r="D22" s="98">
        <f>IF('PT_alle grupper'!D20=0," ",'PT_alle grupper'!D20)</f>
        <v>20744697.699999996</v>
      </c>
      <c r="E22" s="98">
        <f>IF('PT_alle grupper'!E20=0," ",'PT_alle grupper'!E20)</f>
        <v>21952425.799999997</v>
      </c>
      <c r="F22" s="98">
        <f>IF('PT_alle grupper'!F20=0," ",'PT_alle grupper'!F20)</f>
        <v>22350171.899999995</v>
      </c>
      <c r="G22" s="98">
        <f>IF('PT_alle grupper'!G20=0," ",'PT_alle grupper'!G20)</f>
        <v>23106386.900000006</v>
      </c>
      <c r="H22" s="98">
        <f>IF('PT_alle grupper'!H20=0," ",'PT_alle grupper'!H20)</f>
        <v>22282452.099999998</v>
      </c>
      <c r="I22" s="98">
        <f>IF('PT_alle grupper'!I20=0," ",'PT_alle grupper'!I20)</f>
        <v>22742687.299999997</v>
      </c>
      <c r="J22" s="98">
        <f>IF('PT_alle grupper'!J20=0," ",'PT_alle grupper'!J20)</f>
        <v>23427142.099999998</v>
      </c>
      <c r="K22" s="102">
        <f>IF('PT_alle grupper'!T20=0," ",'PT_alle grupper'!T20)</f>
        <v>2682444.4000000022</v>
      </c>
      <c r="L22" s="103">
        <f>IF('PT_alle grupper'!Z20=0," ",'PT_alle grupper'!Z20)</f>
        <v>0.12930747118093713</v>
      </c>
    </row>
    <row r="23" spans="2:12" x14ac:dyDescent="0.2">
      <c r="B23" s="217" t="str">
        <f>IF('PT_alle grupper'!B21=0," ",'PT_alle grupper'!B21)</f>
        <v>småfe</v>
      </c>
      <c r="C23" s="43" t="str">
        <f>IF('PT_alle grupper'!C21=0," ",'PT_alle grupper'!C21)</f>
        <v>geit</v>
      </c>
      <c r="D23" s="96">
        <f>IF('PT_alle grupper'!D21=0," ",'PT_alle grupper'!D21)</f>
        <v>3388.5</v>
      </c>
      <c r="E23" s="96">
        <f>IF('PT_alle grupper'!E21=0," ",'PT_alle grupper'!E21)</f>
        <v>2533.3999999999996</v>
      </c>
      <c r="F23" s="96">
        <f>IF('PT_alle grupper'!F21=0," ",'PT_alle grupper'!F21)</f>
        <v>4225.9000000000005</v>
      </c>
      <c r="G23" s="96">
        <f>IF('PT_alle grupper'!G21=0," ",'PT_alle grupper'!G21)</f>
        <v>3697.1999999999994</v>
      </c>
      <c r="H23" s="96">
        <f>IF('PT_alle grupper'!H21=0," ",'PT_alle grupper'!H21)</f>
        <v>4178.2</v>
      </c>
      <c r="I23" s="96">
        <f>IF('PT_alle grupper'!I21=0," ",'PT_alle grupper'!I21)</f>
        <v>7401.7000000000016</v>
      </c>
      <c r="J23" s="96">
        <f>IF('PT_alle grupper'!J21=0," ",'PT_alle grupper'!J21)</f>
        <v>4785</v>
      </c>
      <c r="K23" s="104">
        <f>IF('PT_alle grupper'!T21=0," ",'PT_alle grupper'!T21)</f>
        <v>1396.5</v>
      </c>
      <c r="L23" s="105">
        <f>IF('PT_alle grupper'!Z21=0," ",'PT_alle grupper'!Z21)</f>
        <v>0.41212926073483841</v>
      </c>
    </row>
    <row r="24" spans="2:12" x14ac:dyDescent="0.2">
      <c r="B24" s="218"/>
      <c r="C24" s="43" t="str">
        <f>IF('PT_alle grupper'!C22=0," ",'PT_alle grupper'!C22)</f>
        <v>kje</v>
      </c>
      <c r="D24" s="96">
        <f>IF('PT_alle grupper'!D22=0," ",'PT_alle grupper'!D22)</f>
        <v>2516.4</v>
      </c>
      <c r="E24" s="96">
        <f>IF('PT_alle grupper'!E22=0," ",'PT_alle grupper'!E22)</f>
        <v>2332</v>
      </c>
      <c r="F24" s="96">
        <f>IF('PT_alle grupper'!F22=0," ",'PT_alle grupper'!F22)</f>
        <v>3477.3</v>
      </c>
      <c r="G24" s="96">
        <f>IF('PT_alle grupper'!G22=0," ",'PT_alle grupper'!G22)</f>
        <v>3153.6</v>
      </c>
      <c r="H24" s="96">
        <f>IF('PT_alle grupper'!H22=0," ",'PT_alle grupper'!H22)</f>
        <v>3693.2000000000007</v>
      </c>
      <c r="I24" s="96">
        <f>IF('PT_alle grupper'!I22=0," ",'PT_alle grupper'!I22)</f>
        <v>4054.8</v>
      </c>
      <c r="J24" s="96">
        <f>IF('PT_alle grupper'!J22=0," ",'PT_alle grupper'!J22)</f>
        <v>5320.3</v>
      </c>
      <c r="K24" s="102">
        <f>IF('PT_alle grupper'!T22=0," ",'PT_alle grupper'!T22)</f>
        <v>2803.9</v>
      </c>
      <c r="L24" s="103">
        <f>IF('PT_alle grupper'!Z22=0," ",'PT_alle grupper'!Z22)</f>
        <v>1.1142505166110317</v>
      </c>
    </row>
    <row r="25" spans="2:12" x14ac:dyDescent="0.2">
      <c r="B25" s="218"/>
      <c r="C25" s="43" t="str">
        <f>IF('PT_alle grupper'!C23=0," ",'PT_alle grupper'!C23)</f>
        <v>lam</v>
      </c>
      <c r="D25" s="96">
        <f>IF('PT_alle grupper'!D23=0," ",'PT_alle grupper'!D23)</f>
        <v>1974030.2</v>
      </c>
      <c r="E25" s="96">
        <f>IF('PT_alle grupper'!E23=0," ",'PT_alle grupper'!E23)</f>
        <v>2042136.3000000007</v>
      </c>
      <c r="F25" s="96">
        <f>IF('PT_alle grupper'!F23=0," ",'PT_alle grupper'!F23)</f>
        <v>2114445.3000000003</v>
      </c>
      <c r="G25" s="96">
        <f>IF('PT_alle grupper'!G23=0," ",'PT_alle grupper'!G23)</f>
        <v>2214782.8000000007</v>
      </c>
      <c r="H25" s="96">
        <f>IF('PT_alle grupper'!H23=0," ",'PT_alle grupper'!H23)</f>
        <v>2064538.7</v>
      </c>
      <c r="I25" s="96">
        <f>IF('PT_alle grupper'!I23=0," ",'PT_alle grupper'!I23)</f>
        <v>2061966.9000000001</v>
      </c>
      <c r="J25" s="96">
        <f>IF('PT_alle grupper'!J23=0," ",'PT_alle grupper'!J23)</f>
        <v>1950650.4000000001</v>
      </c>
      <c r="K25" s="102">
        <f>IF('PT_alle grupper'!T23=0," ",'PT_alle grupper'!T23)</f>
        <v>-23379.799999999814</v>
      </c>
      <c r="L25" s="103">
        <f>IF('PT_alle grupper'!Z23=0," ",'PT_alle grupper'!Z23)</f>
        <v>-1.1843689118839122E-2</v>
      </c>
    </row>
    <row r="26" spans="2:12" x14ac:dyDescent="0.2">
      <c r="B26" s="218"/>
      <c r="C26" s="43" t="str">
        <f>IF('PT_alle grupper'!C24=0," ",'PT_alle grupper'!C24)</f>
        <v>søye</v>
      </c>
      <c r="D26" s="96">
        <f>IF('PT_alle grupper'!D24=0," ",'PT_alle grupper'!D24)</f>
        <v>409831.10000000009</v>
      </c>
      <c r="E26" s="96">
        <f>IF('PT_alle grupper'!E24=0," ",'PT_alle grupper'!E24)</f>
        <v>421596.5</v>
      </c>
      <c r="F26" s="96">
        <f>IF('PT_alle grupper'!F24=0," ",'PT_alle grupper'!F24)</f>
        <v>556731.49999999988</v>
      </c>
      <c r="G26" s="96">
        <f>IF('PT_alle grupper'!G24=0," ",'PT_alle grupper'!G24)</f>
        <v>422352.80000000005</v>
      </c>
      <c r="H26" s="96">
        <f>IF('PT_alle grupper'!H24=0," ",'PT_alle grupper'!H24)</f>
        <v>399527.6999999999</v>
      </c>
      <c r="I26" s="96">
        <f>IF('PT_alle grupper'!I24=0," ",'PT_alle grupper'!I24)</f>
        <v>416652.60000000003</v>
      </c>
      <c r="J26" s="96">
        <f>IF('PT_alle grupper'!J24=0," ",'PT_alle grupper'!J24)</f>
        <v>358957.90000000008</v>
      </c>
      <c r="K26" s="102">
        <f>IF('PT_alle grupper'!T24=0," ",'PT_alle grupper'!T24)</f>
        <v>-50873.200000000012</v>
      </c>
      <c r="L26" s="103">
        <f>IF('PT_alle grupper'!Z24=0," ",'PT_alle grupper'!Z24)</f>
        <v>-0.12413211198466881</v>
      </c>
    </row>
    <row r="27" spans="2:12" x14ac:dyDescent="0.2">
      <c r="B27" s="218"/>
      <c r="C27" s="43" t="str">
        <f>IF('PT_alle grupper'!C25=0," ",'PT_alle grupper'!C25)</f>
        <v>ungsau</v>
      </c>
      <c r="D27" s="96">
        <f>IF('PT_alle grupper'!D25=0," ",'PT_alle grupper'!D25)</f>
        <v>70495.3</v>
      </c>
      <c r="E27" s="96">
        <f>IF('PT_alle grupper'!E25=0," ",'PT_alle grupper'!E25)</f>
        <v>113022.99999999999</v>
      </c>
      <c r="F27" s="96">
        <f>IF('PT_alle grupper'!F25=0," ",'PT_alle grupper'!F25)</f>
        <v>117441.49999999997</v>
      </c>
      <c r="G27" s="96">
        <f>IF('PT_alle grupper'!G25=0," ",'PT_alle grupper'!G25)</f>
        <v>105092.09999999998</v>
      </c>
      <c r="H27" s="96">
        <f>IF('PT_alle grupper'!H25=0," ",'PT_alle grupper'!H25)</f>
        <v>101882.59999999999</v>
      </c>
      <c r="I27" s="96">
        <f>IF('PT_alle grupper'!I25=0," ",'PT_alle grupper'!I25)</f>
        <v>97274</v>
      </c>
      <c r="J27" s="96">
        <f>IF('PT_alle grupper'!J25=0," ",'PT_alle grupper'!J25)</f>
        <v>129045.4</v>
      </c>
      <c r="K27" s="102">
        <f>IF('PT_alle grupper'!T25=0," ",'PT_alle grupper'!T25)</f>
        <v>58550.099999999991</v>
      </c>
      <c r="L27" s="103">
        <f>IF('PT_alle grupper'!Z25=0," ",'PT_alle grupper'!Z25)</f>
        <v>0.83055324255659579</v>
      </c>
    </row>
    <row r="28" spans="2:12" x14ac:dyDescent="0.2">
      <c r="B28" s="218"/>
      <c r="C28" s="43" t="str">
        <f>IF('PT_alle grupper'!C26=0," ",'PT_alle grupper'!C26)</f>
        <v>villsaulam</v>
      </c>
      <c r="D28" s="96">
        <f>IF('PT_alle grupper'!D26=0," ",'PT_alle grupper'!D26)</f>
        <v>70159</v>
      </c>
      <c r="E28" s="96">
        <f>IF('PT_alle grupper'!E26=0," ",'PT_alle grupper'!E26)</f>
        <v>78221.400000000009</v>
      </c>
      <c r="F28" s="96">
        <f>IF('PT_alle grupper'!F26=0," ",'PT_alle grupper'!F26)</f>
        <v>59999.399999999994</v>
      </c>
      <c r="G28" s="96">
        <f>IF('PT_alle grupper'!G26=0," ",'PT_alle grupper'!G26)</f>
        <v>78777.7</v>
      </c>
      <c r="H28" s="96">
        <f>IF('PT_alle grupper'!H26=0," ",'PT_alle grupper'!H26)</f>
        <v>63995.100000000006</v>
      </c>
      <c r="I28" s="96">
        <f>IF('PT_alle grupper'!I26=0," ",'PT_alle grupper'!I26)</f>
        <v>49641.5</v>
      </c>
      <c r="J28" s="96">
        <f>IF('PT_alle grupper'!J26=0," ",'PT_alle grupper'!J26)</f>
        <v>56389.4</v>
      </c>
      <c r="K28" s="102">
        <f>IF('PT_alle grupper'!T26=0," ",'PT_alle grupper'!T26)</f>
        <v>-13769.599999999999</v>
      </c>
      <c r="L28" s="103">
        <f>IF('PT_alle grupper'!Z26=0," ",'PT_alle grupper'!Z26)</f>
        <v>-0.19626277455493948</v>
      </c>
    </row>
    <row r="29" spans="2:12" x14ac:dyDescent="0.2">
      <c r="B29" s="218"/>
      <c r="C29" s="43" t="str">
        <f>IF('PT_alle grupper'!C27=0," ",'PT_alle grupper'!C27)</f>
        <v>vær</v>
      </c>
      <c r="D29" s="96">
        <f>IF('PT_alle grupper'!D27=0," ",'PT_alle grupper'!D27)</f>
        <v>26016.100000000009</v>
      </c>
      <c r="E29" s="96">
        <f>IF('PT_alle grupper'!E27=0," ",'PT_alle grupper'!E27)</f>
        <v>24927.800000000007</v>
      </c>
      <c r="F29" s="96">
        <f>IF('PT_alle grupper'!F27=0," ",'PT_alle grupper'!F27)</f>
        <v>26986.1</v>
      </c>
      <c r="G29" s="96">
        <f>IF('PT_alle grupper'!G27=0," ",'PT_alle grupper'!G27)</f>
        <v>25620.200000000008</v>
      </c>
      <c r="H29" s="96">
        <f>IF('PT_alle grupper'!H27=0," ",'PT_alle grupper'!H27)</f>
        <v>22875.699999999997</v>
      </c>
      <c r="I29" s="96">
        <f>IF('PT_alle grupper'!I27=0," ",'PT_alle grupper'!I27)</f>
        <v>22773.399999999998</v>
      </c>
      <c r="J29" s="96">
        <f>IF('PT_alle grupper'!J27=0," ",'PT_alle grupper'!J27)</f>
        <v>21624.400000000001</v>
      </c>
      <c r="K29" s="102">
        <f>IF('PT_alle grupper'!T27=0," ",'PT_alle grupper'!T27)</f>
        <v>-4391.700000000008</v>
      </c>
      <c r="L29" s="103">
        <f>IF('PT_alle grupper'!Z27=0," ",'PT_alle grupper'!Z27)</f>
        <v>-0.16880700796814305</v>
      </c>
    </row>
    <row r="30" spans="2:12" x14ac:dyDescent="0.2">
      <c r="B30" s="90" t="s">
        <v>583</v>
      </c>
      <c r="C30" s="97" t="str">
        <f>IF('PT_alle grupper'!C28=0," ",'PT_alle grupper'!C28)</f>
        <v xml:space="preserve"> </v>
      </c>
      <c r="D30" s="98">
        <f>IF('PT_alle grupper'!D28=0," ",'PT_alle grupper'!D28)</f>
        <v>2556436.6</v>
      </c>
      <c r="E30" s="98">
        <f>IF('PT_alle grupper'!E28=0," ",'PT_alle grupper'!E28)</f>
        <v>2684770.4000000004</v>
      </c>
      <c r="F30" s="98">
        <f>IF('PT_alle grupper'!F28=0," ",'PT_alle grupper'!F28)</f>
        <v>2883307</v>
      </c>
      <c r="G30" s="98">
        <f>IF('PT_alle grupper'!G28=0," ",'PT_alle grupper'!G28)</f>
        <v>2853476.4000000013</v>
      </c>
      <c r="H30" s="98">
        <f>IF('PT_alle grupper'!H28=0," ",'PT_alle grupper'!H28)</f>
        <v>2660691.2000000007</v>
      </c>
      <c r="I30" s="98">
        <f>IF('PT_alle grupper'!I28=0," ",'PT_alle grupper'!I28)</f>
        <v>2659764.9</v>
      </c>
      <c r="J30" s="98">
        <f>IF('PT_alle grupper'!J28=0," ",'PT_alle grupper'!J28)</f>
        <v>2526772.8000000003</v>
      </c>
      <c r="K30" s="102">
        <f>IF('PT_alle grupper'!T28=0," ",'PT_alle grupper'!T28)</f>
        <v>-29663.799999999814</v>
      </c>
      <c r="L30" s="103">
        <f>IF('PT_alle grupper'!Z28=0," ",'PT_alle grupper'!Z28)</f>
        <v>-1.1603573505401938E-2</v>
      </c>
    </row>
    <row r="31" spans="2:12" x14ac:dyDescent="0.2">
      <c r="B31" s="217" t="str">
        <f>IF('PT_alle grupper'!B29=0," ",'PT_alle grupper'!B29)</f>
        <v>storfe</v>
      </c>
      <c r="C31" s="43" t="str">
        <f>IF('PT_alle grupper'!C29=0," ",'PT_alle grupper'!C29)</f>
        <v>kalv</v>
      </c>
      <c r="D31" s="96">
        <f>IF('PT_alle grupper'!D29=0," ",'PT_alle grupper'!D29)</f>
        <v>162011.89999999997</v>
      </c>
      <c r="E31" s="96">
        <f>IF('PT_alle grupper'!E29=0," ",'PT_alle grupper'!E29)</f>
        <v>158455</v>
      </c>
      <c r="F31" s="96">
        <f>IF('PT_alle grupper'!F29=0," ",'PT_alle grupper'!F29)</f>
        <v>161396.80000000002</v>
      </c>
      <c r="G31" s="96">
        <f>IF('PT_alle grupper'!G29=0," ",'PT_alle grupper'!G29)</f>
        <v>167914.59999999998</v>
      </c>
      <c r="H31" s="96">
        <f>IF('PT_alle grupper'!H29=0," ",'PT_alle grupper'!H29)</f>
        <v>209749.90000000002</v>
      </c>
      <c r="I31" s="96">
        <f>IF('PT_alle grupper'!I29=0," ",'PT_alle grupper'!I29)</f>
        <v>194709.9</v>
      </c>
      <c r="J31" s="96">
        <f>IF('PT_alle grupper'!J29=0," ",'PT_alle grupper'!J29)</f>
        <v>179624.3</v>
      </c>
      <c r="K31" s="104">
        <f>IF('PT_alle grupper'!T29=0," ",'PT_alle grupper'!T29)</f>
        <v>17612.400000000023</v>
      </c>
      <c r="L31" s="105">
        <f>IF('PT_alle grupper'!Z29=0," ",'PT_alle grupper'!Z29)</f>
        <v>0.1087105329917125</v>
      </c>
    </row>
    <row r="32" spans="2:12" x14ac:dyDescent="0.2">
      <c r="B32" s="218"/>
      <c r="C32" s="43" t="str">
        <f>IF('PT_alle grupper'!C30=0," ",'PT_alle grupper'!C30)</f>
        <v>ku</v>
      </c>
      <c r="D32" s="96">
        <f>IF('PT_alle grupper'!D30=0," ",'PT_alle grupper'!D30)</f>
        <v>3759195.0999999996</v>
      </c>
      <c r="E32" s="96">
        <f>IF('PT_alle grupper'!E30=0," ",'PT_alle grupper'!E30)</f>
        <v>3723059.6999999993</v>
      </c>
      <c r="F32" s="96">
        <f>IF('PT_alle grupper'!F30=0," ",'PT_alle grupper'!F30)</f>
        <v>3855523.4999999995</v>
      </c>
      <c r="G32" s="96">
        <f>IF('PT_alle grupper'!G30=0," ",'PT_alle grupper'!G30)</f>
        <v>3486332.6</v>
      </c>
      <c r="H32" s="96">
        <f>IF('PT_alle grupper'!H30=0," ",'PT_alle grupper'!H30)</f>
        <v>4059628.0999999987</v>
      </c>
      <c r="I32" s="96">
        <f>IF('PT_alle grupper'!I30=0," ",'PT_alle grupper'!I30)</f>
        <v>3640699.9000000004</v>
      </c>
      <c r="J32" s="96">
        <f>IF('PT_alle grupper'!J30=0," ",'PT_alle grupper'!J30)</f>
        <v>3678150.4999999991</v>
      </c>
      <c r="K32" s="102">
        <f>IF('PT_alle grupper'!T30=0," ",'PT_alle grupper'!T30)</f>
        <v>-81044.600000000559</v>
      </c>
      <c r="L32" s="103">
        <f>IF('PT_alle grupper'!Z30=0," ",'PT_alle grupper'!Z30)</f>
        <v>-2.1559030016824764E-2</v>
      </c>
    </row>
    <row r="33" spans="2:12" x14ac:dyDescent="0.2">
      <c r="B33" s="218"/>
      <c r="C33" s="43" t="str">
        <f>IF('PT_alle grupper'!C31=0," ",'PT_alle grupper'!C31)</f>
        <v>kvige</v>
      </c>
      <c r="D33" s="96">
        <f>IF('PT_alle grupper'!D31=0," ",'PT_alle grupper'!D31)</f>
        <v>744674.49999999965</v>
      </c>
      <c r="E33" s="96">
        <f>IF('PT_alle grupper'!E31=0," ",'PT_alle grupper'!E31)</f>
        <v>729235.69999999984</v>
      </c>
      <c r="F33" s="96">
        <f>IF('PT_alle grupper'!F31=0," ",'PT_alle grupper'!F31)</f>
        <v>862273.79999999993</v>
      </c>
      <c r="G33" s="96">
        <f>IF('PT_alle grupper'!G31=0," ",'PT_alle grupper'!G31)</f>
        <v>942009.5</v>
      </c>
      <c r="H33" s="96">
        <f>IF('PT_alle grupper'!H31=0," ",'PT_alle grupper'!H31)</f>
        <v>1044529.1999999997</v>
      </c>
      <c r="I33" s="96">
        <f>IF('PT_alle grupper'!I31=0," ",'PT_alle grupper'!I31)</f>
        <v>1130104.7999999998</v>
      </c>
      <c r="J33" s="96">
        <f>IF('PT_alle grupper'!J31=0," ",'PT_alle grupper'!J31)</f>
        <v>1103224.1999999997</v>
      </c>
      <c r="K33" s="102">
        <f>IF('PT_alle grupper'!T31=0," ",'PT_alle grupper'!T31)</f>
        <v>358549.70000000007</v>
      </c>
      <c r="L33" s="103">
        <f>IF('PT_alle grupper'!Z31=0," ",'PT_alle grupper'!Z31)</f>
        <v>0.4814851320946269</v>
      </c>
    </row>
    <row r="34" spans="2:12" x14ac:dyDescent="0.2">
      <c r="B34" s="218"/>
      <c r="C34" s="43" t="str">
        <f>IF('PT_alle grupper'!C32=0," ",'PT_alle grupper'!C32)</f>
        <v>okse</v>
      </c>
      <c r="D34" s="96">
        <f>IF('PT_alle grupper'!D32=0," ",'PT_alle grupper'!D32)</f>
        <v>543426.00000000012</v>
      </c>
      <c r="E34" s="96">
        <f>IF('PT_alle grupper'!E32=0," ",'PT_alle grupper'!E32)</f>
        <v>548993.60000000009</v>
      </c>
      <c r="F34" s="96">
        <f>IF('PT_alle grupper'!F32=0," ",'PT_alle grupper'!F32)</f>
        <v>487646.10000000009</v>
      </c>
      <c r="G34" s="96">
        <f>IF('PT_alle grupper'!G32=0," ",'PT_alle grupper'!G32)</f>
        <v>513905.1</v>
      </c>
      <c r="H34" s="96">
        <f>IF('PT_alle grupper'!H32=0," ",'PT_alle grupper'!H32)</f>
        <v>496078.10000000003</v>
      </c>
      <c r="I34" s="96">
        <f>IF('PT_alle grupper'!I32=0," ",'PT_alle grupper'!I32)</f>
        <v>455904.10000000003</v>
      </c>
      <c r="J34" s="96">
        <f>IF('PT_alle grupper'!J32=0," ",'PT_alle grupper'!J32)</f>
        <v>459571.1</v>
      </c>
      <c r="K34" s="102">
        <f>IF('PT_alle grupper'!T32=0," ",'PT_alle grupper'!T32)</f>
        <v>-83854.90000000014</v>
      </c>
      <c r="L34" s="103">
        <f>IF('PT_alle grupper'!Z32=0," ",'PT_alle grupper'!Z32)</f>
        <v>-0.15430785424326426</v>
      </c>
    </row>
    <row r="35" spans="2:12" x14ac:dyDescent="0.2">
      <c r="B35" s="218"/>
      <c r="C35" s="43" t="str">
        <f>IF('PT_alle grupper'!C33=0," ",'PT_alle grupper'!C33)</f>
        <v>ungku</v>
      </c>
      <c r="D35" s="96">
        <f>IF('PT_alle grupper'!D33=0," ",'PT_alle grupper'!D33)</f>
        <v>2906479.5999999996</v>
      </c>
      <c r="E35" s="96">
        <f>IF('PT_alle grupper'!E33=0," ",'PT_alle grupper'!E33)</f>
        <v>3024400.3000000003</v>
      </c>
      <c r="F35" s="96">
        <f>IF('PT_alle grupper'!F33=0," ",'PT_alle grupper'!F33)</f>
        <v>3130639.8000000003</v>
      </c>
      <c r="G35" s="96">
        <f>IF('PT_alle grupper'!G33=0," ",'PT_alle grupper'!G33)</f>
        <v>2905629.7999999993</v>
      </c>
      <c r="H35" s="96">
        <f>IF('PT_alle grupper'!H33=0," ",'PT_alle grupper'!H33)</f>
        <v>3359178.4999999995</v>
      </c>
      <c r="I35" s="96">
        <f>IF('PT_alle grupper'!I33=0," ",'PT_alle grupper'!I33)</f>
        <v>2925301.3000000003</v>
      </c>
      <c r="J35" s="96">
        <f>IF('PT_alle grupper'!J33=0," ",'PT_alle grupper'!J33)</f>
        <v>2888257.6</v>
      </c>
      <c r="K35" s="102">
        <f>IF('PT_alle grupper'!T33=0," ",'PT_alle grupper'!T33)</f>
        <v>-18221.999999999534</v>
      </c>
      <c r="L35" s="103">
        <f>IF('PT_alle grupper'!Z33=0," ",'PT_alle grupper'!Z33)</f>
        <v>-6.2694401846135565E-3</v>
      </c>
    </row>
    <row r="36" spans="2:12" x14ac:dyDescent="0.2">
      <c r="B36" s="218"/>
      <c r="C36" s="43" t="str">
        <f>IF('PT_alle grupper'!C34=0," ",'PT_alle grupper'!C34)</f>
        <v>ungokse</v>
      </c>
      <c r="D36" s="96">
        <f>IF('PT_alle grupper'!D34=0," ",'PT_alle grupper'!D34)</f>
        <v>8258805.9999999981</v>
      </c>
      <c r="E36" s="96">
        <f>IF('PT_alle grupper'!E34=0," ",'PT_alle grupper'!E34)</f>
        <v>8777408.0999999978</v>
      </c>
      <c r="F36" s="96">
        <f>IF('PT_alle grupper'!F34=0," ",'PT_alle grupper'!F34)</f>
        <v>9012835.200000003</v>
      </c>
      <c r="G36" s="96">
        <f>IF('PT_alle grupper'!G34=0," ",'PT_alle grupper'!G34)</f>
        <v>9360527.0000000019</v>
      </c>
      <c r="H36" s="96">
        <f>IF('PT_alle grupper'!H34=0," ",'PT_alle grupper'!H34)</f>
        <v>9189238.4000000004</v>
      </c>
      <c r="I36" s="96">
        <f>IF('PT_alle grupper'!I34=0," ",'PT_alle grupper'!I34)</f>
        <v>9307041.8999999985</v>
      </c>
      <c r="J36" s="96">
        <f>IF('PT_alle grupper'!J34=0," ",'PT_alle grupper'!J34)</f>
        <v>8853918.1000000015</v>
      </c>
      <c r="K36" s="102">
        <f>IF('PT_alle grupper'!T34=0," ",'PT_alle grupper'!T34)</f>
        <v>595112.10000000335</v>
      </c>
      <c r="L36" s="103">
        <f>IF('PT_alle grupper'!Z34=0," ",'PT_alle grupper'!Z34)</f>
        <v>7.2057885849359279E-2</v>
      </c>
    </row>
    <row r="37" spans="2:12" x14ac:dyDescent="0.2">
      <c r="B37" s="90" t="s">
        <v>584</v>
      </c>
      <c r="C37" s="97" t="str">
        <f>IF('PT_alle grupper'!C35=0," ",'PT_alle grupper'!C35)</f>
        <v xml:space="preserve"> </v>
      </c>
      <c r="D37" s="98">
        <f>IF('PT_alle grupper'!D35=0," ",'PT_alle grupper'!D35)</f>
        <v>16374593.099999998</v>
      </c>
      <c r="E37" s="98">
        <f>IF('PT_alle grupper'!E35=0," ",'PT_alle grupper'!E35)</f>
        <v>16961552.399999999</v>
      </c>
      <c r="F37" s="98">
        <f>IF('PT_alle grupper'!F35=0," ",'PT_alle grupper'!F35)</f>
        <v>17510315.200000003</v>
      </c>
      <c r="G37" s="98">
        <f>IF('PT_alle grupper'!G35=0," ",'PT_alle grupper'!G35)</f>
        <v>17376318.600000001</v>
      </c>
      <c r="H37" s="98">
        <f>IF('PT_alle grupper'!H35=0," ",'PT_alle grupper'!H35)</f>
        <v>18358402.199999999</v>
      </c>
      <c r="I37" s="98">
        <f>IF('PT_alle grupper'!I35=0," ",'PT_alle grupper'!I35)</f>
        <v>17653761.899999999</v>
      </c>
      <c r="J37" s="98">
        <f>IF('PT_alle grupper'!J35=0," ",'PT_alle grupper'!J35)</f>
        <v>17162745.800000001</v>
      </c>
      <c r="K37" s="102">
        <f>IF('PT_alle grupper'!T35=0," ",'PT_alle grupper'!T35)</f>
        <v>788152.70000000298</v>
      </c>
      <c r="L37" s="103">
        <f>IF('PT_alle grupper'!Z35=0," ",'PT_alle grupper'!Z35)</f>
        <v>4.8132658636873431E-2</v>
      </c>
    </row>
    <row r="38" spans="2:12" x14ac:dyDescent="0.2">
      <c r="B38" s="37" t="str">
        <f>IF('PT_alle grupper'!B36=0," ",'PT_alle grupper'!B36)</f>
        <v>Totalsum</v>
      </c>
      <c r="C38" s="41" t="str">
        <f>IF('PT_alle grupper'!C36=0," ",'PT_alle grupper'!C36)</f>
        <v xml:space="preserve"> </v>
      </c>
      <c r="D38" s="99">
        <f>IF('PT_alle grupper'!D36=0," ",'PT_alle grupper'!D36)</f>
        <v>66688496.899999946</v>
      </c>
      <c r="E38" s="99">
        <f>IF('PT_alle grupper'!E36=0," ",'PT_alle grupper'!E36)</f>
        <v>69994883.400000006</v>
      </c>
      <c r="F38" s="99">
        <f>IF('PT_alle grupper'!F36=0," ",'PT_alle grupper'!F36)</f>
        <v>70602383.800000012</v>
      </c>
      <c r="G38" s="99">
        <f>IF('PT_alle grupper'!G36=0," ",'PT_alle grupper'!G36)</f>
        <v>71528694.399999976</v>
      </c>
      <c r="H38" s="99">
        <f>IF('PT_alle grupper'!H36=0," ",'PT_alle grupper'!H36)</f>
        <v>72312522.100000024</v>
      </c>
      <c r="I38" s="99">
        <f>IF('PT_alle grupper'!I36=0," ",'PT_alle grupper'!I36)</f>
        <v>72316541.799999997</v>
      </c>
      <c r="J38" s="99">
        <f>IF('PT_alle grupper'!J36=0," ",'PT_alle grupper'!J36)</f>
        <v>74933225.200000092</v>
      </c>
      <c r="K38" s="106">
        <f>IF('PT_alle grupper'!T36=0," ",'PT_alle grupper'!T36)</f>
        <v>8244728.300000146</v>
      </c>
      <c r="L38" s="107">
        <f>IF('PT_alle grupper'!Z36=0," ",'PT_alle grupper'!Z36)</f>
        <v>0.12363044127929884</v>
      </c>
    </row>
    <row r="39" spans="2:12" x14ac:dyDescent="0.2">
      <c r="B39" s="14" t="str">
        <f>IF('PT_alle grupper'!B37=0," ",'PT_alle grupper'!B37)</f>
        <v xml:space="preserve"> </v>
      </c>
      <c r="C39" s="24" t="str">
        <f>IF('PT_alle grupper'!C37=0," ",'PT_alle grupper'!C37)</f>
        <v xml:space="preserve"> </v>
      </c>
      <c r="D39" s="24" t="str">
        <f>IF('PT_alle grupper'!D37=0," ",'PT_alle grupper'!D37)</f>
        <v xml:space="preserve"> </v>
      </c>
      <c r="E39" s="24" t="str">
        <f>IF('PT_alle grupper'!E37=0," ",'PT_alle grupper'!E37)</f>
        <v xml:space="preserve"> </v>
      </c>
      <c r="F39" s="24" t="str">
        <f>IF('PT_alle grupper'!F37=0," ",'PT_alle grupper'!F37)</f>
        <v xml:space="preserve"> </v>
      </c>
      <c r="G39" s="24" t="str">
        <f>IF('PT_alle grupper'!G37=0," ",'PT_alle grupper'!G37)</f>
        <v xml:space="preserve"> </v>
      </c>
      <c r="H39" s="24" t="str">
        <f>IF('PT_alle grupper'!H37=0," ",'PT_alle grupper'!H37)</f>
        <v xml:space="preserve"> </v>
      </c>
      <c r="I39" s="24" t="str">
        <f>IF('PT_alle grupper'!I37=0," ",'PT_alle grupper'!I37)</f>
        <v xml:space="preserve"> </v>
      </c>
      <c r="J39" s="24" t="str">
        <f>IF('PT_alle grupper'!J37=0," ",'PT_alle grupper'!J37)</f>
        <v xml:space="preserve"> </v>
      </c>
    </row>
    <row r="40" spans="2:12" x14ac:dyDescent="0.2">
      <c r="B40" s="14" t="str">
        <f>IF('PT_alle grupper'!B38=0," ",'PT_alle grupper'!B38)</f>
        <v xml:space="preserve"> </v>
      </c>
      <c r="C40" s="24" t="str">
        <f>IF('PT_alle grupper'!C38=0," ",'PT_alle grupper'!C38)</f>
        <v xml:space="preserve"> </v>
      </c>
      <c r="D40" s="24" t="str">
        <f>IF('PT_alle grupper'!D38=0," ",'PT_alle grupper'!D38)</f>
        <v xml:space="preserve"> </v>
      </c>
      <c r="E40" s="24" t="str">
        <f>IF('PT_alle grupper'!E38=0," ",'PT_alle grupper'!E38)</f>
        <v xml:space="preserve"> </v>
      </c>
      <c r="F40" s="24" t="str">
        <f>IF('PT_alle grupper'!F38=0," ",'PT_alle grupper'!F38)</f>
        <v xml:space="preserve"> </v>
      </c>
      <c r="G40" s="24" t="str">
        <f>IF('PT_alle grupper'!G38=0," ",'PT_alle grupper'!G38)</f>
        <v xml:space="preserve"> </v>
      </c>
      <c r="H40" s="24" t="str">
        <f>IF('PT_alle grupper'!H38=0," ",'PT_alle grupper'!H38)</f>
        <v xml:space="preserve"> </v>
      </c>
      <c r="I40" s="24" t="str">
        <f>IF('PT_alle grupper'!I38=0," ",'PT_alle grupper'!I38)</f>
        <v xml:space="preserve"> </v>
      </c>
      <c r="J40" s="24" t="str">
        <f>IF('PT_alle grupper'!J38=0," ",'PT_alle grupper'!J38)</f>
        <v xml:space="preserve"> </v>
      </c>
    </row>
    <row r="41" spans="2:12" x14ac:dyDescent="0.2">
      <c r="B41" s="14" t="str">
        <f>IF('PT_alle grupper'!B39=0," ",'PT_alle grupper'!B39)</f>
        <v xml:space="preserve"> </v>
      </c>
      <c r="C41" s="24" t="str">
        <f>IF('PT_alle grupper'!C39=0," ",'PT_alle grupper'!C39)</f>
        <v xml:space="preserve"> </v>
      </c>
      <c r="D41" s="24" t="str">
        <f>IF('PT_alle grupper'!D39=0," ",'PT_alle grupper'!D39)</f>
        <v xml:space="preserve"> </v>
      </c>
      <c r="E41" s="24" t="str">
        <f>IF('PT_alle grupper'!E39=0," ",'PT_alle grupper'!E39)</f>
        <v xml:space="preserve"> </v>
      </c>
      <c r="F41" s="24" t="str">
        <f>IF('PT_alle grupper'!F39=0," ",'PT_alle grupper'!F39)</f>
        <v xml:space="preserve"> </v>
      </c>
      <c r="G41" s="24" t="str">
        <f>IF('PT_alle grupper'!G39=0," ",'PT_alle grupper'!G39)</f>
        <v xml:space="preserve"> </v>
      </c>
      <c r="H41" s="24" t="str">
        <f>IF('PT_alle grupper'!H39=0," ",'PT_alle grupper'!H39)</f>
        <v xml:space="preserve"> </v>
      </c>
      <c r="I41" s="24" t="str">
        <f>IF('PT_alle grupper'!I39=0," ",'PT_alle grupper'!I39)</f>
        <v xml:space="preserve"> </v>
      </c>
      <c r="J41" s="24" t="str">
        <f>IF('PT_alle grupper'!J39=0," ",'PT_alle grupper'!J39)</f>
        <v xml:space="preserve"> </v>
      </c>
    </row>
    <row r="42" spans="2:12" x14ac:dyDescent="0.2">
      <c r="B42" s="14" t="str">
        <f>IF('PT_alle grupper'!B40=0," ",'PT_alle grupper'!B40)</f>
        <v xml:space="preserve"> </v>
      </c>
      <c r="C42" s="24" t="str">
        <f>IF('PT_alle grupper'!C40=0," ",'PT_alle grupper'!C40)</f>
        <v xml:space="preserve"> </v>
      </c>
      <c r="D42" s="24" t="str">
        <f>IF('PT_alle grupper'!D40=0," ",'PT_alle grupper'!D40)</f>
        <v xml:space="preserve"> </v>
      </c>
      <c r="E42" s="24" t="str">
        <f>IF('PT_alle grupper'!E40=0," ",'PT_alle grupper'!E40)</f>
        <v xml:space="preserve"> </v>
      </c>
      <c r="F42" s="24" t="str">
        <f>IF('PT_alle grupper'!F40=0," ",'PT_alle grupper'!F40)</f>
        <v xml:space="preserve"> </v>
      </c>
      <c r="G42" s="24" t="str">
        <f>IF('PT_alle grupper'!G40=0," ",'PT_alle grupper'!G40)</f>
        <v xml:space="preserve"> </v>
      </c>
      <c r="H42" s="24" t="str">
        <f>IF('PT_alle grupper'!H40=0," ",'PT_alle grupper'!H40)</f>
        <v xml:space="preserve"> </v>
      </c>
      <c r="I42" s="24" t="str">
        <f>IF('PT_alle grupper'!I40=0," ",'PT_alle grupper'!I40)</f>
        <v xml:space="preserve"> </v>
      </c>
      <c r="J42" s="24" t="str">
        <f>IF('PT_alle grupper'!J40=0," ",'PT_alle grupper'!J40)</f>
        <v xml:space="preserve"> </v>
      </c>
    </row>
    <row r="43" spans="2:12" x14ac:dyDescent="0.2">
      <c r="B43" s="14" t="str">
        <f>IF('PT_alle grupper'!B41=0," ",'PT_alle grupper'!B41)</f>
        <v xml:space="preserve"> </v>
      </c>
      <c r="C43" s="24" t="str">
        <f>IF('PT_alle grupper'!C41=0," ",'PT_alle grupper'!C41)</f>
        <v xml:space="preserve"> </v>
      </c>
      <c r="D43" s="24" t="str">
        <f>IF('PT_alle grupper'!D41=0," ",'PT_alle grupper'!D41)</f>
        <v xml:space="preserve"> </v>
      </c>
      <c r="E43" s="24" t="str">
        <f>IF('PT_alle grupper'!E41=0," ",'PT_alle grupper'!E41)</f>
        <v xml:space="preserve"> </v>
      </c>
      <c r="F43" s="24" t="str">
        <f>IF('PT_alle grupper'!F41=0," ",'PT_alle grupper'!F41)</f>
        <v xml:space="preserve"> </v>
      </c>
      <c r="G43" s="24" t="str">
        <f>IF('PT_alle grupper'!G41=0," ",'PT_alle grupper'!G41)</f>
        <v xml:space="preserve"> </v>
      </c>
      <c r="H43" s="24" t="str">
        <f>IF('PT_alle grupper'!H41=0," ",'PT_alle grupper'!H41)</f>
        <v xml:space="preserve"> </v>
      </c>
      <c r="I43" s="24" t="str">
        <f>IF('PT_alle grupper'!I41=0," ",'PT_alle grupper'!I41)</f>
        <v xml:space="preserve"> </v>
      </c>
      <c r="J43" s="24" t="str">
        <f>IF('PT_alle grupper'!J41=0," ",'PT_alle grupper'!J41)</f>
        <v xml:space="preserve"> </v>
      </c>
    </row>
    <row r="44" spans="2:12" x14ac:dyDescent="0.2">
      <c r="B44" s="14" t="str">
        <f>IF('PT_alle grupper'!B42=0," ",'PT_alle grupper'!B42)</f>
        <v xml:space="preserve"> </v>
      </c>
      <c r="C44" s="24" t="str">
        <f>IF('PT_alle grupper'!C42=0," ",'PT_alle grupper'!C42)</f>
        <v xml:space="preserve"> </v>
      </c>
      <c r="D44" s="24" t="str">
        <f>IF('PT_alle grupper'!D42=0," ",'PT_alle grupper'!D42)</f>
        <v xml:space="preserve"> </v>
      </c>
      <c r="E44" s="24" t="str">
        <f>IF('PT_alle grupper'!E42=0," ",'PT_alle grupper'!E42)</f>
        <v xml:space="preserve"> </v>
      </c>
      <c r="F44" s="24" t="str">
        <f>IF('PT_alle grupper'!F42=0," ",'PT_alle grupper'!F42)</f>
        <v xml:space="preserve"> </v>
      </c>
      <c r="G44" s="24" t="str">
        <f>IF('PT_alle grupper'!G42=0," ",'PT_alle grupper'!G42)</f>
        <v xml:space="preserve"> </v>
      </c>
      <c r="H44" s="24" t="str">
        <f>IF('PT_alle grupper'!H42=0," ",'PT_alle grupper'!H42)</f>
        <v xml:space="preserve"> </v>
      </c>
      <c r="I44" s="24" t="str">
        <f>IF('PT_alle grupper'!I42=0," ",'PT_alle grupper'!I42)</f>
        <v xml:space="preserve"> </v>
      </c>
      <c r="J44" s="24" t="str">
        <f>IF('PT_alle grupper'!J42=0," ",'PT_alle grupper'!J42)</f>
        <v xml:space="preserve"> </v>
      </c>
    </row>
    <row r="45" spans="2:12" x14ac:dyDescent="0.2">
      <c r="B45" s="14" t="str">
        <f>IF('PT_alle grupper'!B43=0," ",'PT_alle grupper'!B43)</f>
        <v xml:space="preserve"> </v>
      </c>
      <c r="C45" s="24" t="str">
        <f>IF('PT_alle grupper'!C43=0," ",'PT_alle grupper'!C43)</f>
        <v xml:space="preserve"> </v>
      </c>
      <c r="D45" s="24" t="str">
        <f>IF('PT_alle grupper'!D43=0," ",'PT_alle grupper'!D43)</f>
        <v xml:space="preserve"> </v>
      </c>
      <c r="E45" s="24" t="str">
        <f>IF('PT_alle grupper'!E43=0," ",'PT_alle grupper'!E43)</f>
        <v xml:space="preserve"> </v>
      </c>
      <c r="F45" s="24" t="str">
        <f>IF('PT_alle grupper'!F43=0," ",'PT_alle grupper'!F43)</f>
        <v xml:space="preserve"> </v>
      </c>
      <c r="G45" s="24" t="str">
        <f>IF('PT_alle grupper'!G43=0," ",'PT_alle grupper'!G43)</f>
        <v xml:space="preserve"> </v>
      </c>
      <c r="H45" s="24" t="str">
        <f>IF('PT_alle grupper'!H43=0," ",'PT_alle grupper'!H43)</f>
        <v xml:space="preserve"> </v>
      </c>
      <c r="I45" s="24" t="str">
        <f>IF('PT_alle grupper'!I43=0," ",'PT_alle grupper'!I43)</f>
        <v xml:space="preserve"> </v>
      </c>
      <c r="J45" s="24" t="str">
        <f>IF('PT_alle grupper'!J43=0," ",'PT_alle grupper'!J43)</f>
        <v xml:space="preserve"> </v>
      </c>
    </row>
    <row r="46" spans="2:12" x14ac:dyDescent="0.2">
      <c r="B46" s="14" t="str">
        <f>IF('PT_alle grupper'!B44=0," ",'PT_alle grupper'!B44)</f>
        <v xml:space="preserve"> </v>
      </c>
      <c r="C46" s="24" t="str">
        <f>IF('PT_alle grupper'!C44=0," ",'PT_alle grupper'!C44)</f>
        <v xml:space="preserve"> </v>
      </c>
      <c r="D46" s="24" t="str">
        <f>IF('PT_alle grupper'!D44=0," ",'PT_alle grupper'!D44)</f>
        <v xml:space="preserve"> </v>
      </c>
      <c r="E46" s="24" t="str">
        <f>IF('PT_alle grupper'!E44=0," ",'PT_alle grupper'!E44)</f>
        <v xml:space="preserve"> </v>
      </c>
      <c r="F46" s="24" t="str">
        <f>IF('PT_alle grupper'!F44=0," ",'PT_alle grupper'!F44)</f>
        <v xml:space="preserve"> </v>
      </c>
      <c r="G46" s="24" t="str">
        <f>IF('PT_alle grupper'!G44=0," ",'PT_alle grupper'!G44)</f>
        <v xml:space="preserve"> </v>
      </c>
      <c r="H46" s="24" t="str">
        <f>IF('PT_alle grupper'!H44=0," ",'PT_alle grupper'!H44)</f>
        <v xml:space="preserve"> </v>
      </c>
      <c r="I46" s="24" t="str">
        <f>IF('PT_alle grupper'!I44=0," ",'PT_alle grupper'!I44)</f>
        <v xml:space="preserve"> </v>
      </c>
      <c r="J46" s="24" t="str">
        <f>IF('PT_alle grupper'!J44=0," ",'PT_alle grupper'!J44)</f>
        <v xml:space="preserve"> </v>
      </c>
    </row>
    <row r="47" spans="2:12" x14ac:dyDescent="0.2">
      <c r="B47" s="14" t="str">
        <f>IF('PT_alle grupper'!B45=0," ",'PT_alle grupper'!B45)</f>
        <v xml:space="preserve"> </v>
      </c>
      <c r="C47" s="24" t="str">
        <f>IF('PT_alle grupper'!C45=0," ",'PT_alle grupper'!C45)</f>
        <v xml:space="preserve"> </v>
      </c>
      <c r="D47" s="24" t="str">
        <f>IF('PT_alle grupper'!D45=0," ",'PT_alle grupper'!D45)</f>
        <v xml:space="preserve"> </v>
      </c>
      <c r="E47" s="24" t="str">
        <f>IF('PT_alle grupper'!E45=0," ",'PT_alle grupper'!E45)</f>
        <v xml:space="preserve"> </v>
      </c>
      <c r="F47" s="24" t="str">
        <f>IF('PT_alle grupper'!F45=0," ",'PT_alle grupper'!F45)</f>
        <v xml:space="preserve"> </v>
      </c>
      <c r="G47" s="24" t="str">
        <f>IF('PT_alle grupper'!G45=0," ",'PT_alle grupper'!G45)</f>
        <v xml:space="preserve"> </v>
      </c>
      <c r="H47" s="24" t="str">
        <f>IF('PT_alle grupper'!H45=0," ",'PT_alle grupper'!H45)</f>
        <v xml:space="preserve"> </v>
      </c>
      <c r="I47" s="24" t="str">
        <f>IF('PT_alle grupper'!I45=0," ",'PT_alle grupper'!I45)</f>
        <v xml:space="preserve"> </v>
      </c>
      <c r="J47" s="24" t="str">
        <f>IF('PT_alle grupper'!J45=0," ",'PT_alle grupper'!J45)</f>
        <v xml:space="preserve"> </v>
      </c>
    </row>
    <row r="48" spans="2:12" x14ac:dyDescent="0.2">
      <c r="B48" s="14" t="str">
        <f>IF('PT_alle grupper'!B46=0," ",'PT_alle grupper'!B46)</f>
        <v xml:space="preserve"> </v>
      </c>
      <c r="C48" s="24" t="str">
        <f>IF('PT_alle grupper'!C46=0," ",'PT_alle grupper'!C46)</f>
        <v xml:space="preserve"> </v>
      </c>
      <c r="D48" s="24" t="str">
        <f>IF('PT_alle grupper'!D46=0," ",'PT_alle grupper'!D46)</f>
        <v xml:space="preserve"> </v>
      </c>
      <c r="E48" s="24" t="str">
        <f>IF('PT_alle grupper'!E46=0," ",'PT_alle grupper'!E46)</f>
        <v xml:space="preserve"> </v>
      </c>
      <c r="F48" s="24" t="str">
        <f>IF('PT_alle grupper'!F46=0," ",'PT_alle grupper'!F46)</f>
        <v xml:space="preserve"> </v>
      </c>
      <c r="G48" s="24" t="str">
        <f>IF('PT_alle grupper'!G46=0," ",'PT_alle grupper'!G46)</f>
        <v xml:space="preserve"> </v>
      </c>
      <c r="H48" s="24" t="str">
        <f>IF('PT_alle grupper'!H46=0," ",'PT_alle grupper'!H46)</f>
        <v xml:space="preserve"> </v>
      </c>
      <c r="I48" s="24" t="str">
        <f>IF('PT_alle grupper'!I46=0," ",'PT_alle grupper'!I46)</f>
        <v xml:space="preserve"> </v>
      </c>
      <c r="J48" s="24" t="str">
        <f>IF('PT_alle grupper'!J46=0," ",'PT_alle grupper'!J46)</f>
        <v xml:space="preserve"> </v>
      </c>
    </row>
    <row r="49" spans="2:10" x14ac:dyDescent="0.2">
      <c r="B49" s="14" t="str">
        <f>IF('PT_alle grupper'!B47=0," ",'PT_alle grupper'!B47)</f>
        <v xml:space="preserve"> </v>
      </c>
      <c r="C49" s="24" t="str">
        <f>IF('PT_alle grupper'!C47=0," ",'PT_alle grupper'!C47)</f>
        <v xml:space="preserve"> </v>
      </c>
      <c r="D49" s="24" t="str">
        <f>IF('PT_alle grupper'!D47=0," ",'PT_alle grupper'!D47)</f>
        <v xml:space="preserve"> </v>
      </c>
      <c r="E49" s="24" t="str">
        <f>IF('PT_alle grupper'!E47=0," ",'PT_alle grupper'!E47)</f>
        <v xml:space="preserve"> </v>
      </c>
      <c r="F49" s="24" t="str">
        <f>IF('PT_alle grupper'!F47=0," ",'PT_alle grupper'!F47)</f>
        <v xml:space="preserve"> </v>
      </c>
      <c r="G49" s="24" t="str">
        <f>IF('PT_alle grupper'!G47=0," ",'PT_alle grupper'!G47)</f>
        <v xml:space="preserve"> </v>
      </c>
      <c r="H49" s="24" t="str">
        <f>IF('PT_alle grupper'!H47=0," ",'PT_alle grupper'!H47)</f>
        <v xml:space="preserve"> </v>
      </c>
      <c r="I49" s="24" t="str">
        <f>IF('PT_alle grupper'!I47=0," ",'PT_alle grupper'!I47)</f>
        <v xml:space="preserve"> </v>
      </c>
      <c r="J49" s="24" t="str">
        <f>IF('PT_alle grupper'!J47=0," ",'PT_alle grupper'!J47)</f>
        <v xml:space="preserve"> </v>
      </c>
    </row>
    <row r="50" spans="2:10" x14ac:dyDescent="0.2">
      <c r="B50" s="14" t="str">
        <f>IF('PT_alle grupper'!B48=0," ",'PT_alle grupper'!B48)</f>
        <v xml:space="preserve"> </v>
      </c>
    </row>
    <row r="51" spans="2:10" x14ac:dyDescent="0.2">
      <c r="B51" s="14" t="str">
        <f>IF('PT_alle grupper'!B49=0," ",'PT_alle grupper'!B49)</f>
        <v xml:space="preserve"> </v>
      </c>
    </row>
    <row r="52" spans="2:10" x14ac:dyDescent="0.2">
      <c r="B52" s="14" t="str">
        <f>IF('PT_alle grupper'!B50=0," ",'PT_alle grupper'!B50)</f>
        <v xml:space="preserve"> </v>
      </c>
    </row>
  </sheetData>
  <mergeCells count="5">
    <mergeCell ref="B9:L10"/>
    <mergeCell ref="B12:B17"/>
    <mergeCell ref="B19:B21"/>
    <mergeCell ref="B23:B29"/>
    <mergeCell ref="B31:B36"/>
  </mergeCells>
  <conditionalFormatting sqref="B38">
    <cfRule type="containsBlanks" dxfId="1" priority="3">
      <formula>LEN(TRIM(B38))=0</formula>
    </cfRule>
  </conditionalFormatting>
  <conditionalFormatting sqref="D12:L38">
    <cfRule type="containsBlanks" dxfId="0" priority="2">
      <formula>LEN(TRIM(D12))=0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0F5D-9AEA-45D6-95D7-9F5F40450625}">
  <sheetPr>
    <tabColor theme="8" tint="0.79998168889431442"/>
  </sheetPr>
  <dimension ref="B2:O33"/>
  <sheetViews>
    <sheetView showGridLines="0" showRowColHeaders="0" workbookViewId="0">
      <selection activeCell="R17" sqref="R17"/>
    </sheetView>
  </sheetViews>
  <sheetFormatPr baseColWidth="10" defaultRowHeight="12.75" x14ac:dyDescent="0.2"/>
  <cols>
    <col min="1" max="1" width="3" customWidth="1"/>
  </cols>
  <sheetData>
    <row r="2" spans="2:15" s="21" customFormat="1" ht="59.25" customHeight="1" x14ac:dyDescent="0.2">
      <c r="B2" s="184" t="str">
        <f>'P-fylke 1 + 2'!W20</f>
        <v>Slakteleveranser i Trøndelag i perioden 2015 - 2024</v>
      </c>
      <c r="C2" s="184"/>
      <c r="D2" s="184"/>
      <c r="E2" s="184"/>
      <c r="F2" s="184"/>
      <c r="G2" s="184"/>
    </row>
    <row r="3" spans="2:15" s="21" customFormat="1" x14ac:dyDescent="0.2">
      <c r="B3" s="185" t="s">
        <v>523</v>
      </c>
      <c r="C3" s="185"/>
      <c r="D3" s="185"/>
      <c r="E3" s="185"/>
      <c r="F3" s="185"/>
      <c r="G3" s="185"/>
    </row>
    <row r="4" spans="2:15" s="21" customFormat="1" ht="45" customHeight="1" x14ac:dyDescent="0.2">
      <c r="B4" s="182" t="str">
        <f>'P-fylke 1 + 2'!W17</f>
        <v>Slakteleveranser ulike kjøttslag i Trøndelag 2015 - 2024 i tonn</v>
      </c>
      <c r="C4" s="182"/>
      <c r="D4" s="182"/>
      <c r="E4" s="182"/>
      <c r="F4" s="182"/>
      <c r="G4" s="182"/>
    </row>
    <row r="5" spans="2:15" s="21" customFormat="1" ht="27" customHeight="1" x14ac:dyDescent="0.2">
      <c r="B5" s="20" t="str">
        <f>IF('P-fylke 1 + 2'!J64=0," ",'P-fylke 1 + 2'!J64)</f>
        <v xml:space="preserve"> </v>
      </c>
      <c r="C5" s="92" t="str">
        <f>IF('P-fylke 1 + 2'!K64=0," ",'P-fylke 1 + 2'!K64)</f>
        <v>fjørfe</v>
      </c>
      <c r="D5" s="92" t="str">
        <f>IF('P-fylke 1 + 2'!L64=0," ",'P-fylke 1 + 2'!L64)</f>
        <v>gris</v>
      </c>
      <c r="E5" s="92" t="str">
        <f>IF('P-fylke 1 + 2'!M64=0," ",'P-fylke 1 + 2'!M64)</f>
        <v>småfe</v>
      </c>
      <c r="F5" s="92" t="str">
        <f>IF('P-fylke 1 + 2'!N64=0," ",'P-fylke 1 + 2'!N64)</f>
        <v>storfe</v>
      </c>
      <c r="G5" s="92" t="s">
        <v>684</v>
      </c>
    </row>
    <row r="6" spans="2:15" s="21" customFormat="1" ht="15.95" customHeight="1" x14ac:dyDescent="0.2">
      <c r="B6" s="21">
        <f>IF('P-fylke 1 + 2'!J65=0," ",'P-fylke 1 + 2'!J65)</f>
        <v>2015</v>
      </c>
      <c r="C6" s="111">
        <f>IF('P-fylke 1 + 2'!K65=0," ",'P-fylke 1 + 2'!K65)</f>
        <v>270127.69500000007</v>
      </c>
      <c r="D6" s="111">
        <f>IF('P-fylke 1 + 2'!L65=0," ",'P-fylke 1 + 2'!L65)</f>
        <v>207446.97699999996</v>
      </c>
      <c r="E6" s="111">
        <f>IF('P-fylke 1 + 2'!M65=0," ",'P-fylke 1 + 2'!M65)</f>
        <v>25564.366000000002</v>
      </c>
      <c r="F6" s="111">
        <f>IF('P-fylke 1 + 2'!N65=0," ",'P-fylke 1 + 2'!N65)</f>
        <v>163745.93099999998</v>
      </c>
      <c r="G6" s="111">
        <f>IF('P-fylke 1 + 2'!O65=0," ",'P-fylke 1 + 2'!O65)</f>
        <v>666884.96900000004</v>
      </c>
      <c r="H6" s="111"/>
      <c r="N6" s="111"/>
      <c r="O6" s="111"/>
    </row>
    <row r="7" spans="2:15" s="21" customFormat="1" ht="15.95" customHeight="1" x14ac:dyDescent="0.2">
      <c r="B7" s="21">
        <f>IF('P-fylke 1 + 2'!J66=0," ",'P-fylke 1 + 2'!J66)</f>
        <v>2016</v>
      </c>
      <c r="C7" s="111">
        <f>IF('P-fylke 1 + 2'!K66=0," ",'P-fylke 1 + 2'!K66)</f>
        <v>283961.348</v>
      </c>
      <c r="D7" s="111">
        <f>IF('P-fylke 1 + 2'!L66=0," ",'P-fylke 1 + 2'!L66)</f>
        <v>219524.25799999997</v>
      </c>
      <c r="E7" s="111">
        <f>IF('P-fylke 1 + 2'!M66=0," ",'P-fylke 1 + 2'!M66)</f>
        <v>26847.704000000005</v>
      </c>
      <c r="F7" s="111">
        <f>IF('P-fylke 1 + 2'!N66=0," ",'P-fylke 1 + 2'!N66)</f>
        <v>169615.52399999998</v>
      </c>
      <c r="G7" s="111">
        <f>IF('P-fylke 1 + 2'!O66=0," ",'P-fylke 1 + 2'!O66)</f>
        <v>699948.83399999992</v>
      </c>
      <c r="H7" s="111"/>
      <c r="N7" s="111"/>
      <c r="O7" s="111"/>
    </row>
    <row r="8" spans="2:15" s="21" customFormat="1" ht="15.95" customHeight="1" x14ac:dyDescent="0.2">
      <c r="B8" s="21">
        <f>IF('P-fylke 1 + 2'!J67=0," ",'P-fylke 1 + 2'!J67)</f>
        <v>2017</v>
      </c>
      <c r="C8" s="111">
        <f>IF('P-fylke 1 + 2'!K67=0," ",'P-fylke 1 + 2'!K67)</f>
        <v>278585.897</v>
      </c>
      <c r="D8" s="111">
        <f>IF('P-fylke 1 + 2'!L67=0," ",'P-fylke 1 + 2'!L67)</f>
        <v>223501.71899999995</v>
      </c>
      <c r="E8" s="111">
        <f>IF('P-fylke 1 + 2'!M67=0," ",'P-fylke 1 + 2'!M67)</f>
        <v>28833.07</v>
      </c>
      <c r="F8" s="111">
        <f>IF('P-fylke 1 + 2'!N67=0," ",'P-fylke 1 + 2'!N67)</f>
        <v>175103.15200000003</v>
      </c>
      <c r="G8" s="111">
        <f>IF('P-fylke 1 + 2'!O67=0," ",'P-fylke 1 + 2'!O67)</f>
        <v>706023.83799999987</v>
      </c>
      <c r="H8" s="111"/>
      <c r="N8" s="111"/>
      <c r="O8" s="111"/>
    </row>
    <row r="9" spans="2:15" s="21" customFormat="1" ht="15.95" customHeight="1" x14ac:dyDescent="0.2">
      <c r="B9" s="21">
        <f>IF('P-fylke 1 + 2'!J68=0," ",'P-fylke 1 + 2'!J68)</f>
        <v>2018</v>
      </c>
      <c r="C9" s="111">
        <f>IF('P-fylke 1 + 2'!K68=0," ",'P-fylke 1 + 2'!K68)</f>
        <v>281925.12500000006</v>
      </c>
      <c r="D9" s="111">
        <f>IF('P-fylke 1 + 2'!L68=0," ",'P-fylke 1 + 2'!L68)</f>
        <v>231063.86900000006</v>
      </c>
      <c r="E9" s="111">
        <f>IF('P-fylke 1 + 2'!M68=0," ",'P-fylke 1 + 2'!M68)</f>
        <v>28534.764000000014</v>
      </c>
      <c r="F9" s="111">
        <f>IF('P-fylke 1 + 2'!N68=0," ",'P-fylke 1 + 2'!N68)</f>
        <v>173763.18600000002</v>
      </c>
      <c r="G9" s="111">
        <f>IF('P-fylke 1 + 2'!O68=0," ",'P-fylke 1 + 2'!O68)</f>
        <v>715286.94400000013</v>
      </c>
      <c r="H9" s="111"/>
      <c r="N9" s="111"/>
      <c r="O9" s="111"/>
    </row>
    <row r="10" spans="2:15" s="21" customFormat="1" ht="15.95" customHeight="1" x14ac:dyDescent="0.2">
      <c r="B10" s="21">
        <f>IF('P-fylke 1 + 2'!J69=0," ",'P-fylke 1 + 2'!J69)</f>
        <v>2019</v>
      </c>
      <c r="C10" s="111">
        <f>IF('P-fylke 1 + 2'!K69=0," ",'P-fylke 1 + 2'!K69)</f>
        <v>290109.766</v>
      </c>
      <c r="D10" s="111">
        <f>IF('P-fylke 1 + 2'!L69=0," ",'P-fylke 1 + 2'!L69)</f>
        <v>222824.52099999998</v>
      </c>
      <c r="E10" s="111">
        <f>IF('P-fylke 1 + 2'!M69=0," ",'P-fylke 1 + 2'!M69)</f>
        <v>26606.912000000008</v>
      </c>
      <c r="F10" s="111">
        <f>IF('P-fylke 1 + 2'!N69=0," ",'P-fylke 1 + 2'!N69)</f>
        <v>183584.022</v>
      </c>
      <c r="G10" s="111">
        <f>IF('P-fylke 1 + 2'!O69=0," ",'P-fylke 1 + 2'!O69)</f>
        <v>723125.22100000002</v>
      </c>
      <c r="H10" s="111"/>
      <c r="N10" s="111"/>
      <c r="O10" s="111"/>
    </row>
    <row r="11" spans="2:15" s="21" customFormat="1" ht="15.95" customHeight="1" x14ac:dyDescent="0.2">
      <c r="B11" s="21">
        <f>IF('P-fylke 1 + 2'!J70=0," ",'P-fylke 1 + 2'!J70)</f>
        <v>2020</v>
      </c>
      <c r="C11" s="111">
        <f>IF('P-fylke 1 + 2'!K70=0," ",'P-fylke 1 + 2'!K70)</f>
        <v>292603.27699999994</v>
      </c>
      <c r="D11" s="111">
        <f>IF('P-fylke 1 + 2'!L70=0," ",'P-fylke 1 + 2'!L70)</f>
        <v>227426.87299999996</v>
      </c>
      <c r="E11" s="111">
        <f>IF('P-fylke 1 + 2'!M70=0," ",'P-fylke 1 + 2'!M70)</f>
        <v>26597.648999999998</v>
      </c>
      <c r="F11" s="111">
        <f>IF('P-fylke 1 + 2'!N70=0," ",'P-fylke 1 + 2'!N70)</f>
        <v>176537.61899999998</v>
      </c>
      <c r="G11" s="111">
        <f>IF('P-fylke 1 + 2'!O70=0," ",'P-fylke 1 + 2'!O70)</f>
        <v>723165.41799999983</v>
      </c>
      <c r="H11" s="111"/>
      <c r="N11" s="111"/>
      <c r="O11" s="111"/>
    </row>
    <row r="12" spans="2:15" s="21" customFormat="1" ht="15.95" customHeight="1" x14ac:dyDescent="0.2">
      <c r="B12" s="21">
        <f>IF('P-fylke 1 + 2'!J71=0," ",'P-fylke 1 + 2'!J71)</f>
        <v>2021</v>
      </c>
      <c r="C12" s="111">
        <f>IF('P-fylke 1 + 2'!K71=0," ",'P-fylke 1 + 2'!K71)</f>
        <v>318165.64500000002</v>
      </c>
      <c r="D12" s="111">
        <f>IF('P-fylke 1 + 2'!L71=0," ",'P-fylke 1 + 2'!L71)</f>
        <v>234271.42099999997</v>
      </c>
      <c r="E12" s="111">
        <f>IF('P-fylke 1 + 2'!M71=0," ",'P-fylke 1 + 2'!M71)</f>
        <v>25267.728000000003</v>
      </c>
      <c r="F12" s="111">
        <f>IF('P-fylke 1 + 2'!N71=0," ",'P-fylke 1 + 2'!N71)</f>
        <v>171627.45800000001</v>
      </c>
      <c r="G12" s="111">
        <f>IF('P-fylke 1 + 2'!O71=0," ",'P-fylke 1 + 2'!O71)</f>
        <v>749332.25199999998</v>
      </c>
      <c r="H12" s="111"/>
      <c r="N12" s="111"/>
      <c r="O12" s="111"/>
    </row>
    <row r="13" spans="2:15" s="21" customFormat="1" ht="15.95" customHeight="1" x14ac:dyDescent="0.2">
      <c r="B13" s="21">
        <f>IF('P-fylke 1 + 2'!J72=0," ",'P-fylke 1 + 2'!J72)</f>
        <v>2022</v>
      </c>
      <c r="C13" s="111">
        <f>IF('P-fylke 1 + 2'!K72=0," ",'P-fylke 1 + 2'!K72)</f>
        <v>320524.96829999995</v>
      </c>
      <c r="D13" s="111">
        <f>IF('P-fylke 1 + 2'!L72=0," ",'P-fylke 1 + 2'!L72)</f>
        <v>228048.63699999999</v>
      </c>
      <c r="E13" s="111">
        <f>IF('P-fylke 1 + 2'!M72=0," ",'P-fylke 1 + 2'!M72)</f>
        <v>23917.32799999999</v>
      </c>
      <c r="F13" s="111">
        <f>IF('P-fylke 1 + 2'!N72=0," ",'P-fylke 1 + 2'!N72)</f>
        <v>181571.46699999995</v>
      </c>
      <c r="G13" s="111">
        <f>IF('P-fylke 1 + 2'!O72=0," ",'P-fylke 1 + 2'!O72)</f>
        <v>754062.40029999986</v>
      </c>
      <c r="H13" s="111"/>
      <c r="N13" s="111"/>
      <c r="O13" s="111"/>
    </row>
    <row r="14" spans="2:15" s="21" customFormat="1" ht="15.95" customHeight="1" x14ac:dyDescent="0.2">
      <c r="B14" s="21">
        <f>IF('P-fylke 1 + 2'!J73=0," ",'P-fylke 1 + 2'!J73)</f>
        <v>2023</v>
      </c>
      <c r="C14" s="111">
        <f>IF('P-fylke 1 + 2'!K73=0," ",'P-fylke 1 + 2'!K73)</f>
        <v>348251.44409999996</v>
      </c>
      <c r="D14" s="111">
        <f>IF('P-fylke 1 + 2'!L73=0," ",'P-fylke 1 + 2'!L73)</f>
        <v>228246.86200000008</v>
      </c>
      <c r="E14" s="111">
        <f>IF('P-fylke 1 + 2'!M73=0," ",'P-fylke 1 + 2'!M73)</f>
        <v>21765.953999999991</v>
      </c>
      <c r="F14" s="111">
        <f>IF('P-fylke 1 + 2'!N73=0," ",'P-fylke 1 + 2'!N73)</f>
        <v>175989.71300000005</v>
      </c>
      <c r="G14" s="111">
        <f>IF('P-fylke 1 + 2'!O73=0," ",'P-fylke 1 + 2'!O73)</f>
        <v>774253.97310000006</v>
      </c>
      <c r="H14" s="111"/>
      <c r="N14" s="111"/>
      <c r="O14" s="111"/>
    </row>
    <row r="15" spans="2:15" s="21" customFormat="1" ht="15.95" customHeight="1" x14ac:dyDescent="0.2">
      <c r="B15" s="21">
        <f>IF('P-fylke 1 + 2'!J74=0," ",'P-fylke 1 + 2'!J74)</f>
        <v>2024</v>
      </c>
      <c r="C15" s="111">
        <f>IF('P-fylke 1 + 2'!K74=0," ",'P-fylke 1 + 2'!K74)</f>
        <v>353896.8832000001</v>
      </c>
      <c r="D15" s="111">
        <f>IF('P-fylke 1 + 2'!L74=0," ",'P-fylke 1 + 2'!L74)</f>
        <v>221850.19500000004</v>
      </c>
      <c r="E15" s="111">
        <f>IF('P-fylke 1 + 2'!M74=0," ",'P-fylke 1 + 2'!M74)</f>
        <v>21192.081000000002</v>
      </c>
      <c r="F15" s="111">
        <f>IF('P-fylke 1 + 2'!N74=0," ",'P-fylke 1 + 2'!N74)</f>
        <v>170787.38100000002</v>
      </c>
      <c r="G15" s="111">
        <f>IF('P-fylke 1 + 2'!O74=0," ",'P-fylke 1 + 2'!O74)</f>
        <v>767726.54020000016</v>
      </c>
      <c r="H15" s="111"/>
      <c r="N15" s="111"/>
      <c r="O15" s="111"/>
    </row>
    <row r="16" spans="2:15" s="21" customFormat="1" x14ac:dyDescent="0.2"/>
    <row r="17" spans="2:7" s="21" customFormat="1" x14ac:dyDescent="0.2"/>
    <row r="18" spans="2:7" s="21" customFormat="1" ht="53.25" customHeight="1" x14ac:dyDescent="0.2">
      <c r="B18" s="183" t="str">
        <f>'P-fylke 1 + 2'!W18</f>
        <v>Trøndelag sin andel av landets slakteleveranser ulike kjøttslag 2015 - 2024 i prosent</v>
      </c>
      <c r="C18" s="183"/>
      <c r="D18" s="183"/>
      <c r="E18" s="183"/>
      <c r="F18" s="183"/>
      <c r="G18" s="183"/>
    </row>
    <row r="19" spans="2:7" s="21" customFormat="1" ht="14.25" customHeight="1" x14ac:dyDescent="0.2">
      <c r="B19" s="185" t="s">
        <v>523</v>
      </c>
      <c r="C19" s="185"/>
      <c r="D19" s="185"/>
      <c r="E19" s="185"/>
      <c r="F19" s="185"/>
      <c r="G19" s="185"/>
    </row>
    <row r="20" spans="2:7" s="21" customFormat="1" ht="25.5" x14ac:dyDescent="0.2">
      <c r="B20" s="20" t="s">
        <v>682</v>
      </c>
      <c r="C20" s="162" t="str">
        <f>IF('P-fylke 1 + 2'!C64=0," ",'P-fylke 1 + 2'!C64)</f>
        <v>fjørfe</v>
      </c>
      <c r="D20" s="162" t="str">
        <f>IF('P-fylke 1 + 2'!D64=0," ",'P-fylke 1 + 2'!D64)</f>
        <v>gris</v>
      </c>
      <c r="E20" s="162" t="str">
        <f>IF('P-fylke 1 + 2'!E64=0," ",'P-fylke 1 + 2'!E64)</f>
        <v>småfe</v>
      </c>
      <c r="F20" s="162" t="str">
        <f>IF('P-fylke 1 + 2'!F64=0," ",'P-fylke 1 + 2'!F64)</f>
        <v>storfe</v>
      </c>
      <c r="G20" s="100" t="s">
        <v>684</v>
      </c>
    </row>
    <row r="21" spans="2:7" s="21" customFormat="1" ht="15.95" customHeight="1" x14ac:dyDescent="0.2">
      <c r="B21" s="160">
        <f>IF('P-fylke 1 + 2'!B65=0," ",'P-fylke 1 + 2'!B65)</f>
        <v>2015</v>
      </c>
      <c r="C21" s="161">
        <f>IF('P-fylke 1 + 2'!C65=0," ",'P-fylke 1 + 2'!C65)</f>
        <v>0.29212783083967853</v>
      </c>
      <c r="D21" s="161">
        <f>IF('P-fylke 1 + 2'!D65=0," ",'P-fylke 1 + 2'!D65)</f>
        <v>0.15462240621643217</v>
      </c>
      <c r="E21" s="161">
        <f>IF('P-fylke 1 + 2'!E65=0," ",'P-fylke 1 + 2'!E65)</f>
        <v>0.10184353155771107</v>
      </c>
      <c r="F21" s="161">
        <f>IF('P-fylke 1 + 2'!F65=0," ",'P-fylke 1 + 2'!F65)</f>
        <v>0.20648340042604929</v>
      </c>
      <c r="G21" s="161">
        <f>IF('P-fylke 1 + 2'!G65=0," ",'P-fylke 1 + 2'!G65)</f>
        <v>0.20145364779405328</v>
      </c>
    </row>
    <row r="22" spans="2:7" s="21" customFormat="1" ht="15.95" customHeight="1" x14ac:dyDescent="0.2">
      <c r="B22" s="160">
        <f>IF('P-fylke 1 + 2'!B66=0," ",'P-fylke 1 + 2'!B66)</f>
        <v>2016</v>
      </c>
      <c r="C22" s="161">
        <f>IF('P-fylke 1 + 2'!C66=0," ",'P-fylke 1 + 2'!C66)</f>
        <v>0.28895555261425243</v>
      </c>
      <c r="D22" s="161">
        <f>IF('P-fylke 1 + 2'!D66=0," ",'P-fylke 1 + 2'!D66)</f>
        <v>0.16088430907388165</v>
      </c>
      <c r="E22" s="161">
        <f>IF('P-fylke 1 + 2'!E66=0," ",'P-fylke 1 + 2'!E66)</f>
        <v>0.10560467720593927</v>
      </c>
      <c r="F22" s="161">
        <f>IF('P-fylke 1 + 2'!F66=0," ",'P-fylke 1 + 2'!F66)</f>
        <v>0.20891262359203813</v>
      </c>
      <c r="G22" s="161">
        <f>IF('P-fylke 1 + 2'!G66=0," ",'P-fylke 1 + 2'!G66)</f>
        <v>0.20506352301962408</v>
      </c>
    </row>
    <row r="23" spans="2:7" s="21" customFormat="1" ht="15.95" customHeight="1" x14ac:dyDescent="0.2">
      <c r="B23" s="160">
        <f>IF('P-fylke 1 + 2'!B67=0," ",'P-fylke 1 + 2'!B67)</f>
        <v>2017</v>
      </c>
      <c r="C23" s="161">
        <f>IF('P-fylke 1 + 2'!C67=0," ",'P-fylke 1 + 2'!C67)</f>
        <v>0.27591230620108692</v>
      </c>
      <c r="D23" s="161">
        <f>IF('P-fylke 1 + 2'!D67=0," ",'P-fylke 1 + 2'!D67)</f>
        <v>0.16355060007764735</v>
      </c>
      <c r="E23" s="161">
        <f>IF('P-fylke 1 + 2'!E67=0," ",'P-fylke 1 + 2'!E67)</f>
        <v>0.1067562759138263</v>
      </c>
      <c r="F23" s="161">
        <f>IF('P-fylke 1 + 2'!F67=0," ",'P-fylke 1 + 2'!F67)</f>
        <v>0.20637104262142386</v>
      </c>
      <c r="G23" s="161">
        <f>IF('P-fylke 1 + 2'!G67=0," ",'P-fylke 1 + 2'!G67)</f>
        <v>0.20202007288825816</v>
      </c>
    </row>
    <row r="24" spans="2:7" s="21" customFormat="1" ht="15.95" customHeight="1" x14ac:dyDescent="0.2">
      <c r="B24" s="160">
        <f>IF('P-fylke 1 + 2'!B68=0," ",'P-fylke 1 + 2'!B68)</f>
        <v>2018</v>
      </c>
      <c r="C24" s="161">
        <f>IF('P-fylke 1 + 2'!C68=0," ",'P-fylke 1 + 2'!C68)</f>
        <v>0.28731969536569935</v>
      </c>
      <c r="D24" s="161">
        <f>IF('P-fylke 1 + 2'!D68=0," ",'P-fylke 1 + 2'!D68)</f>
        <v>0.16877584919891236</v>
      </c>
      <c r="E24" s="161">
        <f>IF('P-fylke 1 + 2'!E68=0," ",'P-fylke 1 + 2'!E68)</f>
        <v>0.10740537160330106</v>
      </c>
      <c r="F24" s="161">
        <f>IF('P-fylke 1 + 2'!F68=0," ",'P-fylke 1 + 2'!F68)</f>
        <v>0.19513368401643755</v>
      </c>
      <c r="G24" s="161">
        <f>IF('P-fylke 1 + 2'!G68=0," ",'P-fylke 1 + 2'!G68)</f>
        <v>0.2039924412510839</v>
      </c>
    </row>
    <row r="25" spans="2:7" s="21" customFormat="1" ht="15.95" customHeight="1" x14ac:dyDescent="0.2">
      <c r="B25" s="160">
        <f>IF('P-fylke 1 + 2'!B69=0," ",'P-fylke 1 + 2'!B69)</f>
        <v>2019</v>
      </c>
      <c r="C25" s="161">
        <f>IF('P-fylke 1 + 2'!C69=0," ",'P-fylke 1 + 2'!C69)</f>
        <v>0.27200566720340891</v>
      </c>
      <c r="D25" s="161">
        <f>IF('P-fylke 1 + 2'!D69=0," ",'P-fylke 1 + 2'!D69)</f>
        <v>0.16887818144895611</v>
      </c>
      <c r="E25" s="161">
        <f>IF('P-fylke 1 + 2'!E69=0," ",'P-fylke 1 + 2'!E69)</f>
        <v>0.11084435205185837</v>
      </c>
      <c r="F25" s="161">
        <f>IF('P-fylke 1 + 2'!F69=0," ",'P-fylke 1 + 2'!F69)</f>
        <v>0.21174838135617313</v>
      </c>
      <c r="G25" s="161">
        <f>IF('P-fylke 1 + 2'!G69=0," ",'P-fylke 1 + 2'!G69)</f>
        <v>0.20701964526526645</v>
      </c>
    </row>
    <row r="26" spans="2:7" s="21" customFormat="1" ht="15.95" customHeight="1" x14ac:dyDescent="0.2">
      <c r="B26" s="160">
        <f>IF('P-fylke 1 + 2'!B70=0," ",'P-fylke 1 + 2'!B70)</f>
        <v>2020</v>
      </c>
      <c r="C26" s="161">
        <f>IF('P-fylke 1 + 2'!C70=0," ",'P-fylke 1 + 2'!C70)</f>
        <v>0.27382613552400564</v>
      </c>
      <c r="D26" s="161">
        <f>IF('P-fylke 1 + 2'!D70=0," ",'P-fylke 1 + 2'!D70)</f>
        <v>0.17310726533479134</v>
      </c>
      <c r="E26" s="161">
        <f>IF('P-fylke 1 + 2'!E70=0," ",'P-fylke 1 + 2'!E70)</f>
        <v>0.10878903611277987</v>
      </c>
      <c r="F26" s="161">
        <f>IF('P-fylke 1 + 2'!F70=0," ",'P-fylke 1 + 2'!F70)</f>
        <v>0.2078076305575639</v>
      </c>
      <c r="G26" s="161">
        <f>IF('P-fylke 1 + 2'!G70=0," ",'P-fylke 1 + 2'!G70)</f>
        <v>0.20802270156745481</v>
      </c>
    </row>
    <row r="27" spans="2:7" s="21" customFormat="1" ht="15.95" customHeight="1" x14ac:dyDescent="0.2">
      <c r="B27" s="160">
        <f>IF('P-fylke 1 + 2'!B71=0," ",'P-fylke 1 + 2'!B71)</f>
        <v>2021</v>
      </c>
      <c r="C27" s="161">
        <f>IF('P-fylke 1 + 2'!C71=0," ",'P-fylke 1 + 2'!C71)</f>
        <v>0.27517647103573656</v>
      </c>
      <c r="D27" s="161">
        <f>IF('P-fylke 1 + 2'!D71=0," ",'P-fylke 1 + 2'!D71)</f>
        <v>0.17430339157313954</v>
      </c>
      <c r="E27" s="161">
        <f>IF('P-fylke 1 + 2'!E71=0," ",'P-fylke 1 + 2'!E71)</f>
        <v>0.10385331683148778</v>
      </c>
      <c r="F27" s="161">
        <f>IF('P-fylke 1 + 2'!F71=0," ",'P-fylke 1 + 2'!F71)</f>
        <v>0.19640974648508266</v>
      </c>
      <c r="G27" s="161">
        <f>IF('P-fylke 1 + 2'!G71=0," ",'P-fylke 1 + 2'!G71)</f>
        <v>0.20714700608511905</v>
      </c>
    </row>
    <row r="28" spans="2:7" s="21" customFormat="1" ht="15.95" customHeight="1" x14ac:dyDescent="0.2">
      <c r="B28" s="160">
        <f>IF('P-fylke 1 + 2'!B72=0," ",'P-fylke 1 + 2'!B72)</f>
        <v>2022</v>
      </c>
      <c r="C28" s="161">
        <f>IF('P-fylke 1 + 2'!C72=0," ",'P-fylke 1 + 2'!C72)</f>
        <v>0.27918750865754616</v>
      </c>
      <c r="D28" s="161">
        <f>IF('P-fylke 1 + 2'!D72=0," ",'P-fylke 1 + 2'!D72)</f>
        <v>0.17160158708751341</v>
      </c>
      <c r="E28" s="161">
        <f>IF('P-fylke 1 + 2'!E72=0," ",'P-fylke 1 + 2'!E72)</f>
        <v>0.101952249029717</v>
      </c>
      <c r="F28" s="161">
        <f>IF('P-fylke 1 + 2'!F72=0," ",'P-fylke 1 + 2'!F72)</f>
        <v>0.19792489816104164</v>
      </c>
      <c r="G28" s="161">
        <f>IF('P-fylke 1 + 2'!G72=0," ",'P-fylke 1 + 2'!G72)</f>
        <v>0.20778936759513592</v>
      </c>
    </row>
    <row r="29" spans="2:7" s="21" customFormat="1" ht="15.95" customHeight="1" x14ac:dyDescent="0.2">
      <c r="B29" s="160">
        <f>IF('P-fylke 1 + 2'!B73=0," ",'P-fylke 1 + 2'!B73)</f>
        <v>2023</v>
      </c>
      <c r="C29" s="161">
        <f>IF('P-fylke 1 + 2'!C73=0," ",'P-fylke 1 + 2'!C73)</f>
        <v>0.29716717002075288</v>
      </c>
      <c r="D29" s="161">
        <f>IF('P-fylke 1 + 2'!D73=0," ",'P-fylke 1 + 2'!D73)</f>
        <v>0.17361896033793681</v>
      </c>
      <c r="E29" s="161">
        <f>IF('P-fylke 1 + 2'!E73=0," ",'P-fylke 1 + 2'!E73)</f>
        <v>9.7290769035230276E-2</v>
      </c>
      <c r="F29" s="161">
        <f>IF('P-fylke 1 + 2'!F73=0," ",'P-fylke 1 + 2'!F73)</f>
        <v>0.19508652431799439</v>
      </c>
      <c r="G29" s="161">
        <f>IF('P-fylke 1 + 2'!G73=0," ",'P-fylke 1 + 2'!G73)</f>
        <v>0.21433357573502629</v>
      </c>
    </row>
    <row r="30" spans="2:7" s="21" customFormat="1" ht="15.95" customHeight="1" x14ac:dyDescent="0.2">
      <c r="B30" s="160">
        <f>IF('P-fylke 1 + 2'!B74=0," ",'P-fylke 1 + 2'!B74)</f>
        <v>2024</v>
      </c>
      <c r="C30" s="161">
        <f>IF('P-fylke 1 + 2'!C74=0," ",'P-fylke 1 + 2'!C74)</f>
        <v>0.29362270069324709</v>
      </c>
      <c r="D30" s="161">
        <f>IF('P-fylke 1 + 2'!D74=0," ",'P-fylke 1 + 2'!D74)</f>
        <v>0.17281911954826915</v>
      </c>
      <c r="E30" s="161">
        <f>IF('P-fylke 1 + 2'!E74=0," ",'P-fylke 1 + 2'!E74)</f>
        <v>9.8045555921728797E-2</v>
      </c>
      <c r="F30" s="161">
        <f>IF('P-fylke 1 + 2'!F74=0," ",'P-fylke 1 + 2'!F74)</f>
        <v>0.19944556901739932</v>
      </c>
      <c r="G30" s="161">
        <f>IF('P-fylke 1 + 2'!G74=0," ",'P-fylke 1 + 2'!G74)</f>
        <v>0.2155659093731388</v>
      </c>
    </row>
    <row r="31" spans="2:7" s="21" customFormat="1" x14ac:dyDescent="0.2"/>
    <row r="32" spans="2:7" s="21" customFormat="1" x14ac:dyDescent="0.2"/>
    <row r="33" s="21" customFormat="1" x14ac:dyDescent="0.2"/>
  </sheetData>
  <mergeCells count="5">
    <mergeCell ref="B4:G4"/>
    <mergeCell ref="B18:G18"/>
    <mergeCell ref="B2:G2"/>
    <mergeCell ref="B3:G3"/>
    <mergeCell ref="B19:G19"/>
  </mergeCells>
  <conditionalFormatting sqref="A1:XFD1 H2:M2 A2:B4 N2:XFD19 H3:H4 I3:M19 A5:H17 A18:B19 H18:H19 A20:XFD1048576">
    <cfRule type="cellIs" dxfId="11" priority="1" operator="equal">
      <formula>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4F4EE-A6C6-461F-9BC7-A41D670127D3}">
  <sheetPr>
    <tabColor theme="8" tint="0.79998168889431442"/>
  </sheetPr>
  <dimension ref="B1:N391"/>
  <sheetViews>
    <sheetView showGridLines="0" showRowColHeaders="0" workbookViewId="0">
      <pane ySplit="9" topLeftCell="A10" activePane="bottomLeft" state="frozen"/>
      <selection activeCell="J46" sqref="J46"/>
      <selection pane="bottomLeft" activeCell="M21" sqref="M21"/>
    </sheetView>
  </sheetViews>
  <sheetFormatPr baseColWidth="10" defaultColWidth="11.42578125" defaultRowHeight="12.75" x14ac:dyDescent="0.2"/>
  <cols>
    <col min="1" max="1" width="3.42578125" style="14" customWidth="1"/>
    <col min="2" max="2" width="17.7109375" style="14" customWidth="1"/>
    <col min="3" max="13" width="11.7109375" style="14" customWidth="1"/>
    <col min="14" max="16384" width="11.42578125" style="14"/>
  </cols>
  <sheetData>
    <row r="1" spans="2:14" ht="8.25" customHeight="1" x14ac:dyDescent="0.2"/>
    <row r="7" spans="2:14" ht="9.75" customHeight="1" x14ac:dyDescent="0.2">
      <c r="B7" s="186" t="s">
        <v>523</v>
      </c>
      <c r="C7" s="186"/>
    </row>
    <row r="8" spans="2:14" ht="29.25" customHeight="1" x14ac:dyDescent="0.2">
      <c r="B8" s="18" t="str">
        <f>PT_komm!B10</f>
        <v>Slakteleveranser av alle dyreslag kommunevis i Trøndelag perioden 2015 - 2024 i tonn</v>
      </c>
      <c r="C8" s="19"/>
      <c r="D8" s="19"/>
      <c r="E8" s="19"/>
      <c r="F8" s="19"/>
      <c r="G8" s="19"/>
      <c r="H8" s="19"/>
      <c r="I8" s="19"/>
      <c r="J8" s="19"/>
      <c r="K8" s="19"/>
      <c r="L8" s="19"/>
      <c r="M8" s="19"/>
      <c r="N8" s="19"/>
    </row>
    <row r="9" spans="2:14" ht="36" customHeight="1" x14ac:dyDescent="0.2">
      <c r="B9" s="20" t="s">
        <v>59</v>
      </c>
      <c r="C9" s="20">
        <f>IF(PT_komm!C18=0," ",PT_komm!C18)</f>
        <v>2015</v>
      </c>
      <c r="D9" s="20">
        <f>IF(PT_komm!D18=0," ",PT_komm!D18)</f>
        <v>2016</v>
      </c>
      <c r="E9" s="20">
        <f>IF(PT_komm!E18=0," ",PT_komm!E18)</f>
        <v>2017</v>
      </c>
      <c r="F9" s="20">
        <f>IF(PT_komm!F18=0," ",PT_komm!F18)</f>
        <v>2018</v>
      </c>
      <c r="G9" s="20">
        <f>IF(PT_komm!G18=0," ",PT_komm!G18)</f>
        <v>2019</v>
      </c>
      <c r="H9" s="20">
        <f>IF(PT_komm!H18=0," ",PT_komm!H18)</f>
        <v>2020</v>
      </c>
      <c r="I9" s="20">
        <f>IF(PT_komm!I18=0," ",PT_komm!I18)</f>
        <v>2021</v>
      </c>
      <c r="J9" s="20">
        <f>IF(PT_komm!J18=0," ",PT_komm!J18)</f>
        <v>2022</v>
      </c>
      <c r="K9" s="20">
        <f>IF(PT_komm!K18=0," ",PT_komm!K18)</f>
        <v>2023</v>
      </c>
      <c r="L9" s="20">
        <f>IF(PT_komm!L18=0," ",PT_komm!L18)</f>
        <v>2024</v>
      </c>
      <c r="M9" s="92" t="s">
        <v>660</v>
      </c>
      <c r="N9" s="100" t="s">
        <v>661</v>
      </c>
    </row>
    <row r="10" spans="2:14" x14ac:dyDescent="0.2">
      <c r="B10" s="16" t="str">
        <f>IF(PT_komm!B19=0," ",PT_komm!B19)</f>
        <v>Flatanger</v>
      </c>
      <c r="C10" s="137">
        <f>IF(PT_komm!C19=0," ",PT_komm!C19/1000)</f>
        <v>131.99009999999998</v>
      </c>
      <c r="D10" s="137">
        <f>IF(PT_komm!D19=0," ",PT_komm!D19/1000)</f>
        <v>140.4716</v>
      </c>
      <c r="E10" s="137">
        <f>IF(PT_komm!E19=0," ",PT_komm!E19/1000)</f>
        <v>123.63200000000001</v>
      </c>
      <c r="F10" s="137">
        <f>IF(PT_komm!F19=0," ",PT_komm!F19/1000)</f>
        <v>124.56459999999998</v>
      </c>
      <c r="G10" s="137">
        <f>IF(PT_komm!G19=0," ",PT_komm!G19/1000)</f>
        <v>122.5547</v>
      </c>
      <c r="H10" s="137">
        <f>IF(PT_komm!H19=0," ",PT_komm!H19/1000)</f>
        <v>113.24300000000001</v>
      </c>
      <c r="I10" s="137">
        <f>IF(PT_komm!I19=0," ",PT_komm!I19/1000)</f>
        <v>114.83710000000001</v>
      </c>
      <c r="J10" s="137">
        <f>IF(PT_komm!J19=0," ",PT_komm!J19/1000)</f>
        <v>124.57239999999996</v>
      </c>
      <c r="K10" s="137">
        <f>IF(PT_komm!K19=0," ",PT_komm!K19/1000)</f>
        <v>127.17719999999994</v>
      </c>
      <c r="L10" s="137">
        <f>IF(PT_komm!L19=0," ",PT_komm!L19/1000)</f>
        <v>117.02519999999994</v>
      </c>
      <c r="M10" s="138">
        <f>IF(PT_komm!P19=0," ",PT_komm!P19/1000)</f>
        <v>-14.964900000000037</v>
      </c>
      <c r="N10" s="101">
        <f>IF(PT_komm!U19=0," ",PT_komm!U19)</f>
        <v>-0.11337895796730239</v>
      </c>
    </row>
    <row r="11" spans="2:14" x14ac:dyDescent="0.2">
      <c r="B11" s="16" t="str">
        <f>IF(PT_komm!B20=0," ",PT_komm!B20)</f>
        <v>Frosta</v>
      </c>
      <c r="C11" s="137">
        <f>IF(PT_komm!C20=0," ",PT_komm!C20/1000)</f>
        <v>2861.1355000000003</v>
      </c>
      <c r="D11" s="137">
        <f>IF(PT_komm!D20=0," ",PT_komm!D20/1000)</f>
        <v>2790.9192000000003</v>
      </c>
      <c r="E11" s="137">
        <f>IF(PT_komm!E20=0," ",PT_komm!E20/1000)</f>
        <v>2865.7825999999991</v>
      </c>
      <c r="F11" s="137">
        <f>IF(PT_komm!F20=0," ",PT_komm!F20/1000)</f>
        <v>2982.1122</v>
      </c>
      <c r="G11" s="137">
        <f>IF(PT_komm!G20=0," ",PT_komm!G20/1000)</f>
        <v>2925.3746000000001</v>
      </c>
      <c r="H11" s="137">
        <f>IF(PT_komm!H20=0," ",PT_komm!H20/1000)</f>
        <v>2956.4266000000002</v>
      </c>
      <c r="I11" s="137">
        <f>IF(PT_komm!I20=0," ",PT_komm!I20/1000)</f>
        <v>3043.9650999999999</v>
      </c>
      <c r="J11" s="137">
        <f>IF(PT_komm!J20=0," ",PT_komm!J20/1000)</f>
        <v>3006.3187000000007</v>
      </c>
      <c r="K11" s="137">
        <f>IF(PT_komm!K20=0," ",PT_komm!K20/1000)</f>
        <v>2730.2746999999986</v>
      </c>
      <c r="L11" s="137">
        <f>IF(PT_komm!L20=0," ",PT_komm!L20/1000)</f>
        <v>2688.1418000000012</v>
      </c>
      <c r="M11" s="138">
        <f>IF(PT_komm!P20=0," ",PT_komm!P20/1000)</f>
        <v>-172.99369999999925</v>
      </c>
      <c r="N11" s="101">
        <f>IF(PT_komm!U20=0," ",PT_komm!U20)</f>
        <v>-6.0463302070104412E-2</v>
      </c>
    </row>
    <row r="12" spans="2:14" x14ac:dyDescent="0.2">
      <c r="B12" s="16" t="str">
        <f>IF(PT_komm!B21=0," ",PT_komm!B21)</f>
        <v>Frøya</v>
      </c>
      <c r="C12" s="137">
        <f>IF(PT_komm!C21=0," ",PT_komm!C21/1000)</f>
        <v>71.6798</v>
      </c>
      <c r="D12" s="137">
        <f>IF(PT_komm!D21=0," ",PT_komm!D21/1000)</f>
        <v>72.350100000000012</v>
      </c>
      <c r="E12" s="137">
        <f>IF(PT_komm!E21=0," ",PT_komm!E21/1000)</f>
        <v>73.722899999999996</v>
      </c>
      <c r="F12" s="137">
        <f>IF(PT_komm!F21=0," ",PT_komm!F21/1000)</f>
        <v>78.939800000000005</v>
      </c>
      <c r="G12" s="137">
        <f>IF(PT_komm!G21=0," ",PT_komm!G21/1000)</f>
        <v>65.450500000000005</v>
      </c>
      <c r="H12" s="137">
        <f>IF(PT_komm!H21=0," ",PT_komm!H21/1000)</f>
        <v>61.713600000000007</v>
      </c>
      <c r="I12" s="137">
        <f>IF(PT_komm!I21=0," ",PT_komm!I21/1000)</f>
        <v>64.533899999999988</v>
      </c>
      <c r="J12" s="137">
        <f>IF(PT_komm!J21=0," ",PT_komm!J21/1000)</f>
        <v>53.493200000000009</v>
      </c>
      <c r="K12" s="137">
        <f>IF(PT_komm!K21=0," ",PT_komm!K21/1000)</f>
        <v>55.775499999999994</v>
      </c>
      <c r="L12" s="137">
        <f>IF(PT_komm!L21=0," ",PT_komm!L21/1000)</f>
        <v>49.621999999999986</v>
      </c>
      <c r="M12" s="138">
        <f>IF(PT_komm!P21=0," ",PT_komm!P21/1000)</f>
        <v>-22.057800000000018</v>
      </c>
      <c r="N12" s="101">
        <f>IF(PT_komm!U21=0," ",PT_komm!U21)</f>
        <v>-0.30772686307718516</v>
      </c>
    </row>
    <row r="13" spans="2:14" x14ac:dyDescent="0.2">
      <c r="B13" s="16" t="str">
        <f>IF(PT_komm!B22=0," ",PT_komm!B22)</f>
        <v>Grong</v>
      </c>
      <c r="C13" s="137">
        <f>IF(PT_komm!C22=0," ",PT_komm!C22/1000)</f>
        <v>800.71770000000004</v>
      </c>
      <c r="D13" s="137">
        <f>IF(PT_komm!D22=0," ",PT_komm!D22/1000)</f>
        <v>585.03159999999991</v>
      </c>
      <c r="E13" s="137">
        <f>IF(PT_komm!E22=0," ",PT_komm!E22/1000)</f>
        <v>673.41150000000016</v>
      </c>
      <c r="F13" s="137">
        <f>IF(PT_komm!F22=0," ",PT_komm!F22/1000)</f>
        <v>677.83400000000006</v>
      </c>
      <c r="G13" s="137">
        <f>IF(PT_komm!G22=0," ",PT_komm!G22/1000)</f>
        <v>640.18330000000003</v>
      </c>
      <c r="H13" s="137">
        <f>IF(PT_komm!H22=0," ",PT_komm!H22/1000)</f>
        <v>700.86570000000006</v>
      </c>
      <c r="I13" s="137">
        <f>IF(PT_komm!I22=0," ",PT_komm!I22/1000)</f>
        <v>761.86810000000003</v>
      </c>
      <c r="J13" s="137">
        <f>IF(PT_komm!J22=0," ",PT_komm!J22/1000)</f>
        <v>735.42820000000006</v>
      </c>
      <c r="K13" s="137">
        <f>IF(PT_komm!K22=0," ",PT_komm!K22/1000)</f>
        <v>706.24710000000005</v>
      </c>
      <c r="L13" s="137">
        <f>IF(PT_komm!L22=0," ",PT_komm!L22/1000)</f>
        <v>670.60600000000034</v>
      </c>
      <c r="M13" s="138">
        <f>IF(PT_komm!P22=0," ",PT_komm!P22/1000)</f>
        <v>-130.11169999999973</v>
      </c>
      <c r="N13" s="101">
        <f>IF(PT_komm!U22=0," ",PT_komm!U22)</f>
        <v>-0.16249384770687561</v>
      </c>
    </row>
    <row r="14" spans="2:14" x14ac:dyDescent="0.2">
      <c r="B14" s="16" t="str">
        <f>IF(PT_komm!B23=0," ",PT_komm!B23)</f>
        <v>Heim</v>
      </c>
      <c r="C14" s="137">
        <f>IF(PT_komm!C23=0," ",PT_komm!C23/1000)</f>
        <v>594.57909999999993</v>
      </c>
      <c r="D14" s="137">
        <f>IF(PT_komm!D23=0," ",PT_komm!D23/1000)</f>
        <v>612.73739999999998</v>
      </c>
      <c r="E14" s="137">
        <f>IF(PT_komm!E23=0," ",PT_komm!E23/1000)</f>
        <v>647.61130000000003</v>
      </c>
      <c r="F14" s="137">
        <f>IF(PT_komm!F23=0," ",PT_komm!F23/1000)</f>
        <v>662.16340000000014</v>
      </c>
      <c r="G14" s="137">
        <f>IF(PT_komm!G23=0," ",PT_komm!G23/1000)</f>
        <v>650.78390000000002</v>
      </c>
      <c r="H14" s="137">
        <f>IF(PT_komm!H23=0," ",PT_komm!H23/1000)</f>
        <v>666.97019999999986</v>
      </c>
      <c r="I14" s="137">
        <f>IF(PT_komm!I23=0," ",PT_komm!I23/1000)</f>
        <v>596.59859999999981</v>
      </c>
      <c r="J14" s="137">
        <f>IF(PT_komm!J23=0," ",PT_komm!J23/1000)</f>
        <v>623.86880000000053</v>
      </c>
      <c r="K14" s="137">
        <f>IF(PT_komm!K23=0," ",PT_komm!K23/1000)</f>
        <v>588.26</v>
      </c>
      <c r="L14" s="137">
        <f>IF(PT_komm!L23=0," ",PT_komm!L23/1000)</f>
        <v>582.94219999999973</v>
      </c>
      <c r="M14" s="138">
        <f>IF(PT_komm!P23=0," ",PT_komm!P23/1000)</f>
        <v>-11.636900000000256</v>
      </c>
      <c r="N14" s="101">
        <f>IF(PT_komm!U23=0," ",PT_komm!U23)</f>
        <v>-1.9571660019668126E-2</v>
      </c>
    </row>
    <row r="15" spans="2:14" x14ac:dyDescent="0.2">
      <c r="B15" s="16" t="str">
        <f>IF(PT_komm!B24=0," ",PT_komm!B24)</f>
        <v>Hitra</v>
      </c>
      <c r="C15" s="137">
        <f>IF(PT_komm!C24=0," ",PT_komm!C24/1000)</f>
        <v>129.7704</v>
      </c>
      <c r="D15" s="137">
        <f>IF(PT_komm!D24=0," ",PT_komm!D24/1000)</f>
        <v>122.0659</v>
      </c>
      <c r="E15" s="137">
        <f>IF(PT_komm!E24=0," ",PT_komm!E24/1000)</f>
        <v>130.56830000000002</v>
      </c>
      <c r="F15" s="137">
        <f>IF(PT_komm!F24=0," ",PT_komm!F24/1000)</f>
        <v>123.8811</v>
      </c>
      <c r="G15" s="137">
        <f>IF(PT_komm!G24=0," ",PT_komm!G24/1000)</f>
        <v>114.07709999999999</v>
      </c>
      <c r="H15" s="137">
        <f>IF(PT_komm!H24=0," ",PT_komm!H24/1000)</f>
        <v>146.60659999999999</v>
      </c>
      <c r="I15" s="137">
        <f>IF(PT_komm!I24=0," ",PT_komm!I24/1000)</f>
        <v>138.82319999999999</v>
      </c>
      <c r="J15" s="137">
        <f>IF(PT_komm!J24=0," ",PT_komm!J24/1000)</f>
        <v>148.374</v>
      </c>
      <c r="K15" s="137">
        <f>IF(PT_komm!K24=0," ",PT_komm!K24/1000)</f>
        <v>142.85799999999998</v>
      </c>
      <c r="L15" s="137">
        <f>IF(PT_komm!L24=0," ",PT_komm!L24/1000)</f>
        <v>134.20229999999998</v>
      </c>
      <c r="M15" s="138">
        <f>IF(PT_komm!P24=0," ",PT_komm!P24/1000)</f>
        <v>4.4318999999999944</v>
      </c>
      <c r="N15" s="101">
        <f>IF(PT_komm!U24=0," ",PT_komm!U24)</f>
        <v>3.4151855893177444E-2</v>
      </c>
    </row>
    <row r="16" spans="2:14" x14ac:dyDescent="0.2">
      <c r="B16" s="16" t="str">
        <f>IF(PT_komm!B25=0," ",PT_komm!B25)</f>
        <v>Holtålen</v>
      </c>
      <c r="C16" s="137">
        <f>IF(PT_komm!C25=0," ",PT_komm!C25/1000)</f>
        <v>505.01549999999997</v>
      </c>
      <c r="D16" s="137">
        <f>IF(PT_komm!D25=0," ",PT_komm!D25/1000)</f>
        <v>783.71359999999993</v>
      </c>
      <c r="E16" s="137">
        <f>IF(PT_komm!E25=0," ",PT_komm!E25/1000)</f>
        <v>727.07349999999997</v>
      </c>
      <c r="F16" s="137">
        <f>IF(PT_komm!F25=0," ",PT_komm!F25/1000)</f>
        <v>728.0261999999999</v>
      </c>
      <c r="G16" s="137">
        <f>IF(PT_komm!G25=0," ",PT_komm!G25/1000)</f>
        <v>727.16899999999998</v>
      </c>
      <c r="H16" s="137">
        <f>IF(PT_komm!H25=0," ",PT_komm!H25/1000)</f>
        <v>738.23269999999991</v>
      </c>
      <c r="I16" s="137">
        <f>IF(PT_komm!I25=0," ",PT_komm!I25/1000)</f>
        <v>793.40019999999993</v>
      </c>
      <c r="J16" s="137">
        <f>IF(PT_komm!J25=0," ",PT_komm!J25/1000)</f>
        <v>1419.4658199999994</v>
      </c>
      <c r="K16" s="137">
        <f>IF(PT_komm!K25=0," ",PT_komm!K25/1000)</f>
        <v>1424.6270400000001</v>
      </c>
      <c r="L16" s="137">
        <f>IF(PT_komm!L25=0," ",PT_komm!L25/1000)</f>
        <v>1493.3715600000003</v>
      </c>
      <c r="M16" s="138">
        <f>IF(PT_komm!P25=0," ",PT_komm!P25/1000)</f>
        <v>988.3560600000003</v>
      </c>
      <c r="N16" s="101">
        <f>IF(PT_komm!U25=0," ",PT_komm!U25)</f>
        <v>1.9570806440594404</v>
      </c>
    </row>
    <row r="17" spans="2:14" x14ac:dyDescent="0.2">
      <c r="B17" s="16" t="str">
        <f>IF(PT_komm!B26=0," ",PT_komm!B26)</f>
        <v>Høylandet</v>
      </c>
      <c r="C17" s="137">
        <f>IF(PT_komm!C26=0," ",PT_komm!C26/1000)</f>
        <v>999.02089999999998</v>
      </c>
      <c r="D17" s="137">
        <f>IF(PT_komm!D26=0," ",PT_komm!D26/1000)</f>
        <v>976.86380000000008</v>
      </c>
      <c r="E17" s="137">
        <f>IF(PT_komm!E26=0," ",PT_komm!E26/1000)</f>
        <v>780.91839999999991</v>
      </c>
      <c r="F17" s="137">
        <f>IF(PT_komm!F26=0," ",PT_komm!F26/1000)</f>
        <v>460.4556</v>
      </c>
      <c r="G17" s="137">
        <f>IF(PT_komm!G26=0," ",PT_komm!G26/1000)</f>
        <v>450.53230000000002</v>
      </c>
      <c r="H17" s="137">
        <f>IF(PT_komm!H26=0," ",PT_komm!H26/1000)</f>
        <v>369.85559999999998</v>
      </c>
      <c r="I17" s="137">
        <f>IF(PT_komm!I26=0," ",PT_komm!I26/1000)</f>
        <v>344.99750000000006</v>
      </c>
      <c r="J17" s="137">
        <f>IF(PT_komm!J26=0," ",PT_komm!J26/1000)</f>
        <v>379.44400000000013</v>
      </c>
      <c r="K17" s="137">
        <f>IF(PT_komm!K26=0," ",PT_komm!K26/1000)</f>
        <v>357.99049999999994</v>
      </c>
      <c r="L17" s="137">
        <f>IF(PT_komm!L26=0," ",PT_komm!L26/1000)</f>
        <v>346.08120000000008</v>
      </c>
      <c r="M17" s="138">
        <f>IF(PT_komm!P26=0," ",PT_komm!P26/1000)</f>
        <v>-652.9396999999999</v>
      </c>
      <c r="N17" s="101">
        <f>IF(PT_komm!U26=0," ",PT_komm!U26)</f>
        <v>-0.65357961980575174</v>
      </c>
    </row>
    <row r="18" spans="2:14" x14ac:dyDescent="0.2">
      <c r="B18" s="16" t="str">
        <f>IF(PT_komm!B27=0," ",PT_komm!B27)</f>
        <v>Inderøy</v>
      </c>
      <c r="C18" s="137">
        <f>IF(PT_komm!C27=0," ",PT_komm!C27/1000)</f>
        <v>3261.1124</v>
      </c>
      <c r="D18" s="137">
        <f>IF(PT_komm!D27=0," ",PT_komm!D27/1000)</f>
        <v>3412.9641000000006</v>
      </c>
      <c r="E18" s="137">
        <f>IF(PT_komm!E27=0," ",PT_komm!E27/1000)</f>
        <v>3469.0437000000002</v>
      </c>
      <c r="F18" s="137">
        <f>IF(PT_komm!F27=0," ",PT_komm!F27/1000)</f>
        <v>3940.6503999999995</v>
      </c>
      <c r="G18" s="137">
        <f>IF(PT_komm!G27=0," ",PT_komm!G27/1000)</f>
        <v>3988.3991000000001</v>
      </c>
      <c r="H18" s="137">
        <f>IF(PT_komm!H27=0," ",PT_komm!H27/1000)</f>
        <v>3945.6853999999998</v>
      </c>
      <c r="I18" s="137">
        <f>IF(PT_komm!I27=0," ",PT_komm!I27/1000)</f>
        <v>4104.9364999999998</v>
      </c>
      <c r="J18" s="137">
        <f>IF(PT_komm!J27=0," ",PT_komm!J27/1000)</f>
        <v>3960.1164300000019</v>
      </c>
      <c r="K18" s="137">
        <f>IF(PT_komm!K27=0," ",PT_komm!K27/1000)</f>
        <v>3943.0842200000002</v>
      </c>
      <c r="L18" s="137">
        <f>IF(PT_komm!L27=0," ",PT_komm!L27/1000)</f>
        <v>4004.6957299999999</v>
      </c>
      <c r="M18" s="138">
        <f>IF(PT_komm!P27=0," ",PT_komm!P27/1000)</f>
        <v>743.58333000000005</v>
      </c>
      <c r="N18" s="101">
        <f>IF(PT_komm!U27=0," ",PT_komm!U27)</f>
        <v>0.22801524105700868</v>
      </c>
    </row>
    <row r="19" spans="2:14" x14ac:dyDescent="0.2">
      <c r="B19" s="16" t="str">
        <f>IF(PT_komm!B28=0," ",PT_komm!B28)</f>
        <v>Indre Fosen</v>
      </c>
      <c r="C19" s="137">
        <f>IF(PT_komm!C28=0," ",PT_komm!C28/1000)</f>
        <v>2469.1160999999997</v>
      </c>
      <c r="D19" s="137">
        <f>IF(PT_komm!D28=0," ",PT_komm!D28/1000)</f>
        <v>2537.3366000000001</v>
      </c>
      <c r="E19" s="137">
        <f>IF(PT_komm!E28=0," ",PT_komm!E28/1000)</f>
        <v>2162.3063999999999</v>
      </c>
      <c r="F19" s="137">
        <f>IF(PT_komm!F28=0," ",PT_komm!F28/1000)</f>
        <v>2024.3677999999998</v>
      </c>
      <c r="G19" s="137">
        <f>IF(PT_komm!G28=0," ",PT_komm!G28/1000)</f>
        <v>2170.3883999999998</v>
      </c>
      <c r="H19" s="137">
        <f>IF(PT_komm!H28=0," ",PT_komm!H28/1000)</f>
        <v>2160.864</v>
      </c>
      <c r="I19" s="137">
        <f>IF(PT_komm!I28=0," ",PT_komm!I28/1000)</f>
        <v>2234.8461000000002</v>
      </c>
      <c r="J19" s="137">
        <f>IF(PT_komm!J28=0," ",PT_komm!J28/1000)</f>
        <v>2170.2001799999998</v>
      </c>
      <c r="K19" s="137">
        <f>IF(PT_komm!K28=0," ",PT_komm!K28/1000)</f>
        <v>2341.2872400000001</v>
      </c>
      <c r="L19" s="137">
        <f>IF(PT_komm!L28=0," ",PT_komm!L28/1000)</f>
        <v>2336.3557499999984</v>
      </c>
      <c r="M19" s="138">
        <f>IF(PT_komm!P28=0," ",PT_komm!P28/1000)</f>
        <v>-132.76035000000149</v>
      </c>
      <c r="N19" s="101">
        <f>IF(PT_komm!U28=0," ",PT_komm!U28)</f>
        <v>-5.3768370794715366E-2</v>
      </c>
    </row>
    <row r="20" spans="2:14" x14ac:dyDescent="0.2">
      <c r="B20" s="91" t="str">
        <f>IF(PT_komm!B29=0," ",PT_komm!B29)</f>
        <v>Leka</v>
      </c>
      <c r="C20" s="137">
        <f>IF(PT_komm!C29=0," ",PT_komm!C29/1000)</f>
        <v>195.04660000000001</v>
      </c>
      <c r="D20" s="137">
        <f>IF(PT_komm!D29=0," ",PT_komm!D29/1000)</f>
        <v>191.91749999999999</v>
      </c>
      <c r="E20" s="137">
        <f>IF(PT_komm!E29=0," ",PT_komm!E29/1000)</f>
        <v>198.46950000000004</v>
      </c>
      <c r="F20" s="137">
        <f>IF(PT_komm!F29=0," ",PT_komm!F29/1000)</f>
        <v>181.72</v>
      </c>
      <c r="G20" s="137">
        <f>IF(PT_komm!G29=0," ",PT_komm!G29/1000)</f>
        <v>182.49689999999993</v>
      </c>
      <c r="H20" s="137">
        <f>IF(PT_komm!H29=0," ",PT_komm!H29/1000)</f>
        <v>203.85629999999995</v>
      </c>
      <c r="I20" s="137">
        <f>IF(PT_komm!I29=0," ",PT_komm!I29/1000)</f>
        <v>171.64939999999999</v>
      </c>
      <c r="J20" s="137">
        <f>IF(PT_komm!J29=0," ",PT_komm!J29/1000)</f>
        <v>136.45199999999997</v>
      </c>
      <c r="K20" s="137">
        <f>IF(PT_komm!K29=0," ",PT_komm!K29/1000)</f>
        <v>156.06209999999999</v>
      </c>
      <c r="L20" s="137">
        <f>IF(PT_komm!L29=0," ",PT_komm!L29/1000)</f>
        <v>131.31069999999994</v>
      </c>
      <c r="M20" s="138">
        <f>IF(PT_komm!P29=0," ",PT_komm!P29/1000)</f>
        <v>-63.735900000000051</v>
      </c>
      <c r="N20" s="101">
        <f>IF(PT_komm!U29=0," ",PT_komm!U29)</f>
        <v>-0.32677267893928963</v>
      </c>
    </row>
    <row r="21" spans="2:14" x14ac:dyDescent="0.2">
      <c r="B21" s="16" t="str">
        <f>IF(PT_komm!B30=0," ",PT_komm!B30)</f>
        <v>Levanger</v>
      </c>
      <c r="C21" s="137">
        <f>IF(PT_komm!C30=0," ",PT_komm!C30/1000)</f>
        <v>11878.133199999998</v>
      </c>
      <c r="D21" s="137">
        <f>IF(PT_komm!D30=0," ",PT_komm!D30/1000)</f>
        <v>12355.912600000001</v>
      </c>
      <c r="E21" s="137">
        <f>IF(PT_komm!E30=0," ",PT_komm!E30/1000)</f>
        <v>13319.811499999996</v>
      </c>
      <c r="F21" s="137">
        <f>IF(PT_komm!F30=0," ",PT_komm!F30/1000)</f>
        <v>12988.981600000001</v>
      </c>
      <c r="G21" s="137">
        <f>IF(PT_komm!G30=0," ",PT_komm!G30/1000)</f>
        <v>13731.595899999998</v>
      </c>
      <c r="H21" s="137">
        <f>IF(PT_komm!H30=0," ",PT_komm!H30/1000)</f>
        <v>13689.7616</v>
      </c>
      <c r="I21" s="137">
        <f>IF(PT_komm!I30=0," ",PT_komm!I30/1000)</f>
        <v>14937.958100000003</v>
      </c>
      <c r="J21" s="137">
        <f>IF(PT_komm!J30=0," ",PT_komm!J30/1000)</f>
        <v>14243.380959999986</v>
      </c>
      <c r="K21" s="137">
        <f>IF(PT_komm!K30=0," ",PT_komm!K30/1000)</f>
        <v>14425.66986</v>
      </c>
      <c r="L21" s="137">
        <f>IF(PT_komm!L30=0," ",PT_komm!L30/1000)</f>
        <v>14288.404350000008</v>
      </c>
      <c r="M21" s="138">
        <f>IF(PT_komm!P30=0," ",PT_komm!P30/1000)</f>
        <v>2410.2711500000078</v>
      </c>
      <c r="N21" s="101">
        <f>IF(PT_komm!U30=0," ",PT_komm!U30)</f>
        <v>0.20291666286416185</v>
      </c>
    </row>
    <row r="22" spans="2:14" x14ac:dyDescent="0.2">
      <c r="B22" s="16" t="str">
        <f>IF(PT_komm!B31=0," ",PT_komm!B31)</f>
        <v>Lierne</v>
      </c>
      <c r="C22" s="137">
        <f>IF(PT_komm!C31=0," ",PT_komm!C31/1000)</f>
        <v>150.55179999999999</v>
      </c>
      <c r="D22" s="137">
        <f>IF(PT_komm!D31=0," ",PT_komm!D31/1000)</f>
        <v>156.50799999999998</v>
      </c>
      <c r="E22" s="137">
        <f>IF(PT_komm!E31=0," ",PT_komm!E31/1000)</f>
        <v>160.4846</v>
      </c>
      <c r="F22" s="137">
        <f>IF(PT_komm!F31=0," ",PT_komm!F31/1000)</f>
        <v>195.30079999999998</v>
      </c>
      <c r="G22" s="137">
        <f>IF(PT_komm!G31=0," ",PT_komm!G31/1000)</f>
        <v>214.54880000000003</v>
      </c>
      <c r="H22" s="137">
        <f>IF(PT_komm!H31=0," ",PT_komm!H31/1000)</f>
        <v>177.90930000000006</v>
      </c>
      <c r="I22" s="137">
        <f>IF(PT_komm!I31=0," ",PT_komm!I31/1000)</f>
        <v>165.80009999999999</v>
      </c>
      <c r="J22" s="137">
        <f>IF(PT_komm!J31=0," ",PT_komm!J31/1000)</f>
        <v>169.70540000000005</v>
      </c>
      <c r="K22" s="137">
        <f>IF(PT_komm!K31=0," ",PT_komm!K31/1000)</f>
        <v>175.82890000000003</v>
      </c>
      <c r="L22" s="137">
        <f>IF(PT_komm!L31=0," ",PT_komm!L31/1000)</f>
        <v>162.77510000000001</v>
      </c>
      <c r="M22" s="138">
        <f>IF(PT_komm!P31=0," ",PT_komm!P31/1000)</f>
        <v>12.223300000000018</v>
      </c>
      <c r="N22" s="101">
        <f>IF(PT_komm!U31=0," ",PT_komm!U31)</f>
        <v>8.1189995735687109E-2</v>
      </c>
    </row>
    <row r="23" spans="2:14" x14ac:dyDescent="0.2">
      <c r="B23" s="16" t="str">
        <f>IF(PT_komm!B32=0," ",PT_komm!B32)</f>
        <v>Malvik</v>
      </c>
      <c r="C23" s="137">
        <f>IF(PT_komm!C32=0," ",PT_komm!C32/1000)</f>
        <v>288.46070000000003</v>
      </c>
      <c r="D23" s="137">
        <f>IF(PT_komm!D32=0," ",PT_komm!D32/1000)</f>
        <v>307.82909999999998</v>
      </c>
      <c r="E23" s="137">
        <f>IF(PT_komm!E32=0," ",PT_komm!E32/1000)</f>
        <v>290.2319</v>
      </c>
      <c r="F23" s="137">
        <f>IF(PT_komm!F32=0," ",PT_komm!F32/1000)</f>
        <v>325.3965</v>
      </c>
      <c r="G23" s="137">
        <f>IF(PT_komm!G32=0," ",PT_komm!G32/1000)</f>
        <v>288.65940000000001</v>
      </c>
      <c r="H23" s="137">
        <f>IF(PT_komm!H32=0," ",PT_komm!H32/1000)</f>
        <v>298.51350000000002</v>
      </c>
      <c r="I23" s="137">
        <f>IF(PT_komm!I32=0," ",PT_komm!I32/1000)</f>
        <v>341.9285999999999</v>
      </c>
      <c r="J23" s="137">
        <f>IF(PT_komm!J32=0," ",PT_komm!J32/1000)</f>
        <v>342.92320000000012</v>
      </c>
      <c r="K23" s="137">
        <f>IF(PT_komm!K32=0," ",PT_komm!K32/1000)</f>
        <v>355.36439999999988</v>
      </c>
      <c r="L23" s="137">
        <f>IF(PT_komm!L32=0," ",PT_komm!L32/1000)</f>
        <v>399.4101999999998</v>
      </c>
      <c r="M23" s="138">
        <f>IF(PT_komm!P32=0," ",PT_komm!P32/1000)</f>
        <v>110.94949999999977</v>
      </c>
      <c r="N23" s="101">
        <f>IF(PT_komm!U32=0," ",PT_komm!U32)</f>
        <v>0.384626051313055</v>
      </c>
    </row>
    <row r="24" spans="2:14" x14ac:dyDescent="0.2">
      <c r="B24" s="16" t="str">
        <f>IF(PT_komm!B33=0," ",PT_komm!B33)</f>
        <v>Melhus</v>
      </c>
      <c r="C24" s="137">
        <f>IF(PT_komm!C33=0," ",PT_komm!C33/1000)</f>
        <v>3335.4984000000009</v>
      </c>
      <c r="D24" s="137">
        <f>IF(PT_komm!D33=0," ",PT_komm!D33/1000)</f>
        <v>3515.3865000000001</v>
      </c>
      <c r="E24" s="137">
        <f>IF(PT_komm!E33=0," ",PT_komm!E33/1000)</f>
        <v>3396.6651999999999</v>
      </c>
      <c r="F24" s="137">
        <f>IF(PT_komm!F33=0," ",PT_komm!F33/1000)</f>
        <v>4274.3779999999997</v>
      </c>
      <c r="G24" s="137">
        <f>IF(PT_komm!G33=0," ",PT_komm!G33/1000)</f>
        <v>4247.2105999999994</v>
      </c>
      <c r="H24" s="137">
        <f>IF(PT_komm!H33=0," ",PT_komm!H33/1000)</f>
        <v>4442.5065000000004</v>
      </c>
      <c r="I24" s="137">
        <f>IF(PT_komm!I33=0," ",PT_komm!I33/1000)</f>
        <v>4588.5627999999988</v>
      </c>
      <c r="J24" s="137">
        <f>IF(PT_komm!J33=0," ",PT_komm!J33/1000)</f>
        <v>4351.9677600000032</v>
      </c>
      <c r="K24" s="137">
        <f>IF(PT_komm!K33=0," ",PT_komm!K33/1000)</f>
        <v>4397.1135899999999</v>
      </c>
      <c r="L24" s="137">
        <f>IF(PT_komm!L33=0," ",PT_komm!L33/1000)</f>
        <v>4677.1858599999987</v>
      </c>
      <c r="M24" s="138">
        <f>IF(PT_komm!P33=0," ",PT_komm!P33/1000)</f>
        <v>1341.6874599999976</v>
      </c>
      <c r="N24" s="101">
        <f>IF(PT_komm!U33=0," ",PT_komm!U33)</f>
        <v>0.40224497184588587</v>
      </c>
    </row>
    <row r="25" spans="2:14" x14ac:dyDescent="0.2">
      <c r="B25" s="16" t="str">
        <f>IF(PT_komm!B34=0," ",PT_komm!B34)</f>
        <v>Meråker</v>
      </c>
      <c r="C25" s="137">
        <f>IF(PT_komm!C34=0," ",PT_komm!C34/1000)</f>
        <v>133.01379999999997</v>
      </c>
      <c r="D25" s="137">
        <f>IF(PT_komm!D34=0," ",PT_komm!D34/1000)</f>
        <v>140.4015</v>
      </c>
      <c r="E25" s="137">
        <f>IF(PT_komm!E34=0," ",PT_komm!E34/1000)</f>
        <v>151.9409</v>
      </c>
      <c r="F25" s="137">
        <f>IF(PT_komm!F34=0," ",PT_komm!F34/1000)</f>
        <v>138.74199999999999</v>
      </c>
      <c r="G25" s="137">
        <f>IF(PT_komm!G34=0," ",PT_komm!G34/1000)</f>
        <v>142.91699999999997</v>
      </c>
      <c r="H25" s="137">
        <f>IF(PT_komm!H34=0," ",PT_komm!H34/1000)</f>
        <v>155.74820000000003</v>
      </c>
      <c r="I25" s="137">
        <f>IF(PT_komm!I34=0," ",PT_komm!I34/1000)</f>
        <v>151.89590000000001</v>
      </c>
      <c r="J25" s="137">
        <f>IF(PT_komm!J34=0," ",PT_komm!J34/1000)</f>
        <v>148.09759999999997</v>
      </c>
      <c r="K25" s="137">
        <f>IF(PT_komm!K34=0," ",PT_komm!K34/1000)</f>
        <v>170.2884</v>
      </c>
      <c r="L25" s="137">
        <f>IF(PT_komm!L34=0," ",PT_komm!L34/1000)</f>
        <v>115.18829999999997</v>
      </c>
      <c r="M25" s="138">
        <f>IF(PT_komm!P34=0," ",PT_komm!P34/1000)</f>
        <v>-17.825500000000016</v>
      </c>
      <c r="N25" s="101">
        <f>IF(PT_komm!U34=0," ",PT_komm!U34)</f>
        <v>-0.13401241074234416</v>
      </c>
    </row>
    <row r="26" spans="2:14" x14ac:dyDescent="0.2">
      <c r="B26" s="16" t="str">
        <f>IF(PT_komm!B35=0," ",PT_komm!B35)</f>
        <v>Midtre Gauldal</v>
      </c>
      <c r="C26" s="137">
        <f>IF(PT_komm!C35=0," ",PT_komm!C35/1000)</f>
        <v>4487.6506000000008</v>
      </c>
      <c r="D26" s="137">
        <f>IF(PT_komm!D35=0," ",PT_komm!D35/1000)</f>
        <v>5220.2366000000002</v>
      </c>
      <c r="E26" s="137">
        <f>IF(PT_komm!E35=0," ",PT_komm!E35/1000)</f>
        <v>5490.6869000000015</v>
      </c>
      <c r="F26" s="137">
        <f>IF(PT_komm!F35=0," ",PT_komm!F35/1000)</f>
        <v>5964.1596</v>
      </c>
      <c r="G26" s="137">
        <f>IF(PT_komm!G35=0," ",PT_komm!G35/1000)</f>
        <v>6301.2632000000003</v>
      </c>
      <c r="H26" s="137">
        <f>IF(PT_komm!H35=0," ",PT_komm!H35/1000)</f>
        <v>6451.84</v>
      </c>
      <c r="I26" s="137">
        <f>IF(PT_komm!I35=0," ",PT_komm!I35/1000)</f>
        <v>6722.2168999999994</v>
      </c>
      <c r="J26" s="137">
        <f>IF(PT_komm!J35=0," ",PT_komm!J35/1000)</f>
        <v>6279.7154299999993</v>
      </c>
      <c r="K26" s="137">
        <f>IF(PT_komm!K35=0," ",PT_komm!K35/1000)</f>
        <v>6640.6956700000001</v>
      </c>
      <c r="L26" s="137">
        <f>IF(PT_komm!L35=0," ",PT_komm!L35/1000)</f>
        <v>6371.0118399999965</v>
      </c>
      <c r="M26" s="138">
        <f>IF(PT_komm!P35=0," ",PT_komm!P35/1000)</f>
        <v>1883.3612399999956</v>
      </c>
      <c r="N26" s="101">
        <f>IF(PT_komm!U35=0," ",PT_komm!U35)</f>
        <v>0.41967644272484034</v>
      </c>
    </row>
    <row r="27" spans="2:14" x14ac:dyDescent="0.2">
      <c r="B27" s="16" t="str">
        <f>IF(PT_komm!B36=0," ",PT_komm!B36)</f>
        <v>Namsos</v>
      </c>
      <c r="C27" s="137">
        <f>IF(PT_komm!C36=0," ",PT_komm!C36/1000)</f>
        <v>1992.7348999999995</v>
      </c>
      <c r="D27" s="137">
        <f>IF(PT_komm!D36=0," ",PT_komm!D36/1000)</f>
        <v>1917.0715999999998</v>
      </c>
      <c r="E27" s="137">
        <f>IF(PT_komm!E36=0," ",PT_komm!E36/1000)</f>
        <v>1821.6561999999999</v>
      </c>
      <c r="F27" s="137">
        <f>IF(PT_komm!F36=0," ",PT_komm!F36/1000)</f>
        <v>1647.5877</v>
      </c>
      <c r="G27" s="137">
        <f>IF(PT_komm!G36=0," ",PT_komm!G36/1000)</f>
        <v>1617.6073000000004</v>
      </c>
      <c r="H27" s="137">
        <f>IF(PT_komm!H36=0," ",PT_komm!H36/1000)</f>
        <v>1623.0818000000002</v>
      </c>
      <c r="I27" s="137">
        <f>IF(PT_komm!I36=0," ",PT_komm!I36/1000)</f>
        <v>1589.2503999999999</v>
      </c>
      <c r="J27" s="137">
        <f>IF(PT_komm!J36=0," ",PT_komm!J36/1000)</f>
        <v>1581.9947499999994</v>
      </c>
      <c r="K27" s="137">
        <f>IF(PT_komm!K36=0," ",PT_komm!K36/1000)</f>
        <v>1836.9781100000005</v>
      </c>
      <c r="L27" s="137">
        <f>IF(PT_komm!L36=0," ",PT_komm!L36/1000)</f>
        <v>1905.96297</v>
      </c>
      <c r="M27" s="138">
        <f>IF(PT_komm!P36=0," ",PT_komm!P36/1000)</f>
        <v>-86.771929999999472</v>
      </c>
      <c r="N27" s="101">
        <f>IF(PT_komm!U36=0," ",PT_komm!U36)</f>
        <v>-4.3544141270371435E-2</v>
      </c>
    </row>
    <row r="28" spans="2:14" x14ac:dyDescent="0.2">
      <c r="B28" s="16" t="str">
        <f>IF(PT_komm!B37=0," ",PT_komm!B37)</f>
        <v>Namsskogan</v>
      </c>
      <c r="C28" s="137">
        <f>IF(PT_komm!C37=0," ",PT_komm!C37/1000)</f>
        <v>92.879800000000003</v>
      </c>
      <c r="D28" s="137">
        <f>IF(PT_komm!D37=0," ",PT_komm!D37/1000)</f>
        <v>88.968299999999999</v>
      </c>
      <c r="E28" s="137">
        <f>IF(PT_komm!E37=0," ",PT_komm!E37/1000)</f>
        <v>106.27390000000003</v>
      </c>
      <c r="F28" s="137">
        <f>IF(PT_komm!F37=0," ",PT_komm!F37/1000)</f>
        <v>104.71180000000001</v>
      </c>
      <c r="G28" s="137">
        <f>IF(PT_komm!G37=0," ",PT_komm!G37/1000)</f>
        <v>106.03819999999999</v>
      </c>
      <c r="H28" s="137">
        <f>IF(PT_komm!H37=0," ",PT_komm!H37/1000)</f>
        <v>114.11290000000001</v>
      </c>
      <c r="I28" s="137">
        <f>IF(PT_komm!I37=0," ",PT_komm!I37/1000)</f>
        <v>100.99460000000001</v>
      </c>
      <c r="J28" s="137">
        <f>IF(PT_komm!J37=0," ",PT_komm!J37/1000)</f>
        <v>111.42859999999996</v>
      </c>
      <c r="K28" s="137">
        <f>IF(PT_komm!K37=0," ",PT_komm!K37/1000)</f>
        <v>115.13480000000001</v>
      </c>
      <c r="L28" s="137">
        <f>IF(PT_komm!L37=0," ",PT_komm!L37/1000)</f>
        <v>104.94359999999998</v>
      </c>
      <c r="M28" s="138">
        <f>IF(PT_komm!P37=0," ",PT_komm!P37/1000)</f>
        <v>12.063799999999974</v>
      </c>
      <c r="N28" s="101">
        <f>IF(PT_komm!U37=0," ",PT_komm!U37)</f>
        <v>0.12988615393228639</v>
      </c>
    </row>
    <row r="29" spans="2:14" x14ac:dyDescent="0.2">
      <c r="B29" s="16" t="str">
        <f>IF(PT_komm!B38=0," ",PT_komm!B38)</f>
        <v>Nærøysund</v>
      </c>
      <c r="C29" s="137">
        <f>IF(PT_komm!C38=0," ",PT_komm!C38/1000)</f>
        <v>1145.8724</v>
      </c>
      <c r="D29" s="137">
        <f>IF(PT_komm!D38=0," ",PT_komm!D38/1000)</f>
        <v>1114.8620000000001</v>
      </c>
      <c r="E29" s="137">
        <f>IF(PT_komm!E38=0," ",PT_komm!E38/1000)</f>
        <v>1152.4015999999999</v>
      </c>
      <c r="F29" s="137">
        <f>IF(PT_komm!F38=0," ",PT_komm!F38/1000)</f>
        <v>1193.3089</v>
      </c>
      <c r="G29" s="137">
        <f>IF(PT_komm!G38=0," ",PT_komm!G38/1000)</f>
        <v>1198.4217999999998</v>
      </c>
      <c r="H29" s="137">
        <f>IF(PT_komm!H38=0," ",PT_komm!H38/1000)</f>
        <v>1059.8531</v>
      </c>
      <c r="I29" s="137">
        <f>IF(PT_komm!I38=0," ",PT_komm!I38/1000)</f>
        <v>1044.1444000000001</v>
      </c>
      <c r="J29" s="137">
        <f>IF(PT_komm!J38=0," ",PT_komm!J38/1000)</f>
        <v>1050.2395000000001</v>
      </c>
      <c r="K29" s="137">
        <f>IF(PT_komm!K38=0," ",PT_komm!K38/1000)</f>
        <v>972.39610000000016</v>
      </c>
      <c r="L29" s="137">
        <f>IF(PT_komm!L38=0," ",PT_komm!L38/1000)</f>
        <v>978.28410000000042</v>
      </c>
      <c r="M29" s="138">
        <f>IF(PT_komm!P38=0," ",PT_komm!P38/1000)</f>
        <v>-167.58829999999946</v>
      </c>
      <c r="N29" s="101">
        <f>IF(PT_komm!U38=0," ",PT_komm!U38)</f>
        <v>-0.14625389353997834</v>
      </c>
    </row>
    <row r="30" spans="2:14" x14ac:dyDescent="0.2">
      <c r="B30" s="16" t="str">
        <f>IF(PT_komm!B39=0," ",PT_komm!B39)</f>
        <v>Oppdal</v>
      </c>
      <c r="C30" s="137">
        <f>IF(PT_komm!C39=0," ",PT_komm!C39/1000)</f>
        <v>1144.1041</v>
      </c>
      <c r="D30" s="137">
        <f>IF(PT_komm!D39=0," ",PT_komm!D39/1000)</f>
        <v>1129.5654000000002</v>
      </c>
      <c r="E30" s="137">
        <f>IF(PT_komm!E39=0," ",PT_komm!E39/1000)</f>
        <v>1117.7008000000001</v>
      </c>
      <c r="F30" s="137">
        <f>IF(PT_komm!F39=0," ",PT_komm!F39/1000)</f>
        <v>1139.4704999999999</v>
      </c>
      <c r="G30" s="137">
        <f>IF(PT_komm!G39=0," ",PT_komm!G39/1000)</f>
        <v>1086.0819000000001</v>
      </c>
      <c r="H30" s="137">
        <f>IF(PT_komm!H39=0," ",PT_komm!H39/1000)</f>
        <v>1083.9345000000001</v>
      </c>
      <c r="I30" s="137">
        <f>IF(PT_komm!I39=0," ",PT_komm!I39/1000)</f>
        <v>1051.931</v>
      </c>
      <c r="J30" s="137">
        <f>IF(PT_komm!J39=0," ",PT_komm!J39/1000)</f>
        <v>1099.8893999999998</v>
      </c>
      <c r="K30" s="137">
        <f>IF(PT_komm!K39=0," ",PT_komm!K39/1000)</f>
        <v>1058.1773999999996</v>
      </c>
      <c r="L30" s="137">
        <f>IF(PT_komm!L39=0," ",PT_komm!L39/1000)</f>
        <v>987.83459999999991</v>
      </c>
      <c r="M30" s="138">
        <f>IF(PT_komm!P39=0," ",PT_komm!P39/1000)</f>
        <v>-156.26950000000022</v>
      </c>
      <c r="N30" s="101">
        <f>IF(PT_komm!U39=0," ",PT_komm!U39)</f>
        <v>-0.13658678436691227</v>
      </c>
    </row>
    <row r="31" spans="2:14" x14ac:dyDescent="0.2">
      <c r="B31" s="91" t="str">
        <f>IF(PT_komm!B40=0," ",PT_komm!B40)</f>
        <v>Orkland</v>
      </c>
      <c r="C31" s="137">
        <f>IF(PT_komm!C40=0," ",PT_komm!C40/1000)</f>
        <v>2887.6368000000007</v>
      </c>
      <c r="D31" s="137">
        <f>IF(PT_komm!D40=0," ",PT_komm!D40/1000)</f>
        <v>3311.2538999999992</v>
      </c>
      <c r="E31" s="137">
        <f>IF(PT_komm!E40=0," ",PT_komm!E40/1000)</f>
        <v>3130.277500000002</v>
      </c>
      <c r="F31" s="137">
        <f>IF(PT_komm!F40=0," ",PT_komm!F40/1000)</f>
        <v>3497.4651999999996</v>
      </c>
      <c r="G31" s="137">
        <f>IF(PT_komm!G40=0," ",PT_komm!G40/1000)</f>
        <v>3474.4133000000002</v>
      </c>
      <c r="H31" s="137">
        <f>IF(PT_komm!H40=0," ",PT_komm!H40/1000)</f>
        <v>3240.4942999999998</v>
      </c>
      <c r="I31" s="137">
        <f>IF(PT_komm!I40=0," ",PT_komm!I40/1000)</f>
        <v>3482.1325999999995</v>
      </c>
      <c r="J31" s="137">
        <f>IF(PT_komm!J40=0," ",PT_komm!J40/1000)</f>
        <v>3719.4606299999991</v>
      </c>
      <c r="K31" s="137">
        <f>IF(PT_komm!K40=0," ",PT_komm!K40/1000)</f>
        <v>4205.168590000002</v>
      </c>
      <c r="L31" s="137">
        <f>IF(PT_komm!L40=0," ",PT_komm!L40/1000)</f>
        <v>4353.5971400000017</v>
      </c>
      <c r="M31" s="138">
        <f>IF(PT_komm!P40=0," ",PT_komm!P40/1000)</f>
        <v>1465.9603400000008</v>
      </c>
      <c r="N31" s="101">
        <f>IF(PT_komm!U40=0," ",PT_komm!U40)</f>
        <v>0.50766784105258678</v>
      </c>
    </row>
    <row r="32" spans="2:14" x14ac:dyDescent="0.2">
      <c r="B32" s="16" t="str">
        <f>IF(PT_komm!B41=0," ",PT_komm!B41)</f>
        <v>Osen</v>
      </c>
      <c r="C32" s="137">
        <f>IF(PT_komm!C41=0," ",PT_komm!C41/1000)</f>
        <v>152.2533</v>
      </c>
      <c r="D32" s="137">
        <f>IF(PT_komm!D41=0," ",PT_komm!D41/1000)</f>
        <v>166.47710000000001</v>
      </c>
      <c r="E32" s="137">
        <f>IF(PT_komm!E41=0," ",PT_komm!E41/1000)</f>
        <v>156.18110000000001</v>
      </c>
      <c r="F32" s="137">
        <f>IF(PT_komm!F41=0," ",PT_komm!F41/1000)</f>
        <v>175.82839999999999</v>
      </c>
      <c r="G32" s="137">
        <f>IF(PT_komm!G41=0," ",PT_komm!G41/1000)</f>
        <v>152.93980000000002</v>
      </c>
      <c r="H32" s="137">
        <f>IF(PT_komm!H41=0," ",PT_komm!H41/1000)</f>
        <v>172.93039999999996</v>
      </c>
      <c r="I32" s="137">
        <f>IF(PT_komm!I41=0," ",PT_komm!I41/1000)</f>
        <v>138.37189999999998</v>
      </c>
      <c r="J32" s="137">
        <f>IF(PT_komm!J41=0," ",PT_komm!J41/1000)</f>
        <v>136.96319999999997</v>
      </c>
      <c r="K32" s="137">
        <f>IF(PT_komm!K41=0," ",PT_komm!K41/1000)</f>
        <v>128.90729999999999</v>
      </c>
      <c r="L32" s="137">
        <f>IF(PT_komm!L41=0," ",PT_komm!L41/1000)</f>
        <v>126.79390000000001</v>
      </c>
      <c r="M32" s="138">
        <f>IF(PT_komm!P41=0," ",PT_komm!P41/1000)</f>
        <v>-25.459399999999981</v>
      </c>
      <c r="N32" s="101">
        <f>IF(PT_komm!U41=0," ",PT_komm!U41)</f>
        <v>-0.16721739364598326</v>
      </c>
    </row>
    <row r="33" spans="2:14" x14ac:dyDescent="0.2">
      <c r="B33" s="16" t="str">
        <f>IF(PT_komm!B42=0," ",PT_komm!B42)</f>
        <v>Overhalla</v>
      </c>
      <c r="C33" s="137">
        <f>IF(PT_komm!C42=0," ",PT_komm!C42/1000)</f>
        <v>2654.6749</v>
      </c>
      <c r="D33" s="137">
        <f>IF(PT_komm!D42=0," ",PT_komm!D42/1000)</f>
        <v>2616.0317</v>
      </c>
      <c r="E33" s="137">
        <f>IF(PT_komm!E42=0," ",PT_komm!E42/1000)</f>
        <v>2324.0888999999993</v>
      </c>
      <c r="F33" s="137">
        <f>IF(PT_komm!F42=0," ",PT_komm!F42/1000)</f>
        <v>2038.6394000000003</v>
      </c>
      <c r="G33" s="137">
        <f>IF(PT_komm!G42=0," ",PT_komm!G42/1000)</f>
        <v>2114.9287999999997</v>
      </c>
      <c r="H33" s="137">
        <f>IF(PT_komm!H42=0," ",PT_komm!H42/1000)</f>
        <v>2171.3045000000002</v>
      </c>
      <c r="I33" s="137">
        <f>IF(PT_komm!I42=0," ",PT_komm!I42/1000)</f>
        <v>2102.9197999999997</v>
      </c>
      <c r="J33" s="137">
        <f>IF(PT_komm!J42=0," ",PT_komm!J42/1000)</f>
        <v>2298.6958999999993</v>
      </c>
      <c r="K33" s="137">
        <f>IF(PT_komm!K42=0," ",PT_komm!K42/1000)</f>
        <v>2504.8101999999994</v>
      </c>
      <c r="L33" s="137">
        <f>IF(PT_komm!L42=0," ",PT_komm!L42/1000)</f>
        <v>2419.7217999999998</v>
      </c>
      <c r="M33" s="138">
        <f>IF(PT_komm!P42=0," ",PT_komm!P42/1000)</f>
        <v>-234.95310000000009</v>
      </c>
      <c r="N33" s="101">
        <f>IF(PT_komm!U42=0," ",PT_komm!U42)</f>
        <v>-8.8505413600738866E-2</v>
      </c>
    </row>
    <row r="34" spans="2:14" x14ac:dyDescent="0.2">
      <c r="B34" s="16" t="str">
        <f>IF(PT_komm!B43=0," ",PT_komm!B43)</f>
        <v>Rennebu</v>
      </c>
      <c r="C34" s="137">
        <f>IF(PT_komm!C43=0," ",PT_komm!C43/1000)</f>
        <v>1071.8058999999998</v>
      </c>
      <c r="D34" s="137">
        <f>IF(PT_komm!D43=0," ",PT_komm!D43/1000)</f>
        <v>968.66079999999999</v>
      </c>
      <c r="E34" s="137">
        <f>IF(PT_komm!E43=0," ",PT_komm!E43/1000)</f>
        <v>1139.1901</v>
      </c>
      <c r="F34" s="137">
        <f>IF(PT_komm!F43=0," ",PT_komm!F43/1000)</f>
        <v>1023.7818000000001</v>
      </c>
      <c r="G34" s="137">
        <f>IF(PT_komm!G43=0," ",PT_komm!G43/1000)</f>
        <v>962.1087</v>
      </c>
      <c r="H34" s="137">
        <f>IF(PT_komm!H43=0," ",PT_komm!H43/1000)</f>
        <v>924.16880000000003</v>
      </c>
      <c r="I34" s="137">
        <f>IF(PT_komm!I43=0," ",PT_komm!I43/1000)</f>
        <v>942.81229999999994</v>
      </c>
      <c r="J34" s="137">
        <f>IF(PT_komm!J43=0," ",PT_komm!J43/1000)</f>
        <v>837.26738</v>
      </c>
      <c r="K34" s="137">
        <f>IF(PT_komm!K43=0," ",PT_komm!K43/1000)</f>
        <v>1046.1745500000002</v>
      </c>
      <c r="L34" s="137">
        <f>IF(PT_komm!L43=0," ",PT_komm!L43/1000)</f>
        <v>1049.5489500000001</v>
      </c>
      <c r="M34" s="138">
        <f>IF(PT_komm!P43=0," ",PT_komm!P43/1000)</f>
        <v>-22.256949999999719</v>
      </c>
      <c r="N34" s="101">
        <f>IF(PT_komm!U43=0," ",PT_komm!U43)</f>
        <v>-2.0765840158185098E-2</v>
      </c>
    </row>
    <row r="35" spans="2:14" x14ac:dyDescent="0.2">
      <c r="B35" s="16" t="str">
        <f>IF(PT_komm!B44=0," ",PT_komm!B44)</f>
        <v>Rindal</v>
      </c>
      <c r="C35" s="137">
        <f>IF(PT_komm!C44=0," ",PT_komm!C44/1000)</f>
        <v>404.22160000000002</v>
      </c>
      <c r="D35" s="137">
        <f>IF(PT_komm!D44=0," ",PT_komm!D44/1000)</f>
        <v>433.90840000000003</v>
      </c>
      <c r="E35" s="137">
        <f>IF(PT_komm!E44=0," ",PT_komm!E44/1000)</f>
        <v>428.83479999999997</v>
      </c>
      <c r="F35" s="137">
        <f>IF(PT_komm!F44=0," ",PT_komm!F44/1000)</f>
        <v>455.99009999999998</v>
      </c>
      <c r="G35" s="137">
        <f>IF(PT_komm!G44=0," ",PT_komm!G44/1000)</f>
        <v>486.04570000000007</v>
      </c>
      <c r="H35" s="137">
        <f>IF(PT_komm!H44=0," ",PT_komm!H44/1000)</f>
        <v>442.60910000000007</v>
      </c>
      <c r="I35" s="137">
        <f>IF(PT_komm!I44=0," ",PT_komm!I44/1000)</f>
        <v>472.39409999999992</v>
      </c>
      <c r="J35" s="137">
        <f>IF(PT_komm!J44=0," ",PT_komm!J44/1000)</f>
        <v>450.33579999999984</v>
      </c>
      <c r="K35" s="137">
        <f>IF(PT_komm!K44=0," ",PT_komm!K44/1000)</f>
        <v>476.12560000000008</v>
      </c>
      <c r="L35" s="137">
        <f>IF(PT_komm!L44=0," ",PT_komm!L44/1000)</f>
        <v>421.40130000000016</v>
      </c>
      <c r="M35" s="138">
        <f>IF(PT_komm!P44=0," ",PT_komm!P44/1000)</f>
        <v>17.179700000000128</v>
      </c>
      <c r="N35" s="101">
        <f>IF(PT_komm!U44=0," ",PT_komm!U44)</f>
        <v>4.2500697637137964E-2</v>
      </c>
    </row>
    <row r="36" spans="2:14" x14ac:dyDescent="0.2">
      <c r="B36" s="16" t="str">
        <f>IF(PT_komm!B45=0," ",PT_komm!B45)</f>
        <v>Røros</v>
      </c>
      <c r="C36" s="137">
        <f>IF(PT_komm!C45=0," ",PT_komm!C45/1000)</f>
        <v>281.8587</v>
      </c>
      <c r="D36" s="137">
        <f>IF(PT_komm!D45=0," ",PT_komm!D45/1000)</f>
        <v>313.07689999999997</v>
      </c>
      <c r="E36" s="137">
        <f>IF(PT_komm!E45=0," ",PT_komm!E45/1000)</f>
        <v>316.69630000000001</v>
      </c>
      <c r="F36" s="137">
        <f>IF(PT_komm!F45=0," ",PT_komm!F45/1000)</f>
        <v>312.91110000000003</v>
      </c>
      <c r="G36" s="137">
        <f>IF(PT_komm!G45=0," ",PT_komm!G45/1000)</f>
        <v>313.38859999999994</v>
      </c>
      <c r="H36" s="137">
        <f>IF(PT_komm!H45=0," ",PT_komm!H45/1000)</f>
        <v>293.60629999999998</v>
      </c>
      <c r="I36" s="137">
        <f>IF(PT_komm!I45=0," ",PT_komm!I45/1000)</f>
        <v>316.04799999999994</v>
      </c>
      <c r="J36" s="137">
        <f>IF(PT_komm!J45=0," ",PT_komm!J45/1000)</f>
        <v>322.40770000000015</v>
      </c>
      <c r="K36" s="137">
        <f>IF(PT_komm!K45=0," ",PT_komm!K45/1000)</f>
        <v>307.23350000000033</v>
      </c>
      <c r="L36" s="137">
        <f>IF(PT_komm!L45=0," ",PT_komm!L45/1000)</f>
        <v>297.62120000000016</v>
      </c>
      <c r="M36" s="138">
        <f>IF(PT_komm!P45=0," ",PT_komm!P45/1000)</f>
        <v>15.762500000000175</v>
      </c>
      <c r="N36" s="101">
        <f>IF(PT_komm!U45=0," ",PT_komm!U45)</f>
        <v>5.5923411269548091E-2</v>
      </c>
    </row>
    <row r="37" spans="2:14" x14ac:dyDescent="0.2">
      <c r="B37" s="16" t="str">
        <f>IF(PT_komm!B46=0," ",PT_komm!B46)</f>
        <v>Røyrvik</v>
      </c>
      <c r="C37" s="137">
        <f>IF(PT_komm!C46=0," ",PT_komm!C46/1000)</f>
        <v>28.069900000000001</v>
      </c>
      <c r="D37" s="137">
        <f>IF(PT_komm!D46=0," ",PT_komm!D46/1000)</f>
        <v>30.958800000000004</v>
      </c>
      <c r="E37" s="137">
        <f>IF(PT_komm!E46=0," ",PT_komm!E46/1000)</f>
        <v>44.681800000000003</v>
      </c>
      <c r="F37" s="137">
        <f>IF(PT_komm!F46=0," ",PT_komm!F46/1000)</f>
        <v>18.188000000000002</v>
      </c>
      <c r="G37" s="137">
        <f>IF(PT_komm!G46=0," ",PT_komm!G46/1000)</f>
        <v>29.8292</v>
      </c>
      <c r="H37" s="137">
        <f>IF(PT_komm!H46=0," ",PT_komm!H46/1000)</f>
        <v>14.944700000000001</v>
      </c>
      <c r="I37" s="137">
        <f>IF(PT_komm!I46=0," ",PT_komm!I46/1000)</f>
        <v>17.462399999999999</v>
      </c>
      <c r="J37" s="137">
        <f>IF(PT_komm!J46=0," ",PT_komm!J46/1000)</f>
        <v>20.796799999999998</v>
      </c>
      <c r="K37" s="137">
        <f>IF(PT_komm!K46=0," ",PT_komm!K46/1000)</f>
        <v>15.6866</v>
      </c>
      <c r="L37" s="137">
        <f>IF(PT_komm!L46=0," ",PT_komm!L46/1000)</f>
        <v>14.368899999999998</v>
      </c>
      <c r="M37" s="138">
        <f>IF(PT_komm!P46=0," ",PT_komm!P46/1000)</f>
        <v>-13.701000000000004</v>
      </c>
      <c r="N37" s="101">
        <f>IF(PT_komm!U46=0," ",PT_komm!U46)</f>
        <v>-0.48810291450984872</v>
      </c>
    </row>
    <row r="38" spans="2:14" x14ac:dyDescent="0.2">
      <c r="B38" s="16" t="str">
        <f>IF(PT_komm!B47=0," ",PT_komm!B47)</f>
        <v>Selbu</v>
      </c>
      <c r="C38" s="137">
        <f>IF(PT_komm!C47=0," ",PT_komm!C47/1000)</f>
        <v>688.76510000000007</v>
      </c>
      <c r="D38" s="137">
        <f>IF(PT_komm!D47=0," ",PT_komm!D47/1000)</f>
        <v>696.83630000000005</v>
      </c>
      <c r="E38" s="137">
        <f>IF(PT_komm!E47=0," ",PT_komm!E47/1000)</f>
        <v>647.90180000000009</v>
      </c>
      <c r="F38" s="137">
        <f>IF(PT_komm!F47=0," ",PT_komm!F47/1000)</f>
        <v>603.4312000000001</v>
      </c>
      <c r="G38" s="137">
        <f>IF(PT_komm!G47=0," ",PT_komm!G47/1000)</f>
        <v>615.57749999999999</v>
      </c>
      <c r="H38" s="137">
        <f>IF(PT_komm!H47=0," ",PT_komm!H47/1000)</f>
        <v>614.87390000000005</v>
      </c>
      <c r="I38" s="137">
        <f>IF(PT_komm!I47=0," ",PT_komm!I47/1000)</f>
        <v>625.12569999999994</v>
      </c>
      <c r="J38" s="137">
        <f>IF(PT_komm!J47=0," ",PT_komm!J47/1000)</f>
        <v>628.96459999999922</v>
      </c>
      <c r="K38" s="137">
        <f>IF(PT_komm!K47=0," ",PT_komm!K47/1000)</f>
        <v>576.2758</v>
      </c>
      <c r="L38" s="137">
        <f>IF(PT_komm!L47=0," ",PT_komm!L47/1000)</f>
        <v>590.95739999999978</v>
      </c>
      <c r="M38" s="138">
        <f>IF(PT_komm!P47=0," ",PT_komm!P47/1000)</f>
        <v>-97.80770000000031</v>
      </c>
      <c r="N38" s="101">
        <f>IF(PT_komm!U47=0," ",PT_komm!U47)</f>
        <v>-0.14200443663594495</v>
      </c>
    </row>
    <row r="39" spans="2:14" x14ac:dyDescent="0.2">
      <c r="B39" s="16" t="str">
        <f>IF(PT_komm!B48=0," ",PT_komm!B48)</f>
        <v>Skaun</v>
      </c>
      <c r="C39" s="137">
        <f>IF(PT_komm!C48=0," ",PT_komm!C48/1000)</f>
        <v>620.29629999999997</v>
      </c>
      <c r="D39" s="137">
        <f>IF(PT_komm!D48=0," ",PT_komm!D48/1000)</f>
        <v>568.1828999999999</v>
      </c>
      <c r="E39" s="137">
        <f>IF(PT_komm!E48=0," ",PT_komm!E48/1000)</f>
        <v>792.41259999999988</v>
      </c>
      <c r="F39" s="137">
        <f>IF(PT_komm!F48=0," ",PT_komm!F48/1000)</f>
        <v>898.47850000000005</v>
      </c>
      <c r="G39" s="137">
        <f>IF(PT_komm!G48=0," ",PT_komm!G48/1000)</f>
        <v>835.30270000000007</v>
      </c>
      <c r="H39" s="137">
        <f>IF(PT_komm!H48=0," ",PT_komm!H48/1000)</f>
        <v>901.05489999999998</v>
      </c>
      <c r="I39" s="137">
        <f>IF(PT_komm!I48=0," ",PT_komm!I48/1000)</f>
        <v>951.23330000000021</v>
      </c>
      <c r="J39" s="137">
        <f>IF(PT_komm!J48=0," ",PT_komm!J48/1000)</f>
        <v>966.22383000000002</v>
      </c>
      <c r="K39" s="137">
        <f>IF(PT_komm!K48=0," ",PT_komm!K48/1000)</f>
        <v>1116.97021</v>
      </c>
      <c r="L39" s="137">
        <f>IF(PT_komm!L48=0," ",PT_komm!L48/1000)</f>
        <v>1148.5820599999993</v>
      </c>
      <c r="M39" s="138">
        <f>IF(PT_komm!P48=0," ",PT_komm!P48/1000)</f>
        <v>528.28575999999941</v>
      </c>
      <c r="N39" s="101">
        <f>IF(PT_komm!U48=0," ",PT_komm!U48)</f>
        <v>0.85166679214433405</v>
      </c>
    </row>
    <row r="40" spans="2:14" x14ac:dyDescent="0.2">
      <c r="B40" s="16" t="str">
        <f>IF(PT_komm!B49=0," ",PT_komm!B49)</f>
        <v>Snåsa</v>
      </c>
      <c r="C40" s="137">
        <f>IF(PT_komm!C49=0," ",PT_komm!C49/1000)</f>
        <v>1068.7968000000001</v>
      </c>
      <c r="D40" s="137">
        <f>IF(PT_komm!D49=0," ",PT_komm!D49/1000)</f>
        <v>1363.0492999999999</v>
      </c>
      <c r="E40" s="137">
        <f>IF(PT_komm!E49=0," ",PT_komm!E49/1000)</f>
        <v>1378.7574999999999</v>
      </c>
      <c r="F40" s="137">
        <f>IF(PT_komm!F49=0," ",PT_komm!F49/1000)</f>
        <v>1306.1318999999999</v>
      </c>
      <c r="G40" s="137">
        <f>IF(PT_komm!G49=0," ",PT_komm!G49/1000)</f>
        <v>1260.8491999999999</v>
      </c>
      <c r="H40" s="137">
        <f>IF(PT_komm!H49=0," ",PT_komm!H49/1000)</f>
        <v>1381.7133999999999</v>
      </c>
      <c r="I40" s="137">
        <f>IF(PT_komm!I49=0," ",PT_komm!I49/1000)</f>
        <v>1360.2523999999996</v>
      </c>
      <c r="J40" s="137">
        <f>IF(PT_komm!J49=0," ",PT_komm!J49/1000)</f>
        <v>1328.7394800000002</v>
      </c>
      <c r="K40" s="137">
        <f>IF(PT_komm!K49=0," ",PT_komm!K49/1000)</f>
        <v>1280.15661</v>
      </c>
      <c r="L40" s="137">
        <f>IF(PT_komm!L49=0," ",PT_komm!L49/1000)</f>
        <v>1359.3258900000008</v>
      </c>
      <c r="M40" s="138">
        <f>IF(PT_komm!P49=0," ",PT_komm!P49/1000)</f>
        <v>290.52909000000079</v>
      </c>
      <c r="N40" s="101">
        <f>IF(PT_komm!U49=0," ",PT_komm!U49)</f>
        <v>0.27182818099754863</v>
      </c>
    </row>
    <row r="41" spans="2:14" x14ac:dyDescent="0.2">
      <c r="B41" s="16" t="str">
        <f>IF(PT_komm!B50=0," ",PT_komm!B50)</f>
        <v>Steinkjer</v>
      </c>
      <c r="C41" s="137">
        <f>IF(PT_komm!C50=0," ",PT_komm!C50/1000)</f>
        <v>8350.2811999999994</v>
      </c>
      <c r="D41" s="137">
        <f>IF(PT_komm!D50=0," ",PT_komm!D50/1000)</f>
        <v>9229.1219999999994</v>
      </c>
      <c r="E41" s="137">
        <f>IF(PT_komm!E50=0," ",PT_komm!E50/1000)</f>
        <v>8767.9369000000006</v>
      </c>
      <c r="F41" s="137">
        <f>IF(PT_komm!F50=0," ",PT_komm!F50/1000)</f>
        <v>9062.367400000001</v>
      </c>
      <c r="G41" s="137">
        <f>IF(PT_komm!G50=0," ",PT_komm!G50/1000)</f>
        <v>9031.1659</v>
      </c>
      <c r="H41" s="137">
        <f>IF(PT_komm!H50=0," ",PT_komm!H50/1000)</f>
        <v>8751.6831999999995</v>
      </c>
      <c r="I41" s="137">
        <f>IF(PT_komm!I50=0," ",PT_komm!I50/1000)</f>
        <v>8991.8327999999983</v>
      </c>
      <c r="J41" s="137">
        <f>IF(PT_komm!J50=0," ",PT_komm!J50/1000)</f>
        <v>10130.274309999999</v>
      </c>
      <c r="K41" s="137">
        <f>IF(PT_komm!K50=0," ",PT_komm!K50/1000)</f>
        <v>10608.204260000002</v>
      </c>
      <c r="L41" s="137">
        <f>IF(PT_komm!L50=0," ",PT_komm!L50/1000)</f>
        <v>10583.385129999997</v>
      </c>
      <c r="M41" s="138">
        <f>IF(PT_komm!P50=0," ",PT_komm!P50/1000)</f>
        <v>2233.103929999997</v>
      </c>
      <c r="N41" s="101">
        <f>IF(PT_komm!U50=0," ",PT_komm!U50)</f>
        <v>0.26742859030903016</v>
      </c>
    </row>
    <row r="42" spans="2:14" x14ac:dyDescent="0.2">
      <c r="B42" s="16" t="str">
        <f>IF(PT_komm!B51=0," ",PT_komm!B51)</f>
        <v>Stjørdal</v>
      </c>
      <c r="C42" s="137">
        <f>IF(PT_komm!C51=0," ",PT_komm!C51/1000)</f>
        <v>1838.7907999999998</v>
      </c>
      <c r="D42" s="137">
        <f>IF(PT_komm!D51=0," ",PT_komm!D51/1000)</f>
        <v>1617.2665999999997</v>
      </c>
      <c r="E42" s="137">
        <f>IF(PT_komm!E51=0," ",PT_komm!E51/1000)</f>
        <v>2077.2390999999998</v>
      </c>
      <c r="F42" s="137">
        <f>IF(PT_komm!F51=0," ",PT_komm!F51/1000)</f>
        <v>2000.1722</v>
      </c>
      <c r="G42" s="137">
        <f>IF(PT_komm!G51=0," ",PT_komm!G51/1000)</f>
        <v>1855.9246000000001</v>
      </c>
      <c r="H42" s="137">
        <f>IF(PT_komm!H51=0," ",PT_komm!H51/1000)</f>
        <v>1941.4128000000001</v>
      </c>
      <c r="I42" s="137">
        <f>IF(PT_komm!I51=0," ",PT_komm!I51/1000)</f>
        <v>1959.2838000000002</v>
      </c>
      <c r="J42" s="137">
        <f>IF(PT_komm!J51=0," ",PT_komm!J51/1000)</f>
        <v>1951.4655699999994</v>
      </c>
      <c r="K42" s="137">
        <f>IF(PT_komm!K51=0," ",PT_komm!K51/1000)</f>
        <v>1951.3576100000005</v>
      </c>
      <c r="L42" s="137">
        <f>IF(PT_komm!L51=0," ",PT_komm!L51/1000)</f>
        <v>1697.1056699999997</v>
      </c>
      <c r="M42" s="138">
        <f>IF(PT_komm!P51=0," ",PT_komm!P51/1000)</f>
        <v>-141.68513000000013</v>
      </c>
      <c r="N42" s="101">
        <f>IF(PT_komm!U51=0," ",PT_komm!U51)</f>
        <v>-7.7053425544656926E-2</v>
      </c>
    </row>
    <row r="43" spans="2:14" x14ac:dyDescent="0.2">
      <c r="B43" s="16" t="str">
        <f>IF(PT_komm!B52=0," ",PT_komm!B52)</f>
        <v>Trondheim</v>
      </c>
      <c r="C43" s="137">
        <f>IF(PT_komm!C52=0," ",PT_komm!C52/1000)</f>
        <v>984.87970000000018</v>
      </c>
      <c r="D43" s="137">
        <f>IF(PT_komm!D52=0," ",PT_komm!D52/1000)</f>
        <v>953.88970000000006</v>
      </c>
      <c r="E43" s="137">
        <f>IF(PT_komm!E52=0," ",PT_komm!E52/1000)</f>
        <v>1210.8309999999999</v>
      </c>
      <c r="F43" s="137">
        <f>IF(PT_komm!F52=0," ",PT_komm!F52/1000)</f>
        <v>1331.0355</v>
      </c>
      <c r="G43" s="137">
        <f>IF(PT_komm!G52=0," ",PT_komm!G52/1000)</f>
        <v>1298.9016000000001</v>
      </c>
      <c r="H43" s="137">
        <f>IF(PT_komm!H52=0," ",PT_komm!H52/1000)</f>
        <v>1171.9193</v>
      </c>
      <c r="I43" s="137">
        <f>IF(PT_komm!I52=0," ",PT_komm!I52/1000)</f>
        <v>1131.4712999999997</v>
      </c>
      <c r="J43" s="137">
        <f>IF(PT_komm!J52=0," ",PT_komm!J52/1000)</f>
        <v>1003.2714199999998</v>
      </c>
      <c r="K43" s="137">
        <f>IF(PT_komm!K52=0," ",PT_komm!K52/1000)</f>
        <v>791.85804999999993</v>
      </c>
      <c r="L43" s="137">
        <f>IF(PT_komm!L52=0," ",PT_komm!L52/1000)</f>
        <v>722.92618999999979</v>
      </c>
      <c r="M43" s="138">
        <f>IF(PT_komm!P52=0," ",PT_komm!P52/1000)</f>
        <v>-261.95351000000034</v>
      </c>
      <c r="N43" s="101">
        <f>IF(PT_komm!U52=0," ",PT_komm!U52)</f>
        <v>-0.26597513381583587</v>
      </c>
    </row>
    <row r="44" spans="2:14" x14ac:dyDescent="0.2">
      <c r="B44" s="16" t="str">
        <f>IF(PT_komm!B53=0," ",PT_komm!B53)</f>
        <v>Tydal</v>
      </c>
      <c r="C44" s="137">
        <f>IF(PT_komm!C53=0," ",PT_komm!C53/1000)</f>
        <v>78.595199999999991</v>
      </c>
      <c r="D44" s="137">
        <f>IF(PT_komm!D53=0," ",PT_komm!D53/1000)</f>
        <v>91.752499999999984</v>
      </c>
      <c r="E44" s="137">
        <f>IF(PT_komm!E53=0," ",PT_komm!E53/1000)</f>
        <v>96.763400000000004</v>
      </c>
      <c r="F44" s="137">
        <f>IF(PT_komm!F53=0," ",PT_komm!F53/1000)</f>
        <v>104.40910000000001</v>
      </c>
      <c r="G44" s="137">
        <f>IF(PT_komm!G53=0," ",PT_komm!G53/1000)</f>
        <v>92.516400000000004</v>
      </c>
      <c r="H44" s="137">
        <f>IF(PT_komm!H53=0," ",PT_komm!H53/1000)</f>
        <v>122.6897</v>
      </c>
      <c r="I44" s="137">
        <f>IF(PT_komm!I53=0," ",PT_komm!I53/1000)</f>
        <v>87.448100000000011</v>
      </c>
      <c r="J44" s="137">
        <f>IF(PT_komm!J53=0," ",PT_komm!J53/1000)</f>
        <v>101.54600000000002</v>
      </c>
      <c r="K44" s="137">
        <f>IF(PT_komm!K53=0," ",PT_komm!K53/1000)</f>
        <v>104.59710000000004</v>
      </c>
      <c r="L44" s="137">
        <f>IF(PT_komm!L53=0," ",PT_komm!L53/1000)</f>
        <v>85.840000000000018</v>
      </c>
      <c r="M44" s="138">
        <f>IF(PT_komm!P53=0," ",PT_komm!P53/1000)</f>
        <v>7.2448000000000174</v>
      </c>
      <c r="N44" s="101">
        <f>IF(PT_komm!U53=0," ",PT_komm!U53)</f>
        <v>9.2178657220797419E-2</v>
      </c>
    </row>
    <row r="45" spans="2:14" x14ac:dyDescent="0.2">
      <c r="B45" s="16" t="str">
        <f>IF(PT_komm!B54=0," ",PT_komm!B54)</f>
        <v>Verdal</v>
      </c>
      <c r="C45" s="137">
        <f>IF(PT_komm!C54=0," ",PT_komm!C54/1000)</f>
        <v>6388.5167000000001</v>
      </c>
      <c r="D45" s="137">
        <f>IF(PT_komm!D54=0," ",PT_komm!D54/1000)</f>
        <v>6825.7952999999989</v>
      </c>
      <c r="E45" s="137">
        <f>IF(PT_komm!E54=0," ",PT_komm!E54/1000)</f>
        <v>6655.3043000000007</v>
      </c>
      <c r="F45" s="137">
        <f>IF(PT_komm!F54=0," ",PT_komm!F54/1000)</f>
        <v>6349.3856999999998</v>
      </c>
      <c r="G45" s="137">
        <f>IF(PT_komm!G54=0," ",PT_komm!G54/1000)</f>
        <v>6236.3774000000003</v>
      </c>
      <c r="H45" s="137">
        <f>IF(PT_komm!H54=0," ",PT_komm!H54/1000)</f>
        <v>6565.1682000000001</v>
      </c>
      <c r="I45" s="137">
        <f>IF(PT_komm!I54=0," ",PT_komm!I54/1000)</f>
        <v>6863.5879000000014</v>
      </c>
      <c r="J45" s="137">
        <f>IF(PT_komm!J54=0," ",PT_komm!J54/1000)</f>
        <v>7013.7848100000028</v>
      </c>
      <c r="K45" s="137">
        <f>IF(PT_komm!K54=0," ",PT_komm!K54/1000)</f>
        <v>7350.6644799999976</v>
      </c>
      <c r="L45" s="137">
        <f>IF(PT_komm!L54=0," ",PT_komm!L54/1000)</f>
        <v>7103.0852999999925</v>
      </c>
      <c r="M45" s="138">
        <f>IF(PT_komm!P54=0," ",PT_komm!P54/1000)</f>
        <v>714.56859999999222</v>
      </c>
      <c r="N45" s="101">
        <f>IF(PT_komm!U54=0," ",PT_komm!U54)</f>
        <v>0.11185203601330371</v>
      </c>
    </row>
    <row r="46" spans="2:14" x14ac:dyDescent="0.2">
      <c r="B46" s="16" t="str">
        <f>IF(PT_komm!B55=0," ",PT_komm!B55)</f>
        <v>Ørland</v>
      </c>
      <c r="C46" s="137">
        <f>IF(PT_komm!C55=0," ",PT_komm!C55/1000)</f>
        <v>1651.5328999999997</v>
      </c>
      <c r="D46" s="137">
        <f>IF(PT_komm!D55=0," ",PT_komm!D55/1000)</f>
        <v>1744.8592999999998</v>
      </c>
      <c r="E46" s="137">
        <f>IF(PT_komm!E55=0," ",PT_komm!E55/1000)</f>
        <v>1716.2202999999997</v>
      </c>
      <c r="F46" s="137">
        <f>IF(PT_komm!F55=0," ",PT_komm!F55/1000)</f>
        <v>1582.7360000000001</v>
      </c>
      <c r="G46" s="137">
        <f>IF(PT_komm!G55=0," ",PT_komm!G55/1000)</f>
        <v>1645.193</v>
      </c>
      <c r="H46" s="137">
        <f>IF(PT_komm!H55=0," ",PT_komm!H55/1000)</f>
        <v>1556.1477</v>
      </c>
      <c r="I46" s="137">
        <f>IF(PT_komm!I55=0," ",PT_komm!I55/1000)</f>
        <v>1581.3366000000001</v>
      </c>
      <c r="J46" s="137">
        <f>IF(PT_komm!J55=0," ",PT_komm!J55/1000)</f>
        <v>1429.2178799999999</v>
      </c>
      <c r="K46" s="137">
        <f>IF(PT_komm!K55=0," ",PT_komm!K55/1000)</f>
        <v>1369.1975799999998</v>
      </c>
      <c r="L46" s="137">
        <f>IF(PT_komm!L55=0," ",PT_komm!L55/1000)</f>
        <v>1406.092180000001</v>
      </c>
      <c r="M46" s="138">
        <f>IF(PT_komm!P55=0," ",PT_komm!P55/1000)</f>
        <v>-245.44071999999858</v>
      </c>
      <c r="N46" s="101">
        <f>IF(PT_komm!U55=0," ",PT_komm!U55)</f>
        <v>-0.14861388471280143</v>
      </c>
    </row>
    <row r="47" spans="2:14" x14ac:dyDescent="0.2">
      <c r="B47" s="16" t="str">
        <f>IF(PT_komm!B56=0," ",PT_komm!B56)</f>
        <v>Åfjord</v>
      </c>
      <c r="C47" s="137">
        <f>IF(PT_komm!C56=0," ",PT_komm!C56/1000)</f>
        <v>869.43729999999994</v>
      </c>
      <c r="D47" s="137">
        <f>IF(PT_komm!D56=0," ",PT_komm!D56/1000)</f>
        <v>890.64890000000014</v>
      </c>
      <c r="E47" s="137">
        <f>IF(PT_komm!E56=0," ",PT_komm!E56/1000)</f>
        <v>858.67279999999982</v>
      </c>
      <c r="F47" s="137">
        <f>IF(PT_komm!F56=0," ",PT_komm!F56/1000)</f>
        <v>810.99039999999991</v>
      </c>
      <c r="G47" s="137">
        <f>IF(PT_komm!G56=0," ",PT_komm!G56/1000)</f>
        <v>935.30580000000032</v>
      </c>
      <c r="H47" s="137">
        <f>IF(PT_komm!H56=0," ",PT_komm!H56/1000)</f>
        <v>888.23950000000013</v>
      </c>
      <c r="I47" s="137">
        <f>IF(PT_komm!I56=0," ",PT_komm!I56/1000)</f>
        <v>844.3737000000001</v>
      </c>
      <c r="J47" s="137">
        <f>IF(PT_komm!J56=0," ",PT_komm!J56/1000)</f>
        <v>929.74838999999997</v>
      </c>
      <c r="K47" s="137">
        <f>IF(PT_komm!K56=0," ",PT_komm!K56/1000)</f>
        <v>870.71844000000067</v>
      </c>
      <c r="L47" s="137">
        <f>IF(PT_komm!L56=0," ",PT_komm!L56/1000)</f>
        <v>846.94565000000046</v>
      </c>
      <c r="M47" s="138">
        <f>IF(PT_komm!P56=0," ",PT_komm!P56/1000)</f>
        <v>-22.491649999999442</v>
      </c>
      <c r="N47" s="101">
        <f>IF(PT_komm!U56=0," ",PT_komm!U56)</f>
        <v>-2.5869202989105073E-2</v>
      </c>
    </row>
    <row r="48" spans="2:14" x14ac:dyDescent="0.2">
      <c r="B48" s="16" t="str">
        <f>IF(PT_komm!B57=0," ",PT_komm!B57)</f>
        <v>Totalsum</v>
      </c>
      <c r="C48" s="137">
        <f>IF(PT_komm!C57=0," ",PT_komm!C57/1000)</f>
        <v>66688.49689999994</v>
      </c>
      <c r="D48" s="137">
        <f>IF(PT_komm!D57=0," ",PT_komm!D57/1000)</f>
        <v>69994.883400000006</v>
      </c>
      <c r="E48" s="137">
        <f>IF(PT_komm!E57=0," ",PT_komm!E57/1000)</f>
        <v>70602.383800000011</v>
      </c>
      <c r="F48" s="137">
        <f>IF(PT_komm!F57=0," ",PT_komm!F57/1000)</f>
        <v>71528.694399999978</v>
      </c>
      <c r="G48" s="137">
        <f>IF(PT_komm!G57=0," ",PT_komm!G57/1000)</f>
        <v>72312.522100000031</v>
      </c>
      <c r="H48" s="137">
        <f>IF(PT_komm!H57=0," ",PT_komm!H57/1000)</f>
        <v>72316.541799999992</v>
      </c>
      <c r="I48" s="137">
        <f>IF(PT_komm!I57=0," ",PT_komm!I57/1000)</f>
        <v>74933.225200000088</v>
      </c>
      <c r="J48" s="137">
        <f>IF(PT_komm!J57=0," ",PT_komm!J57/1000)</f>
        <v>75406.240029999972</v>
      </c>
      <c r="K48" s="137">
        <f>IF(PT_komm!K57=0," ",PT_komm!K57/1000)</f>
        <v>77425.397310000029</v>
      </c>
      <c r="L48" s="137">
        <f>IF(PT_komm!L57=0," ",PT_komm!L57/1000)</f>
        <v>76772.654020000075</v>
      </c>
      <c r="M48" s="138">
        <f>IF(PT_komm!P57=0," ",PT_komm!P57/1000)</f>
        <v>10084.157120000124</v>
      </c>
      <c r="N48" s="101">
        <f>IF(PT_komm!U57=0," ",PT_komm!U57)</f>
        <v>0.15121284162576668</v>
      </c>
    </row>
    <row r="49" spans="2:14" x14ac:dyDescent="0.2">
      <c r="B49" s="16" t="str">
        <f>IF(PT_komm!B58=0," ",PT_komm!B58)</f>
        <v xml:space="preserve"> </v>
      </c>
      <c r="C49" s="137" t="str">
        <f>IF(PT_komm!C58=0," ",PT_komm!C58/1000)</f>
        <v xml:space="preserve"> </v>
      </c>
      <c r="D49" s="137" t="str">
        <f>IF(PT_komm!D58=0," ",PT_komm!D58/1000)</f>
        <v xml:space="preserve"> </v>
      </c>
      <c r="E49" s="137" t="str">
        <f>IF(PT_komm!E58=0," ",PT_komm!E58/1000)</f>
        <v xml:space="preserve"> </v>
      </c>
      <c r="F49" s="137" t="str">
        <f>IF(PT_komm!F58=0," ",PT_komm!F58/1000)</f>
        <v xml:space="preserve"> </v>
      </c>
      <c r="G49" s="137" t="str">
        <f>IF(PT_komm!G58=0," ",PT_komm!G58/1000)</f>
        <v xml:space="preserve"> </v>
      </c>
      <c r="H49" s="137" t="str">
        <f>IF(PT_komm!H58=0," ",PT_komm!H58/1000)</f>
        <v xml:space="preserve"> </v>
      </c>
      <c r="I49" s="137" t="str">
        <f>IF(PT_komm!I58=0," ",PT_komm!I58/1000)</f>
        <v xml:space="preserve"> </v>
      </c>
      <c r="J49" s="137" t="str">
        <f>IF(PT_komm!J58=0," ",PT_komm!J58/1000)</f>
        <v xml:space="preserve"> </v>
      </c>
      <c r="K49" s="137" t="str">
        <f>IF(PT_komm!K58=0," ",PT_komm!K58/1000)</f>
        <v xml:space="preserve"> </v>
      </c>
      <c r="L49" s="137" t="str">
        <f>IF(PT_komm!L58=0," ",PT_komm!L58/1000)</f>
        <v xml:space="preserve"> </v>
      </c>
      <c r="M49" s="138" t="str">
        <f>IF(PT_komm!P58=0," ",PT_komm!P58/1000)</f>
        <v xml:space="preserve"> </v>
      </c>
      <c r="N49" s="101" t="str">
        <f>IF(PT_komm!U58=0," ",PT_komm!U58)</f>
        <v xml:space="preserve"> </v>
      </c>
    </row>
    <row r="50" spans="2:14" x14ac:dyDescent="0.2">
      <c r="B50" s="16" t="str">
        <f>IF(PT_komm!B59=0," ",PT_komm!B59)</f>
        <v xml:space="preserve"> </v>
      </c>
      <c r="C50" s="137" t="str">
        <f>IF(PT_komm!C59=0," ",PT_komm!C59/1000)</f>
        <v xml:space="preserve"> </v>
      </c>
      <c r="D50" s="137" t="str">
        <f>IF(PT_komm!D59=0," ",PT_komm!D59/1000)</f>
        <v xml:space="preserve"> </v>
      </c>
      <c r="E50" s="137" t="str">
        <f>IF(PT_komm!E59=0," ",PT_komm!E59/1000)</f>
        <v xml:space="preserve"> </v>
      </c>
      <c r="F50" s="137" t="str">
        <f>IF(PT_komm!F59=0," ",PT_komm!F59/1000)</f>
        <v xml:space="preserve"> </v>
      </c>
      <c r="G50" s="137" t="str">
        <f>IF(PT_komm!G59=0," ",PT_komm!G59/1000)</f>
        <v xml:space="preserve"> </v>
      </c>
      <c r="H50" s="137" t="str">
        <f>IF(PT_komm!H59=0," ",PT_komm!H59/1000)</f>
        <v xml:space="preserve"> </v>
      </c>
      <c r="I50" s="137" t="str">
        <f>IF(PT_komm!I59=0," ",PT_komm!I59/1000)</f>
        <v xml:space="preserve"> </v>
      </c>
      <c r="J50" s="137" t="str">
        <f>IF(PT_komm!J59=0," ",PT_komm!J59/1000)</f>
        <v xml:space="preserve"> </v>
      </c>
      <c r="K50" s="137" t="str">
        <f>IF(PT_komm!K59=0," ",PT_komm!K59/1000)</f>
        <v xml:space="preserve"> </v>
      </c>
      <c r="L50" s="137" t="str">
        <f>IF(PT_komm!L59=0," ",PT_komm!L59/1000)</f>
        <v xml:space="preserve"> </v>
      </c>
      <c r="M50" s="138" t="str">
        <f>IF(PT_komm!P59=0," ",PT_komm!P59/1000)</f>
        <v xml:space="preserve"> </v>
      </c>
      <c r="N50" s="101" t="str">
        <f>IF(PT_komm!U59=0," ",PT_komm!U59)</f>
        <v xml:space="preserve"> </v>
      </c>
    </row>
    <row r="51" spans="2:14" x14ac:dyDescent="0.2">
      <c r="B51" s="16" t="str">
        <f>IF(PT_komm!B60=0," ",PT_komm!B60)</f>
        <v xml:space="preserve"> </v>
      </c>
      <c r="C51" s="137" t="str">
        <f>IF(PT_komm!C60=0," ",PT_komm!C60/1000)</f>
        <v xml:space="preserve"> </v>
      </c>
      <c r="D51" s="137" t="str">
        <f>IF(PT_komm!D60=0," ",PT_komm!D60/1000)</f>
        <v xml:space="preserve"> </v>
      </c>
      <c r="E51" s="137" t="str">
        <f>IF(PT_komm!E60=0," ",PT_komm!E60/1000)</f>
        <v xml:space="preserve"> </v>
      </c>
      <c r="F51" s="137" t="str">
        <f>IF(PT_komm!F60=0," ",PT_komm!F60/1000)</f>
        <v xml:space="preserve"> </v>
      </c>
      <c r="G51" s="137" t="str">
        <f>IF(PT_komm!G60=0," ",PT_komm!G60/1000)</f>
        <v xml:space="preserve"> </v>
      </c>
      <c r="H51" s="137" t="str">
        <f>IF(PT_komm!H60=0," ",PT_komm!H60/1000)</f>
        <v xml:space="preserve"> </v>
      </c>
      <c r="I51" s="137" t="str">
        <f>IF(PT_komm!I60=0," ",PT_komm!I60/1000)</f>
        <v xml:space="preserve"> </v>
      </c>
      <c r="J51" s="137" t="str">
        <f>IF(PT_komm!J60=0," ",PT_komm!J60/1000)</f>
        <v xml:space="preserve"> </v>
      </c>
      <c r="K51" s="137" t="str">
        <f>IF(PT_komm!K60=0," ",PT_komm!K60/1000)</f>
        <v xml:space="preserve"> </v>
      </c>
      <c r="L51" s="137" t="str">
        <f>IF(PT_komm!L60=0," ",PT_komm!L60/1000)</f>
        <v xml:space="preserve"> </v>
      </c>
      <c r="M51" s="138" t="str">
        <f>IF(PT_komm!P60=0," ",PT_komm!P60/1000)</f>
        <v xml:space="preserve"> </v>
      </c>
      <c r="N51" s="101" t="str">
        <f>IF(PT_komm!U60=0," ",PT_komm!U60)</f>
        <v xml:space="preserve"> </v>
      </c>
    </row>
    <row r="52" spans="2:14" x14ac:dyDescent="0.2">
      <c r="B52" s="16" t="str">
        <f>IF(PT_komm!B61=0," ",PT_komm!B61)</f>
        <v xml:space="preserve"> </v>
      </c>
      <c r="C52" s="137" t="str">
        <f>IF(PT_komm!C61=0," ",PT_komm!C61/1000)</f>
        <v xml:space="preserve"> </v>
      </c>
      <c r="D52" s="137" t="str">
        <f>IF(PT_komm!D61=0," ",PT_komm!D61/1000)</f>
        <v xml:space="preserve"> </v>
      </c>
      <c r="E52" s="137" t="str">
        <f>IF(PT_komm!E61=0," ",PT_komm!E61/1000)</f>
        <v xml:space="preserve"> </v>
      </c>
      <c r="F52" s="137" t="str">
        <f>IF(PT_komm!F61=0," ",PT_komm!F61/1000)</f>
        <v xml:space="preserve"> </v>
      </c>
      <c r="G52" s="137" t="str">
        <f>IF(PT_komm!G61=0," ",PT_komm!G61/1000)</f>
        <v xml:space="preserve"> </v>
      </c>
      <c r="H52" s="137" t="str">
        <f>IF(PT_komm!H61=0," ",PT_komm!H61/1000)</f>
        <v xml:space="preserve"> </v>
      </c>
      <c r="I52" s="137" t="str">
        <f>IF(PT_komm!I61=0," ",PT_komm!I61/1000)</f>
        <v xml:space="preserve"> </v>
      </c>
      <c r="J52" s="137" t="str">
        <f>IF(PT_komm!J61=0," ",PT_komm!J61/1000)</f>
        <v xml:space="preserve"> </v>
      </c>
      <c r="K52" s="137" t="str">
        <f>IF(PT_komm!K61=0," ",PT_komm!K61/1000)</f>
        <v xml:space="preserve"> </v>
      </c>
      <c r="L52" s="137" t="str">
        <f>IF(PT_komm!L61=0," ",PT_komm!L61/1000)</f>
        <v xml:space="preserve"> </v>
      </c>
      <c r="M52" s="138" t="str">
        <f>IF(PT_komm!P61=0," ",PT_komm!P61/1000)</f>
        <v xml:space="preserve"> </v>
      </c>
      <c r="N52" s="101" t="str">
        <f>IF(PT_komm!U61=0," ",PT_komm!U61)</f>
        <v xml:space="preserve"> </v>
      </c>
    </row>
    <row r="53" spans="2:14" x14ac:dyDescent="0.2">
      <c r="B53" s="16" t="str">
        <f>IF(PT_komm!B62=0," ",PT_komm!B62)</f>
        <v xml:space="preserve"> </v>
      </c>
      <c r="C53" s="137" t="str">
        <f>IF(PT_komm!C62=0," ",PT_komm!C62/1000)</f>
        <v xml:space="preserve"> </v>
      </c>
      <c r="D53" s="137" t="str">
        <f>IF(PT_komm!D62=0," ",PT_komm!D62/1000)</f>
        <v xml:space="preserve"> </v>
      </c>
      <c r="E53" s="137" t="str">
        <f>IF(PT_komm!E62=0," ",PT_komm!E62/1000)</f>
        <v xml:space="preserve"> </v>
      </c>
      <c r="F53" s="137" t="str">
        <f>IF(PT_komm!F62=0," ",PT_komm!F62/1000)</f>
        <v xml:space="preserve"> </v>
      </c>
      <c r="G53" s="137" t="str">
        <f>IF(PT_komm!G62=0," ",PT_komm!G62/1000)</f>
        <v xml:space="preserve"> </v>
      </c>
      <c r="H53" s="137" t="str">
        <f>IF(PT_komm!H62=0," ",PT_komm!H62/1000)</f>
        <v xml:space="preserve"> </v>
      </c>
      <c r="I53" s="137" t="str">
        <f>IF(PT_komm!I62=0," ",PT_komm!I62/1000)</f>
        <v xml:space="preserve"> </v>
      </c>
      <c r="J53" s="137" t="str">
        <f>IF(PT_komm!J62=0," ",PT_komm!J62/1000)</f>
        <v xml:space="preserve"> </v>
      </c>
      <c r="K53" s="137" t="str">
        <f>IF(PT_komm!K62=0," ",PT_komm!K62/1000)</f>
        <v xml:space="preserve"> </v>
      </c>
      <c r="L53" s="137" t="str">
        <f>IF(PT_komm!L62=0," ",PT_komm!L62/1000)</f>
        <v xml:space="preserve"> </v>
      </c>
      <c r="M53" s="138" t="str">
        <f>IF(PT_komm!P62=0," ",PT_komm!P62/1000)</f>
        <v xml:space="preserve"> </v>
      </c>
      <c r="N53" s="101" t="str">
        <f>IF(PT_komm!U62=0," ",PT_komm!U62)</f>
        <v xml:space="preserve"> </v>
      </c>
    </row>
    <row r="54" spans="2:14" x14ac:dyDescent="0.2">
      <c r="B54" s="16" t="str">
        <f>IF(PT_komm!B63=0," ",PT_komm!B63)</f>
        <v xml:space="preserve"> </v>
      </c>
      <c r="C54" s="137" t="str">
        <f>IF(PT_komm!C63=0," ",PT_komm!C63/1000)</f>
        <v xml:space="preserve"> </v>
      </c>
      <c r="D54" s="137" t="str">
        <f>IF(PT_komm!D63=0," ",PT_komm!D63/1000)</f>
        <v xml:space="preserve"> </v>
      </c>
      <c r="E54" s="137" t="str">
        <f>IF(PT_komm!E63=0," ",PT_komm!E63/1000)</f>
        <v xml:space="preserve"> </v>
      </c>
      <c r="F54" s="137" t="str">
        <f>IF(PT_komm!F63=0," ",PT_komm!F63/1000)</f>
        <v xml:space="preserve"> </v>
      </c>
      <c r="G54" s="137" t="str">
        <f>IF(PT_komm!G63=0," ",PT_komm!G63/1000)</f>
        <v xml:space="preserve"> </v>
      </c>
      <c r="H54" s="137" t="str">
        <f>IF(PT_komm!H63=0," ",PT_komm!H63/1000)</f>
        <v xml:space="preserve"> </v>
      </c>
      <c r="I54" s="137" t="str">
        <f>IF(PT_komm!I63=0," ",PT_komm!I63/1000)</f>
        <v xml:space="preserve"> </v>
      </c>
      <c r="J54" s="137" t="str">
        <f>IF(PT_komm!J63=0," ",PT_komm!J63/1000)</f>
        <v xml:space="preserve"> </v>
      </c>
      <c r="K54" s="137" t="str">
        <f>IF(PT_komm!K63=0," ",PT_komm!K63/1000)</f>
        <v xml:space="preserve"> </v>
      </c>
      <c r="L54" s="137" t="str">
        <f>IF(PT_komm!L63=0," ",PT_komm!L63/1000)</f>
        <v xml:space="preserve"> </v>
      </c>
      <c r="M54" s="138" t="str">
        <f>IF(PT_komm!P63=0," ",PT_komm!P63/1000)</f>
        <v xml:space="preserve"> </v>
      </c>
      <c r="N54" s="101" t="str">
        <f>IF(PT_komm!U63=0," ",PT_komm!U63)</f>
        <v xml:space="preserve"> </v>
      </c>
    </row>
    <row r="55" spans="2:14" x14ac:dyDescent="0.2">
      <c r="B55" s="16" t="str">
        <f>IF(PT_komm!B64=0," ",PT_komm!B64)</f>
        <v xml:space="preserve"> </v>
      </c>
      <c r="C55" s="137" t="str">
        <f>IF(PT_komm!C64=0," ",PT_komm!C64/1000)</f>
        <v xml:space="preserve"> </v>
      </c>
      <c r="D55" s="137" t="str">
        <f>IF(PT_komm!D64=0," ",PT_komm!D64/1000)</f>
        <v xml:space="preserve"> </v>
      </c>
      <c r="E55" s="137" t="str">
        <f>IF(PT_komm!E64=0," ",PT_komm!E64/1000)</f>
        <v xml:space="preserve"> </v>
      </c>
      <c r="F55" s="137" t="str">
        <f>IF(PT_komm!F64=0," ",PT_komm!F64/1000)</f>
        <v xml:space="preserve"> </v>
      </c>
      <c r="G55" s="137" t="str">
        <f>IF(PT_komm!G64=0," ",PT_komm!G64/1000)</f>
        <v xml:space="preserve"> </v>
      </c>
      <c r="H55" s="137" t="str">
        <f>IF(PT_komm!H64=0," ",PT_komm!H64/1000)</f>
        <v xml:space="preserve"> </v>
      </c>
      <c r="I55" s="137" t="str">
        <f>IF(PT_komm!I64=0," ",PT_komm!I64/1000)</f>
        <v xml:space="preserve"> </v>
      </c>
      <c r="J55" s="137" t="str">
        <f>IF(PT_komm!J64=0," ",PT_komm!J64/1000)</f>
        <v xml:space="preserve"> </v>
      </c>
      <c r="K55" s="137" t="str">
        <f>IF(PT_komm!K64=0," ",PT_komm!K64/1000)</f>
        <v xml:space="preserve"> </v>
      </c>
      <c r="L55" s="137" t="str">
        <f>IF(PT_komm!L64=0," ",PT_komm!L64/1000)</f>
        <v xml:space="preserve"> </v>
      </c>
      <c r="M55" s="138" t="str">
        <f>IF(PT_komm!P64=0," ",PT_komm!P64/1000)</f>
        <v xml:space="preserve"> </v>
      </c>
      <c r="N55" s="101" t="str">
        <f>IF(PT_komm!U64=0," ",PT_komm!U64)</f>
        <v xml:space="preserve"> </v>
      </c>
    </row>
    <row r="56" spans="2:14" x14ac:dyDescent="0.2">
      <c r="B56" s="16" t="str">
        <f>IF(PT_komm!B65=0," ",PT_komm!B65)</f>
        <v xml:space="preserve"> </v>
      </c>
      <c r="C56" s="137" t="str">
        <f>IF(PT_komm!C65=0," ",PT_komm!C65/1000)</f>
        <v xml:space="preserve"> </v>
      </c>
      <c r="D56" s="137" t="str">
        <f>IF(PT_komm!D65=0," ",PT_komm!D65/1000)</f>
        <v xml:space="preserve"> </v>
      </c>
      <c r="E56" s="137" t="str">
        <f>IF(PT_komm!E65=0," ",PT_komm!E65/1000)</f>
        <v xml:space="preserve"> </v>
      </c>
      <c r="F56" s="137" t="str">
        <f>IF(PT_komm!F65=0," ",PT_komm!F65/1000)</f>
        <v xml:space="preserve"> </v>
      </c>
      <c r="G56" s="137" t="str">
        <f>IF(PT_komm!G65=0," ",PT_komm!G65/1000)</f>
        <v xml:space="preserve"> </v>
      </c>
      <c r="H56" s="137" t="str">
        <f>IF(PT_komm!H65=0," ",PT_komm!H65/1000)</f>
        <v xml:space="preserve"> </v>
      </c>
      <c r="I56" s="137" t="str">
        <f>IF(PT_komm!I65=0," ",PT_komm!I65/1000)</f>
        <v xml:space="preserve"> </v>
      </c>
      <c r="J56" s="137" t="str">
        <f>IF(PT_komm!J65=0," ",PT_komm!J65/1000)</f>
        <v xml:space="preserve"> </v>
      </c>
      <c r="K56" s="137" t="str">
        <f>IF(PT_komm!K65=0," ",PT_komm!K65/1000)</f>
        <v xml:space="preserve"> </v>
      </c>
      <c r="L56" s="137" t="str">
        <f>IF(PT_komm!L65=0," ",PT_komm!L65/1000)</f>
        <v xml:space="preserve"> </v>
      </c>
      <c r="M56" s="138" t="str">
        <f>IF(PT_komm!P65=0," ",PT_komm!P65/1000)</f>
        <v xml:space="preserve"> </v>
      </c>
      <c r="N56" s="101" t="str">
        <f>IF(PT_komm!U65=0," ",PT_komm!U65)</f>
        <v xml:space="preserve"> </v>
      </c>
    </row>
    <row r="57" spans="2:14" x14ac:dyDescent="0.2">
      <c r="B57" s="16" t="str">
        <f>IF(PT_komm!B66=0," ",PT_komm!B66)</f>
        <v xml:space="preserve"> </v>
      </c>
      <c r="C57" s="137" t="str">
        <f>IF(PT_komm!C66=0," ",PT_komm!C66/1000)</f>
        <v xml:space="preserve"> </v>
      </c>
      <c r="D57" s="137" t="str">
        <f>IF(PT_komm!D66=0," ",PT_komm!D66/1000)</f>
        <v xml:space="preserve"> </v>
      </c>
      <c r="E57" s="137" t="str">
        <f>IF(PT_komm!E66=0," ",PT_komm!E66/1000)</f>
        <v xml:space="preserve"> </v>
      </c>
      <c r="F57" s="137" t="str">
        <f>IF(PT_komm!F66=0," ",PT_komm!F66/1000)</f>
        <v xml:space="preserve"> </v>
      </c>
      <c r="G57" s="137" t="str">
        <f>IF(PT_komm!G66=0," ",PT_komm!G66/1000)</f>
        <v xml:space="preserve"> </v>
      </c>
      <c r="H57" s="137" t="str">
        <f>IF(PT_komm!H66=0," ",PT_komm!H66/1000)</f>
        <v xml:space="preserve"> </v>
      </c>
      <c r="I57" s="137" t="str">
        <f>IF(PT_komm!I66=0," ",PT_komm!I66/1000)</f>
        <v xml:space="preserve"> </v>
      </c>
      <c r="J57" s="137" t="str">
        <f>IF(PT_komm!J66=0," ",PT_komm!J66/1000)</f>
        <v xml:space="preserve"> </v>
      </c>
      <c r="K57" s="137" t="str">
        <f>IF(PT_komm!K66=0," ",PT_komm!K66/1000)</f>
        <v xml:space="preserve"> </v>
      </c>
      <c r="L57" s="137" t="str">
        <f>IF(PT_komm!L66=0," ",PT_komm!L66/1000)</f>
        <v xml:space="preserve"> </v>
      </c>
      <c r="M57" s="138" t="str">
        <f>IF(PT_komm!P66=0," ",PT_komm!P66/1000)</f>
        <v xml:space="preserve"> </v>
      </c>
      <c r="N57" s="101" t="str">
        <f>IF(PT_komm!U66=0," ",PT_komm!U66)</f>
        <v xml:space="preserve"> </v>
      </c>
    </row>
    <row r="58" spans="2:14" x14ac:dyDescent="0.2">
      <c r="B58" s="16" t="str">
        <f>IF(PT_komm!B67=0," ",PT_komm!B67)</f>
        <v xml:space="preserve"> </v>
      </c>
      <c r="C58" s="137" t="str">
        <f>IF(PT_komm!C67=0," ",PT_komm!C67/1000)</f>
        <v xml:space="preserve"> </v>
      </c>
      <c r="D58" s="137" t="str">
        <f>IF(PT_komm!D67=0," ",PT_komm!D67/1000)</f>
        <v xml:space="preserve"> </v>
      </c>
      <c r="E58" s="137" t="str">
        <f>IF(PT_komm!E67=0," ",PT_komm!E67/1000)</f>
        <v xml:space="preserve"> </v>
      </c>
      <c r="F58" s="137" t="str">
        <f>IF(PT_komm!F67=0," ",PT_komm!F67/1000)</f>
        <v xml:space="preserve"> </v>
      </c>
      <c r="G58" s="137" t="str">
        <f>IF(PT_komm!G67=0," ",PT_komm!G67/1000)</f>
        <v xml:space="preserve"> </v>
      </c>
      <c r="H58" s="137" t="str">
        <f>IF(PT_komm!H67=0," ",PT_komm!H67/1000)</f>
        <v xml:space="preserve"> </v>
      </c>
      <c r="I58" s="137" t="str">
        <f>IF(PT_komm!I67=0," ",PT_komm!I67/1000)</f>
        <v xml:space="preserve"> </v>
      </c>
      <c r="J58" s="137" t="str">
        <f>IF(PT_komm!J67=0," ",PT_komm!J67/1000)</f>
        <v xml:space="preserve"> </v>
      </c>
      <c r="K58" s="137" t="str">
        <f>IF(PT_komm!K67=0," ",PT_komm!K67/1000)</f>
        <v xml:space="preserve"> </v>
      </c>
      <c r="L58" s="137" t="str">
        <f>IF(PT_komm!L67=0," ",PT_komm!L67/1000)</f>
        <v xml:space="preserve"> </v>
      </c>
      <c r="M58" s="138" t="str">
        <f>IF(PT_komm!P67=0," ",PT_komm!P67/1000)</f>
        <v xml:space="preserve"> </v>
      </c>
      <c r="N58" s="101" t="str">
        <f>IF(PT_komm!U67=0," ",PT_komm!U67)</f>
        <v xml:space="preserve"> </v>
      </c>
    </row>
    <row r="59" spans="2:14" x14ac:dyDescent="0.2">
      <c r="B59" s="16" t="str">
        <f>IF(PT_komm!B68=0," ",PT_komm!B68)</f>
        <v xml:space="preserve"> </v>
      </c>
      <c r="C59" s="137" t="str">
        <f>IF(PT_komm!C68=0," ",PT_komm!C68/1000)</f>
        <v xml:space="preserve"> </v>
      </c>
      <c r="D59" s="137" t="str">
        <f>IF(PT_komm!D68=0," ",PT_komm!D68/1000)</f>
        <v xml:space="preserve"> </v>
      </c>
      <c r="E59" s="137" t="str">
        <f>IF(PT_komm!E68=0," ",PT_komm!E68/1000)</f>
        <v xml:space="preserve"> </v>
      </c>
      <c r="F59" s="137" t="str">
        <f>IF(PT_komm!F68=0," ",PT_komm!F68/1000)</f>
        <v xml:space="preserve"> </v>
      </c>
      <c r="G59" s="137" t="str">
        <f>IF(PT_komm!G68=0," ",PT_komm!G68/1000)</f>
        <v xml:space="preserve"> </v>
      </c>
      <c r="H59" s="137" t="str">
        <f>IF(PT_komm!H68=0," ",PT_komm!H68/1000)</f>
        <v xml:space="preserve"> </v>
      </c>
      <c r="I59" s="137" t="str">
        <f>IF(PT_komm!I68=0," ",PT_komm!I68/1000)</f>
        <v xml:space="preserve"> </v>
      </c>
      <c r="J59" s="137" t="str">
        <f>IF(PT_komm!J68=0," ",PT_komm!J68/1000)</f>
        <v xml:space="preserve"> </v>
      </c>
      <c r="K59" s="137" t="str">
        <f>IF(PT_komm!K68=0," ",PT_komm!K68/1000)</f>
        <v xml:space="preserve"> </v>
      </c>
      <c r="L59" s="137" t="str">
        <f>IF(PT_komm!L68=0," ",PT_komm!L68/1000)</f>
        <v xml:space="preserve"> </v>
      </c>
      <c r="M59" s="138" t="str">
        <f>IF(PT_komm!P68=0," ",PT_komm!P68/1000)</f>
        <v xml:space="preserve"> </v>
      </c>
      <c r="N59" s="101" t="str">
        <f>IF(PT_komm!U68=0," ",PT_komm!U68)</f>
        <v xml:space="preserve"> </v>
      </c>
    </row>
    <row r="60" spans="2:14" x14ac:dyDescent="0.2">
      <c r="B60" s="16" t="str">
        <f>IF(PT_komm!B69=0," ",PT_komm!B69)</f>
        <v xml:space="preserve"> </v>
      </c>
      <c r="C60" s="137" t="str">
        <f>IF(PT_komm!C69=0," ",PT_komm!C69/1000)</f>
        <v xml:space="preserve"> </v>
      </c>
      <c r="D60" s="137" t="str">
        <f>IF(PT_komm!D69=0," ",PT_komm!D69/1000)</f>
        <v xml:space="preserve"> </v>
      </c>
      <c r="E60" s="137" t="str">
        <f>IF(PT_komm!E69=0," ",PT_komm!E69/1000)</f>
        <v xml:space="preserve"> </v>
      </c>
      <c r="F60" s="137" t="str">
        <f>IF(PT_komm!F69=0," ",PT_komm!F69/1000)</f>
        <v xml:space="preserve"> </v>
      </c>
      <c r="G60" s="137" t="str">
        <f>IF(PT_komm!G69=0," ",PT_komm!G69/1000)</f>
        <v xml:space="preserve"> </v>
      </c>
      <c r="H60" s="137" t="str">
        <f>IF(PT_komm!H69=0," ",PT_komm!H69/1000)</f>
        <v xml:space="preserve"> </v>
      </c>
      <c r="I60" s="137" t="str">
        <f>IF(PT_komm!I69=0," ",PT_komm!I69/1000)</f>
        <v xml:space="preserve"> </v>
      </c>
      <c r="J60" s="137" t="str">
        <f>IF(PT_komm!J69=0," ",PT_komm!J69/1000)</f>
        <v xml:space="preserve"> </v>
      </c>
      <c r="K60" s="137" t="str">
        <f>IF(PT_komm!K69=0," ",PT_komm!K69/1000)</f>
        <v xml:space="preserve"> </v>
      </c>
      <c r="L60" s="137" t="str">
        <f>IF(PT_komm!L69=0," ",PT_komm!L69/1000)</f>
        <v xml:space="preserve"> </v>
      </c>
      <c r="M60" s="138" t="str">
        <f>IF(PT_komm!P69=0," ",PT_komm!P69/1000)</f>
        <v xml:space="preserve"> </v>
      </c>
      <c r="N60" s="101" t="str">
        <f>IF(PT_komm!U69=0," ",PT_komm!U69)</f>
        <v xml:space="preserve"> </v>
      </c>
    </row>
    <row r="61" spans="2:14" x14ac:dyDescent="0.2">
      <c r="B61" s="15" t="str">
        <f>IF(PT_komm!B70=0," ",PT_komm!B70)</f>
        <v xml:space="preserve"> </v>
      </c>
      <c r="C61" s="137" t="str">
        <f>IF(PT_komm!C70=0," ",PT_komm!C70/1000)</f>
        <v xml:space="preserve"> </v>
      </c>
      <c r="D61" s="137" t="str">
        <f>IF(PT_komm!D70=0," ",PT_komm!D70/1000)</f>
        <v xml:space="preserve"> </v>
      </c>
      <c r="E61" s="137" t="str">
        <f>IF(PT_komm!E70=0," ",PT_komm!E70/1000)</f>
        <v xml:space="preserve"> </v>
      </c>
      <c r="F61" s="137" t="str">
        <f>IF(PT_komm!F70=0," ",PT_komm!F70/1000)</f>
        <v xml:space="preserve"> </v>
      </c>
      <c r="G61" s="137" t="str">
        <f>IF(PT_komm!G70=0," ",PT_komm!G70/1000)</f>
        <v xml:space="preserve"> </v>
      </c>
      <c r="H61" s="137" t="str">
        <f>IF(PT_komm!H70=0," ",PT_komm!H70/1000)</f>
        <v xml:space="preserve"> </v>
      </c>
      <c r="I61" s="137" t="str">
        <f>IF(PT_komm!I70=0," ",PT_komm!I70/1000)</f>
        <v xml:space="preserve"> </v>
      </c>
      <c r="J61" s="137" t="str">
        <f>IF(PT_komm!J70=0," ",PT_komm!J70/1000)</f>
        <v xml:space="preserve"> </v>
      </c>
      <c r="K61" s="137" t="str">
        <f>IF(PT_komm!K70=0," ",PT_komm!K70/1000)</f>
        <v xml:space="preserve"> </v>
      </c>
      <c r="L61" s="137" t="str">
        <f>IF(PT_komm!L70=0," ",PT_komm!L70/1000)</f>
        <v xml:space="preserve"> </v>
      </c>
      <c r="M61" s="138" t="str">
        <f>IF(PT_komm!P70=0," ",PT_komm!P70/1000)</f>
        <v xml:space="preserve"> </v>
      </c>
      <c r="N61" s="101" t="str">
        <f>IF(PT_komm!U70=0," ",PT_komm!U70)</f>
        <v xml:space="preserve"> </v>
      </c>
    </row>
    <row r="62" spans="2:14" x14ac:dyDescent="0.2">
      <c r="B62" s="15" t="str">
        <f>IF(PT_komm!B71=0," ",PT_komm!B71)</f>
        <v xml:space="preserve"> </v>
      </c>
      <c r="C62" s="137" t="str">
        <f>IF(PT_komm!C71=0," ",PT_komm!C71/1000)</f>
        <v xml:space="preserve"> </v>
      </c>
      <c r="D62" s="137" t="str">
        <f>IF(PT_komm!D71=0," ",PT_komm!D71/1000)</f>
        <v xml:space="preserve"> </v>
      </c>
      <c r="E62" s="137" t="str">
        <f>IF(PT_komm!E71=0," ",PT_komm!E71/1000)</f>
        <v xml:space="preserve"> </v>
      </c>
      <c r="F62" s="137" t="str">
        <f>IF(PT_komm!F71=0," ",PT_komm!F71/1000)</f>
        <v xml:space="preserve"> </v>
      </c>
      <c r="G62" s="137" t="str">
        <f>IF(PT_komm!G71=0," ",PT_komm!G71/1000)</f>
        <v xml:space="preserve"> </v>
      </c>
      <c r="H62" s="137" t="str">
        <f>IF(PT_komm!H71=0," ",PT_komm!H71/1000)</f>
        <v xml:space="preserve"> </v>
      </c>
      <c r="I62" s="137" t="str">
        <f>IF(PT_komm!I71=0," ",PT_komm!I71/1000)</f>
        <v xml:space="preserve"> </v>
      </c>
      <c r="J62" s="137" t="str">
        <f>IF(PT_komm!J71=0," ",PT_komm!J71/1000)</f>
        <v xml:space="preserve"> </v>
      </c>
      <c r="K62" s="137" t="str">
        <f>IF(PT_komm!K71=0," ",PT_komm!K71/1000)</f>
        <v xml:space="preserve"> </v>
      </c>
      <c r="L62" s="137" t="str">
        <f>IF(PT_komm!L71=0," ",PT_komm!L71/1000)</f>
        <v xml:space="preserve"> </v>
      </c>
      <c r="M62" s="138" t="str">
        <f>IF(PT_komm!P71=0," ",PT_komm!P71/1000)</f>
        <v xml:space="preserve"> </v>
      </c>
      <c r="N62" s="101" t="str">
        <f>IF(PT_komm!U71=0," ",PT_komm!U71)</f>
        <v xml:space="preserve"> </v>
      </c>
    </row>
    <row r="63" spans="2:14" x14ac:dyDescent="0.2">
      <c r="B63" s="15" t="str">
        <f>IF(PT_komm!B72=0," ",PT_komm!B72)</f>
        <v xml:space="preserve"> </v>
      </c>
      <c r="C63" s="137" t="str">
        <f>IF(PT_komm!C72=0," ",PT_komm!C72/1000)</f>
        <v xml:space="preserve"> </v>
      </c>
      <c r="D63" s="137" t="str">
        <f>IF(PT_komm!D72=0," ",PT_komm!D72/1000)</f>
        <v xml:space="preserve"> </v>
      </c>
      <c r="E63" s="137" t="str">
        <f>IF(PT_komm!E72=0," ",PT_komm!E72/1000)</f>
        <v xml:space="preserve"> </v>
      </c>
      <c r="F63" s="137" t="str">
        <f>IF(PT_komm!F72=0," ",PT_komm!F72/1000)</f>
        <v xml:space="preserve"> </v>
      </c>
      <c r="G63" s="137" t="str">
        <f>IF(PT_komm!G72=0," ",PT_komm!G72/1000)</f>
        <v xml:space="preserve"> </v>
      </c>
      <c r="H63" s="137" t="str">
        <f>IF(PT_komm!H72=0," ",PT_komm!H72/1000)</f>
        <v xml:space="preserve"> </v>
      </c>
      <c r="I63" s="137" t="str">
        <f>IF(PT_komm!I72=0," ",PT_komm!I72/1000)</f>
        <v xml:space="preserve"> </v>
      </c>
      <c r="J63" s="137" t="str">
        <f>IF(PT_komm!J72=0," ",PT_komm!J72/1000)</f>
        <v xml:space="preserve"> </v>
      </c>
      <c r="K63" s="137" t="str">
        <f>IF(PT_komm!K72=0," ",PT_komm!K72/1000)</f>
        <v xml:space="preserve"> </v>
      </c>
      <c r="L63" s="137" t="str">
        <f>IF(PT_komm!L72=0," ",PT_komm!L72/1000)</f>
        <v xml:space="preserve"> </v>
      </c>
      <c r="M63" s="138" t="str">
        <f>IF(PT_komm!P72=0," ",PT_komm!P72/1000)</f>
        <v xml:space="preserve"> </v>
      </c>
      <c r="N63" s="101" t="str">
        <f>IF(PT_komm!U72=0," ",PT_komm!U72)</f>
        <v xml:space="preserve"> </v>
      </c>
    </row>
    <row r="64" spans="2:14" x14ac:dyDescent="0.2">
      <c r="B64" s="15" t="str">
        <f>IF(PT_komm!B73=0," ",PT_komm!B73)</f>
        <v xml:space="preserve"> </v>
      </c>
      <c r="C64" s="137" t="str">
        <f>IF(PT_komm!C73=0," ",PT_komm!C73/1000)</f>
        <v xml:space="preserve"> </v>
      </c>
      <c r="D64" s="137" t="str">
        <f>IF(PT_komm!D73=0," ",PT_komm!D73/1000)</f>
        <v xml:space="preserve"> </v>
      </c>
      <c r="E64" s="137" t="str">
        <f>IF(PT_komm!E73=0," ",PT_komm!E73/1000)</f>
        <v xml:space="preserve"> </v>
      </c>
      <c r="F64" s="137" t="str">
        <f>IF(PT_komm!F73=0," ",PT_komm!F73/1000)</f>
        <v xml:space="preserve"> </v>
      </c>
      <c r="G64" s="137" t="str">
        <f>IF(PT_komm!G73=0," ",PT_komm!G73/1000)</f>
        <v xml:space="preserve"> </v>
      </c>
      <c r="H64" s="137" t="str">
        <f>IF(PT_komm!H73=0," ",PT_komm!H73/1000)</f>
        <v xml:space="preserve"> </v>
      </c>
      <c r="I64" s="137" t="str">
        <f>IF(PT_komm!I73=0," ",PT_komm!I73/1000)</f>
        <v xml:space="preserve"> </v>
      </c>
      <c r="J64" s="137" t="str">
        <f>IF(PT_komm!J73=0," ",PT_komm!J73/1000)</f>
        <v xml:space="preserve"> </v>
      </c>
      <c r="K64" s="137" t="str">
        <f>IF(PT_komm!K73=0," ",PT_komm!K73/1000)</f>
        <v xml:space="preserve"> </v>
      </c>
      <c r="L64" s="137" t="str">
        <f>IF(PT_komm!L73=0," ",PT_komm!L73/1000)</f>
        <v xml:space="preserve"> </v>
      </c>
      <c r="M64" s="138" t="str">
        <f>IF(PT_komm!P73=0," ",PT_komm!P73/1000)</f>
        <v xml:space="preserve"> </v>
      </c>
      <c r="N64" s="101" t="str">
        <f>IF(PT_komm!U73=0," ",PT_komm!U73)</f>
        <v xml:space="preserve"> </v>
      </c>
    </row>
    <row r="65" spans="2:14" x14ac:dyDescent="0.2">
      <c r="B65" s="15" t="str">
        <f>IF(PT_komm!B74=0," ",PT_komm!B74)</f>
        <v xml:space="preserve"> </v>
      </c>
      <c r="C65" s="137" t="str">
        <f>IF(PT_komm!C74=0," ",PT_komm!C74/1000)</f>
        <v xml:space="preserve"> </v>
      </c>
      <c r="D65" s="137" t="str">
        <f>IF(PT_komm!D74=0," ",PT_komm!D74/1000)</f>
        <v xml:space="preserve"> </v>
      </c>
      <c r="E65" s="137" t="str">
        <f>IF(PT_komm!E74=0," ",PT_komm!E74/1000)</f>
        <v xml:space="preserve"> </v>
      </c>
      <c r="F65" s="137" t="str">
        <f>IF(PT_komm!F74=0," ",PT_komm!F74/1000)</f>
        <v xml:space="preserve"> </v>
      </c>
      <c r="G65" s="137" t="str">
        <f>IF(PT_komm!G74=0," ",PT_komm!G74/1000)</f>
        <v xml:space="preserve"> </v>
      </c>
      <c r="H65" s="137" t="str">
        <f>IF(PT_komm!H74=0," ",PT_komm!H74/1000)</f>
        <v xml:space="preserve"> </v>
      </c>
      <c r="I65" s="137" t="str">
        <f>IF(PT_komm!I74=0," ",PT_komm!I74/1000)</f>
        <v xml:space="preserve"> </v>
      </c>
      <c r="J65" s="137" t="str">
        <f>IF(PT_komm!J74=0," ",PT_komm!J74/1000)</f>
        <v xml:space="preserve"> </v>
      </c>
      <c r="K65" s="137" t="str">
        <f>IF(PT_komm!K74=0," ",PT_komm!K74/1000)</f>
        <v xml:space="preserve"> </v>
      </c>
      <c r="L65" s="137" t="str">
        <f>IF(PT_komm!L74=0," ",PT_komm!L74/1000)</f>
        <v xml:space="preserve"> </v>
      </c>
      <c r="M65" s="138" t="str">
        <f>IF(PT_komm!P74=0," ",PT_komm!P74/1000)</f>
        <v xml:space="preserve"> </v>
      </c>
      <c r="N65" s="101" t="str">
        <f>IF(PT_komm!U74=0," ",PT_komm!U74)</f>
        <v xml:space="preserve"> </v>
      </c>
    </row>
    <row r="66" spans="2:14" x14ac:dyDescent="0.2">
      <c r="B66" s="15" t="str">
        <f>IF(PT_komm!B75=0," ",PT_komm!B75)</f>
        <v xml:space="preserve"> </v>
      </c>
      <c r="C66" s="137" t="str">
        <f>IF(PT_komm!C75=0," ",PT_komm!C75/1000)</f>
        <v xml:space="preserve"> </v>
      </c>
      <c r="D66" s="137" t="str">
        <f>IF(PT_komm!D75=0," ",PT_komm!D75/1000)</f>
        <v xml:space="preserve"> </v>
      </c>
      <c r="E66" s="137" t="str">
        <f>IF(PT_komm!E75=0," ",PT_komm!E75/1000)</f>
        <v xml:space="preserve"> </v>
      </c>
      <c r="F66" s="137" t="str">
        <f>IF(PT_komm!F75=0," ",PT_komm!F75/1000)</f>
        <v xml:space="preserve"> </v>
      </c>
      <c r="G66" s="137" t="str">
        <f>IF(PT_komm!G75=0," ",PT_komm!G75/1000)</f>
        <v xml:space="preserve"> </v>
      </c>
      <c r="H66" s="137" t="str">
        <f>IF(PT_komm!H75=0," ",PT_komm!H75/1000)</f>
        <v xml:space="preserve"> </v>
      </c>
      <c r="I66" s="137" t="str">
        <f>IF(PT_komm!I75=0," ",PT_komm!I75/1000)</f>
        <v xml:space="preserve"> </v>
      </c>
      <c r="J66" s="137" t="str">
        <f>IF(PT_komm!J75=0," ",PT_komm!J75/1000)</f>
        <v xml:space="preserve"> </v>
      </c>
      <c r="K66" s="137" t="str">
        <f>IF(PT_komm!K75=0," ",PT_komm!K75/1000)</f>
        <v xml:space="preserve"> </v>
      </c>
      <c r="L66" s="137" t="str">
        <f>IF(PT_komm!L75=0," ",PT_komm!L75/1000)</f>
        <v xml:space="preserve"> </v>
      </c>
      <c r="M66" s="138" t="str">
        <f>IF(PT_komm!P75=0," ",PT_komm!P75/1000)</f>
        <v xml:space="preserve"> </v>
      </c>
      <c r="N66" s="101" t="str">
        <f>IF(PT_komm!U75=0," ",PT_komm!U75)</f>
        <v xml:space="preserve"> </v>
      </c>
    </row>
    <row r="67" spans="2:14" x14ac:dyDescent="0.2">
      <c r="B67" s="15" t="str">
        <f>IF(PT_komm!B76=0," ",PT_komm!B76)</f>
        <v xml:space="preserve"> </v>
      </c>
      <c r="C67" s="137" t="str">
        <f>IF(PT_komm!C76=0," ",PT_komm!C76/1000)</f>
        <v xml:space="preserve"> </v>
      </c>
      <c r="D67" s="137" t="str">
        <f>IF(PT_komm!D76=0," ",PT_komm!D76/1000)</f>
        <v xml:space="preserve"> </v>
      </c>
      <c r="E67" s="137" t="str">
        <f>IF(PT_komm!E76=0," ",PT_komm!E76/1000)</f>
        <v xml:space="preserve"> </v>
      </c>
      <c r="F67" s="137" t="str">
        <f>IF(PT_komm!F76=0," ",PT_komm!F76/1000)</f>
        <v xml:space="preserve"> </v>
      </c>
      <c r="G67" s="137" t="str">
        <f>IF(PT_komm!G76=0," ",PT_komm!G76/1000)</f>
        <v xml:space="preserve"> </v>
      </c>
      <c r="H67" s="137" t="str">
        <f>IF(PT_komm!H76=0," ",PT_komm!H76/1000)</f>
        <v xml:space="preserve"> </v>
      </c>
      <c r="I67" s="137" t="str">
        <f>IF(PT_komm!I76=0," ",PT_komm!I76/1000)</f>
        <v xml:space="preserve"> </v>
      </c>
      <c r="J67" s="137" t="str">
        <f>IF(PT_komm!J76=0," ",PT_komm!J76/1000)</f>
        <v xml:space="preserve"> </v>
      </c>
      <c r="K67" s="137" t="str">
        <f>IF(PT_komm!K76=0," ",PT_komm!K76/1000)</f>
        <v xml:space="preserve"> </v>
      </c>
      <c r="L67" s="137" t="str">
        <f>IF(PT_komm!L76=0," ",PT_komm!L76/1000)</f>
        <v xml:space="preserve"> </v>
      </c>
      <c r="M67" s="138" t="str">
        <f>IF(PT_komm!P76=0," ",PT_komm!P76/1000)</f>
        <v xml:space="preserve"> </v>
      </c>
      <c r="N67" s="101" t="str">
        <f>IF(PT_komm!U76=0," ",PT_komm!U76)</f>
        <v xml:space="preserve"> </v>
      </c>
    </row>
    <row r="68" spans="2:14" x14ac:dyDescent="0.2">
      <c r="B68" s="15" t="str">
        <f>IF(PT_komm!B77=0," ",PT_komm!B77)</f>
        <v xml:space="preserve"> </v>
      </c>
      <c r="C68" s="137" t="str">
        <f>IF(PT_komm!C77=0," ",PT_komm!C77/1000)</f>
        <v xml:space="preserve"> </v>
      </c>
      <c r="D68" s="137" t="str">
        <f>IF(PT_komm!D77=0," ",PT_komm!D77/1000)</f>
        <v xml:space="preserve"> </v>
      </c>
      <c r="E68" s="137" t="str">
        <f>IF(PT_komm!E77=0," ",PT_komm!E77/1000)</f>
        <v xml:space="preserve"> </v>
      </c>
      <c r="F68" s="137" t="str">
        <f>IF(PT_komm!F77=0," ",PT_komm!F77/1000)</f>
        <v xml:space="preserve"> </v>
      </c>
      <c r="G68" s="137" t="str">
        <f>IF(PT_komm!G77=0," ",PT_komm!G77/1000)</f>
        <v xml:space="preserve"> </v>
      </c>
      <c r="H68" s="137" t="str">
        <f>IF(PT_komm!H77=0," ",PT_komm!H77/1000)</f>
        <v xml:space="preserve"> </v>
      </c>
      <c r="I68" s="137" t="str">
        <f>IF(PT_komm!I77=0," ",PT_komm!I77/1000)</f>
        <v xml:space="preserve"> </v>
      </c>
      <c r="J68" s="137" t="str">
        <f>IF(PT_komm!J77=0," ",PT_komm!J77/1000)</f>
        <v xml:space="preserve"> </v>
      </c>
      <c r="K68" s="137" t="str">
        <f>IF(PT_komm!K77=0," ",PT_komm!K77/1000)</f>
        <v xml:space="preserve"> </v>
      </c>
      <c r="L68" s="137" t="str">
        <f>IF(PT_komm!L77=0," ",PT_komm!L77/1000)</f>
        <v xml:space="preserve"> </v>
      </c>
      <c r="M68" s="138" t="str">
        <f>IF(PT_komm!P77=0," ",PT_komm!P77/1000)</f>
        <v xml:space="preserve"> </v>
      </c>
      <c r="N68" s="101" t="str">
        <f>IF(PT_komm!U77=0," ",PT_komm!U77)</f>
        <v xml:space="preserve"> </v>
      </c>
    </row>
    <row r="69" spans="2:14" x14ac:dyDescent="0.2">
      <c r="B69" s="15" t="str">
        <f>IF(PT_komm!B78=0," ",PT_komm!B78)</f>
        <v xml:space="preserve"> </v>
      </c>
      <c r="C69" s="137" t="str">
        <f>IF(PT_komm!C78=0," ",PT_komm!C78/1000)</f>
        <v xml:space="preserve"> </v>
      </c>
      <c r="D69" s="137" t="str">
        <f>IF(PT_komm!D78=0," ",PT_komm!D78/1000)</f>
        <v xml:space="preserve"> </v>
      </c>
      <c r="E69" s="137" t="str">
        <f>IF(PT_komm!E78=0," ",PT_komm!E78/1000)</f>
        <v xml:space="preserve"> </v>
      </c>
      <c r="F69" s="137" t="str">
        <f>IF(PT_komm!F78=0," ",PT_komm!F78/1000)</f>
        <v xml:space="preserve"> </v>
      </c>
      <c r="G69" s="137" t="str">
        <f>IF(PT_komm!G78=0," ",PT_komm!G78/1000)</f>
        <v xml:space="preserve"> </v>
      </c>
      <c r="H69" s="137" t="str">
        <f>IF(PT_komm!H78=0," ",PT_komm!H78/1000)</f>
        <v xml:space="preserve"> </v>
      </c>
      <c r="I69" s="137" t="str">
        <f>IF(PT_komm!I78=0," ",PT_komm!I78/1000)</f>
        <v xml:space="preserve"> </v>
      </c>
      <c r="J69" s="137" t="str">
        <f>IF(PT_komm!J78=0," ",PT_komm!J78/1000)</f>
        <v xml:space="preserve"> </v>
      </c>
      <c r="K69" s="137" t="str">
        <f>IF(PT_komm!K78=0," ",PT_komm!K78/1000)</f>
        <v xml:space="preserve"> </v>
      </c>
      <c r="L69" s="137" t="str">
        <f>IF(PT_komm!L78=0," ",PT_komm!L78/1000)</f>
        <v xml:space="preserve"> </v>
      </c>
      <c r="M69" s="138" t="str">
        <f>IF(PT_komm!P78=0," ",PT_komm!P78/1000)</f>
        <v xml:space="preserve"> </v>
      </c>
      <c r="N69" s="101" t="str">
        <f>IF(PT_komm!U78=0," ",PT_komm!U78)</f>
        <v xml:space="preserve"> </v>
      </c>
    </row>
    <row r="70" spans="2:14" x14ac:dyDescent="0.2">
      <c r="B70" s="15" t="str">
        <f>IF(PT_komm!B79=0," ",PT_komm!B79)</f>
        <v xml:space="preserve"> </v>
      </c>
      <c r="C70" s="137" t="str">
        <f>IF(PT_komm!C79=0," ",PT_komm!C79/1000)</f>
        <v xml:space="preserve"> </v>
      </c>
      <c r="D70" s="137" t="str">
        <f>IF(PT_komm!D79=0," ",PT_komm!D79/1000)</f>
        <v xml:space="preserve"> </v>
      </c>
      <c r="E70" s="137" t="str">
        <f>IF(PT_komm!E79=0," ",PT_komm!E79/1000)</f>
        <v xml:space="preserve"> </v>
      </c>
      <c r="F70" s="137" t="str">
        <f>IF(PT_komm!F79=0," ",PT_komm!F79/1000)</f>
        <v xml:space="preserve"> </v>
      </c>
      <c r="G70" s="137" t="str">
        <f>IF(PT_komm!G79=0," ",PT_komm!G79/1000)</f>
        <v xml:space="preserve"> </v>
      </c>
      <c r="H70" s="137" t="str">
        <f>IF(PT_komm!H79=0," ",PT_komm!H79/1000)</f>
        <v xml:space="preserve"> </v>
      </c>
      <c r="I70" s="137" t="str">
        <f>IF(PT_komm!I79=0," ",PT_komm!I79/1000)</f>
        <v xml:space="preserve"> </v>
      </c>
      <c r="J70" s="137" t="str">
        <f>IF(PT_komm!J79=0," ",PT_komm!J79/1000)</f>
        <v xml:space="preserve"> </v>
      </c>
      <c r="K70" s="137" t="str">
        <f>IF(PT_komm!K79=0," ",PT_komm!K79/1000)</f>
        <v xml:space="preserve"> </v>
      </c>
      <c r="L70" s="137" t="str">
        <f>IF(PT_komm!L79=0," ",PT_komm!L79/1000)</f>
        <v xml:space="preserve"> </v>
      </c>
      <c r="M70" s="138" t="str">
        <f>IF(PT_komm!P79=0," ",PT_komm!P79/1000)</f>
        <v xml:space="preserve"> </v>
      </c>
      <c r="N70" s="101" t="str">
        <f>IF(PT_komm!U79=0," ",PT_komm!U79)</f>
        <v xml:space="preserve"> </v>
      </c>
    </row>
    <row r="71" spans="2:14" x14ac:dyDescent="0.2">
      <c r="B71" s="15" t="str">
        <f>IF(PT_komm!B80=0," ",PT_komm!B80)</f>
        <v xml:space="preserve"> </v>
      </c>
      <c r="C71" s="137" t="str">
        <f>IF(PT_komm!C80=0," ",PT_komm!C80/1000)</f>
        <v xml:space="preserve"> </v>
      </c>
      <c r="D71" s="137" t="str">
        <f>IF(PT_komm!D80=0," ",PT_komm!D80/1000)</f>
        <v xml:space="preserve"> </v>
      </c>
      <c r="E71" s="137" t="str">
        <f>IF(PT_komm!E80=0," ",PT_komm!E80/1000)</f>
        <v xml:space="preserve"> </v>
      </c>
      <c r="F71" s="137" t="str">
        <f>IF(PT_komm!F80=0," ",PT_komm!F80/1000)</f>
        <v xml:space="preserve"> </v>
      </c>
      <c r="G71" s="137" t="str">
        <f>IF(PT_komm!G80=0," ",PT_komm!G80/1000)</f>
        <v xml:space="preserve"> </v>
      </c>
      <c r="H71" s="137" t="str">
        <f>IF(PT_komm!H80=0," ",PT_komm!H80/1000)</f>
        <v xml:space="preserve"> </v>
      </c>
      <c r="I71" s="137" t="str">
        <f>IF(PT_komm!I80=0," ",PT_komm!I80/1000)</f>
        <v xml:space="preserve"> </v>
      </c>
      <c r="J71" s="137" t="str">
        <f>IF(PT_komm!J80=0," ",PT_komm!J80/1000)</f>
        <v xml:space="preserve"> </v>
      </c>
      <c r="K71" s="137" t="str">
        <f>IF(PT_komm!K80=0," ",PT_komm!K80/1000)</f>
        <v xml:space="preserve"> </v>
      </c>
      <c r="L71" s="137" t="str">
        <f>IF(PT_komm!L80=0," ",PT_komm!L80/1000)</f>
        <v xml:space="preserve"> </v>
      </c>
      <c r="M71" s="138" t="str">
        <f>IF(PT_komm!P80=0," ",PT_komm!P80/1000)</f>
        <v xml:space="preserve"> </v>
      </c>
      <c r="N71" s="101" t="str">
        <f>IF(PT_komm!U80=0," ",PT_komm!U80)</f>
        <v xml:space="preserve"> </v>
      </c>
    </row>
    <row r="72" spans="2:14" x14ac:dyDescent="0.2">
      <c r="B72" s="15" t="str">
        <f>IF(PT_komm!B81=0," ",PT_komm!B81)</f>
        <v xml:space="preserve"> </v>
      </c>
      <c r="C72" s="137" t="str">
        <f>IF(PT_komm!C81=0," ",PT_komm!C81/1000)</f>
        <v xml:space="preserve"> </v>
      </c>
      <c r="D72" s="137" t="str">
        <f>IF(PT_komm!D81=0," ",PT_komm!D81/1000)</f>
        <v xml:space="preserve"> </v>
      </c>
      <c r="E72" s="137" t="str">
        <f>IF(PT_komm!E81=0," ",PT_komm!E81/1000)</f>
        <v xml:space="preserve"> </v>
      </c>
      <c r="F72" s="137" t="str">
        <f>IF(PT_komm!F81=0," ",PT_komm!F81/1000)</f>
        <v xml:space="preserve"> </v>
      </c>
      <c r="G72" s="137" t="str">
        <f>IF(PT_komm!G81=0," ",PT_komm!G81/1000)</f>
        <v xml:space="preserve"> </v>
      </c>
      <c r="H72" s="137" t="str">
        <f>IF(PT_komm!H81=0," ",PT_komm!H81/1000)</f>
        <v xml:space="preserve"> </v>
      </c>
      <c r="I72" s="137" t="str">
        <f>IF(PT_komm!I81=0," ",PT_komm!I81/1000)</f>
        <v xml:space="preserve"> </v>
      </c>
      <c r="J72" s="137" t="str">
        <f>IF(PT_komm!J81=0," ",PT_komm!J81/1000)</f>
        <v xml:space="preserve"> </v>
      </c>
      <c r="K72" s="137" t="str">
        <f>IF(PT_komm!K81=0," ",PT_komm!K81/1000)</f>
        <v xml:space="preserve"> </v>
      </c>
      <c r="L72" s="137" t="str">
        <f>IF(PT_komm!L81=0," ",PT_komm!L81/1000)</f>
        <v xml:space="preserve"> </v>
      </c>
      <c r="M72" s="138" t="str">
        <f>IF(PT_komm!P81=0," ",PT_komm!P81/1000)</f>
        <v xml:space="preserve"> </v>
      </c>
      <c r="N72" s="101" t="str">
        <f>IF(PT_komm!U81=0," ",PT_komm!U81)</f>
        <v xml:space="preserve"> </v>
      </c>
    </row>
    <row r="73" spans="2:14" x14ac:dyDescent="0.2">
      <c r="B73" s="15" t="str">
        <f>IF(PT_komm!B82=0," ",PT_komm!B82)</f>
        <v xml:space="preserve"> </v>
      </c>
      <c r="C73" s="137" t="str">
        <f>IF(PT_komm!C82=0," ",PT_komm!C82/1000)</f>
        <v xml:space="preserve"> </v>
      </c>
      <c r="D73" s="137" t="str">
        <f>IF(PT_komm!D82=0," ",PT_komm!D82/1000)</f>
        <v xml:space="preserve"> </v>
      </c>
      <c r="E73" s="137" t="str">
        <f>IF(PT_komm!E82=0," ",PT_komm!E82/1000)</f>
        <v xml:space="preserve"> </v>
      </c>
      <c r="F73" s="137" t="str">
        <f>IF(PT_komm!F82=0," ",PT_komm!F82/1000)</f>
        <v xml:space="preserve"> </v>
      </c>
      <c r="G73" s="137" t="str">
        <f>IF(PT_komm!G82=0," ",PT_komm!G82/1000)</f>
        <v xml:space="preserve"> </v>
      </c>
      <c r="H73" s="137" t="str">
        <f>IF(PT_komm!H82=0," ",PT_komm!H82/1000)</f>
        <v xml:space="preserve"> </v>
      </c>
      <c r="I73" s="137" t="str">
        <f>IF(PT_komm!I82=0," ",PT_komm!I82/1000)</f>
        <v xml:space="preserve"> </v>
      </c>
      <c r="J73" s="137" t="str">
        <f>IF(PT_komm!J82=0," ",PT_komm!J82/1000)</f>
        <v xml:space="preserve"> </v>
      </c>
      <c r="K73" s="137" t="str">
        <f>IF(PT_komm!K82=0," ",PT_komm!K82/1000)</f>
        <v xml:space="preserve"> </v>
      </c>
      <c r="L73" s="137" t="str">
        <f>IF(PT_komm!L82=0," ",PT_komm!L82/1000)</f>
        <v xml:space="preserve"> </v>
      </c>
      <c r="M73" s="138" t="str">
        <f>IF(PT_komm!P82=0," ",PT_komm!P82/1000)</f>
        <v xml:space="preserve"> </v>
      </c>
      <c r="N73" s="101" t="str">
        <f>IF(PT_komm!U82=0," ",PT_komm!U82)</f>
        <v xml:space="preserve"> </v>
      </c>
    </row>
    <row r="74" spans="2:14" x14ac:dyDescent="0.2">
      <c r="B74" s="15" t="str">
        <f>IF(PT_komm!B83=0," ",PT_komm!B83)</f>
        <v xml:space="preserve"> </v>
      </c>
      <c r="C74" s="137" t="str">
        <f>IF(PT_komm!C83=0," ",PT_komm!C83/1000)</f>
        <v xml:space="preserve"> </v>
      </c>
      <c r="D74" s="137" t="str">
        <f>IF(PT_komm!D83=0," ",PT_komm!D83/1000)</f>
        <v xml:space="preserve"> </v>
      </c>
      <c r="E74" s="137" t="str">
        <f>IF(PT_komm!E83=0," ",PT_komm!E83/1000)</f>
        <v xml:space="preserve"> </v>
      </c>
      <c r="F74" s="137" t="str">
        <f>IF(PT_komm!F83=0," ",PT_komm!F83/1000)</f>
        <v xml:space="preserve"> </v>
      </c>
      <c r="G74" s="137" t="str">
        <f>IF(PT_komm!G83=0," ",PT_komm!G83/1000)</f>
        <v xml:space="preserve"> </v>
      </c>
      <c r="H74" s="137" t="str">
        <f>IF(PT_komm!H83=0," ",PT_komm!H83/1000)</f>
        <v xml:space="preserve"> </v>
      </c>
      <c r="I74" s="137" t="str">
        <f>IF(PT_komm!I83=0," ",PT_komm!I83/1000)</f>
        <v xml:space="preserve"> </v>
      </c>
      <c r="J74" s="137" t="str">
        <f>IF(PT_komm!J83=0," ",PT_komm!J83/1000)</f>
        <v xml:space="preserve"> </v>
      </c>
      <c r="K74" s="137" t="str">
        <f>IF(PT_komm!K83=0," ",PT_komm!K83/1000)</f>
        <v xml:space="preserve"> </v>
      </c>
      <c r="L74" s="137" t="str">
        <f>IF(PT_komm!L83=0," ",PT_komm!L83/1000)</f>
        <v xml:space="preserve"> </v>
      </c>
      <c r="M74" s="138" t="str">
        <f>IF(PT_komm!P83=0," ",PT_komm!P83/1000)</f>
        <v xml:space="preserve"> </v>
      </c>
      <c r="N74" s="101" t="str">
        <f>IF(PT_komm!U83=0," ",PT_komm!U83)</f>
        <v xml:space="preserve"> </v>
      </c>
    </row>
    <row r="75" spans="2:14" x14ac:dyDescent="0.2">
      <c r="B75" s="15" t="str">
        <f>IF(PT_komm!B84=0," ",PT_komm!B84)</f>
        <v xml:space="preserve"> </v>
      </c>
      <c r="C75" s="137" t="str">
        <f>IF(PT_komm!C84=0," ",PT_komm!C84/1000)</f>
        <v xml:space="preserve"> </v>
      </c>
      <c r="D75" s="137" t="str">
        <f>IF(PT_komm!D84=0," ",PT_komm!D84/1000)</f>
        <v xml:space="preserve"> </v>
      </c>
      <c r="E75" s="137" t="str">
        <f>IF(PT_komm!E84=0," ",PT_komm!E84/1000)</f>
        <v xml:space="preserve"> </v>
      </c>
      <c r="F75" s="137" t="str">
        <f>IF(PT_komm!F84=0," ",PT_komm!F84/1000)</f>
        <v xml:space="preserve"> </v>
      </c>
      <c r="G75" s="137" t="str">
        <f>IF(PT_komm!G84=0," ",PT_komm!G84/1000)</f>
        <v xml:space="preserve"> </v>
      </c>
      <c r="H75" s="137" t="str">
        <f>IF(PT_komm!H84=0," ",PT_komm!H84/1000)</f>
        <v xml:space="preserve"> </v>
      </c>
      <c r="I75" s="137" t="str">
        <f>IF(PT_komm!I84=0," ",PT_komm!I84/1000)</f>
        <v xml:space="preserve"> </v>
      </c>
      <c r="J75" s="137" t="str">
        <f>IF(PT_komm!J84=0," ",PT_komm!J84/1000)</f>
        <v xml:space="preserve"> </v>
      </c>
      <c r="K75" s="137" t="str">
        <f>IF(PT_komm!K84=0," ",PT_komm!K84/1000)</f>
        <v xml:space="preserve"> </v>
      </c>
      <c r="L75" s="137" t="str">
        <f>IF(PT_komm!L84=0," ",PT_komm!L84/1000)</f>
        <v xml:space="preserve"> </v>
      </c>
      <c r="M75" s="138" t="str">
        <f>IF(PT_komm!P84=0," ",PT_komm!P84/1000)</f>
        <v xml:space="preserve"> </v>
      </c>
      <c r="N75" s="101" t="str">
        <f>IF(PT_komm!U84=0," ",PT_komm!U84)</f>
        <v xml:space="preserve"> </v>
      </c>
    </row>
    <row r="76" spans="2:14" x14ac:dyDescent="0.2">
      <c r="B76" s="15" t="str">
        <f>IF(PT_komm!B85=0," ",PT_komm!B85)</f>
        <v xml:space="preserve"> </v>
      </c>
      <c r="C76" s="137" t="str">
        <f>IF(PT_komm!C85=0," ",PT_komm!C85/1000)</f>
        <v xml:space="preserve"> </v>
      </c>
      <c r="D76" s="137" t="str">
        <f>IF(PT_komm!D85=0," ",PT_komm!D85/1000)</f>
        <v xml:space="preserve"> </v>
      </c>
      <c r="E76" s="137" t="str">
        <f>IF(PT_komm!E85=0," ",PT_komm!E85/1000)</f>
        <v xml:space="preserve"> </v>
      </c>
      <c r="F76" s="137" t="str">
        <f>IF(PT_komm!F85=0," ",PT_komm!F85/1000)</f>
        <v xml:space="preserve"> </v>
      </c>
      <c r="G76" s="137" t="str">
        <f>IF(PT_komm!G85=0," ",PT_komm!G85/1000)</f>
        <v xml:space="preserve"> </v>
      </c>
      <c r="H76" s="137" t="str">
        <f>IF(PT_komm!H85=0," ",PT_komm!H85/1000)</f>
        <v xml:space="preserve"> </v>
      </c>
      <c r="I76" s="137" t="str">
        <f>IF(PT_komm!I85=0," ",PT_komm!I85/1000)</f>
        <v xml:space="preserve"> </v>
      </c>
      <c r="J76" s="137" t="str">
        <f>IF(PT_komm!J85=0," ",PT_komm!J85/1000)</f>
        <v xml:space="preserve"> </v>
      </c>
      <c r="K76" s="137" t="str">
        <f>IF(PT_komm!K85=0," ",PT_komm!K85/1000)</f>
        <v xml:space="preserve"> </v>
      </c>
      <c r="L76" s="137" t="str">
        <f>IF(PT_komm!L85=0," ",PT_komm!L85/1000)</f>
        <v xml:space="preserve"> </v>
      </c>
      <c r="M76" s="138" t="str">
        <f>IF(PT_komm!P85=0," ",PT_komm!P85/1000)</f>
        <v xml:space="preserve"> </v>
      </c>
      <c r="N76" s="101" t="str">
        <f>IF(PT_komm!U85=0," ",PT_komm!U85)</f>
        <v xml:space="preserve"> </v>
      </c>
    </row>
    <row r="77" spans="2:14" x14ac:dyDescent="0.2">
      <c r="B77" s="15" t="str">
        <f>IF(PT_komm!B86=0," ",PT_komm!B86)</f>
        <v xml:space="preserve"> </v>
      </c>
      <c r="C77" s="137" t="str">
        <f>IF(PT_komm!C86=0," ",PT_komm!C86/1000)</f>
        <v xml:space="preserve"> </v>
      </c>
      <c r="D77" s="137" t="str">
        <f>IF(PT_komm!D86=0," ",PT_komm!D86/1000)</f>
        <v xml:space="preserve"> </v>
      </c>
      <c r="E77" s="137" t="str">
        <f>IF(PT_komm!E86=0," ",PT_komm!E86/1000)</f>
        <v xml:space="preserve"> </v>
      </c>
      <c r="F77" s="137" t="str">
        <f>IF(PT_komm!F86=0," ",PT_komm!F86/1000)</f>
        <v xml:space="preserve"> </v>
      </c>
      <c r="G77" s="137" t="str">
        <f>IF(PT_komm!G86=0," ",PT_komm!G86/1000)</f>
        <v xml:space="preserve"> </v>
      </c>
      <c r="H77" s="137" t="str">
        <f>IF(PT_komm!H86=0," ",PT_komm!H86/1000)</f>
        <v xml:space="preserve"> </v>
      </c>
      <c r="I77" s="137" t="str">
        <f>IF(PT_komm!I86=0," ",PT_komm!I86/1000)</f>
        <v xml:space="preserve"> </v>
      </c>
      <c r="J77" s="137" t="str">
        <f>IF(PT_komm!J86=0," ",PT_komm!J86/1000)</f>
        <v xml:space="preserve"> </v>
      </c>
      <c r="K77" s="137" t="str">
        <f>IF(PT_komm!K86=0," ",PT_komm!K86/1000)</f>
        <v xml:space="preserve"> </v>
      </c>
      <c r="L77" s="137" t="str">
        <f>IF(PT_komm!L86=0," ",PT_komm!L86/1000)</f>
        <v xml:space="preserve"> </v>
      </c>
      <c r="M77" s="138" t="str">
        <f>IF(PT_komm!P86=0," ",PT_komm!P86/1000)</f>
        <v xml:space="preserve"> </v>
      </c>
      <c r="N77" s="101" t="str">
        <f>IF(PT_komm!U86=0," ",PT_komm!U86)</f>
        <v xml:space="preserve"> </v>
      </c>
    </row>
    <row r="78" spans="2:14" x14ac:dyDescent="0.2">
      <c r="B78" s="15" t="str">
        <f>IF(PT_komm!B87=0," ",PT_komm!B87)</f>
        <v xml:space="preserve"> </v>
      </c>
      <c r="C78" s="137" t="str">
        <f>IF(PT_komm!C87=0," ",PT_komm!C87/1000)</f>
        <v xml:space="preserve"> </v>
      </c>
      <c r="D78" s="137" t="str">
        <f>IF(PT_komm!D87=0," ",PT_komm!D87/1000)</f>
        <v xml:space="preserve"> </v>
      </c>
      <c r="E78" s="137" t="str">
        <f>IF(PT_komm!E87=0," ",PT_komm!E87/1000)</f>
        <v xml:space="preserve"> </v>
      </c>
      <c r="F78" s="137" t="str">
        <f>IF(PT_komm!F87=0," ",PT_komm!F87/1000)</f>
        <v xml:space="preserve"> </v>
      </c>
      <c r="G78" s="137" t="str">
        <f>IF(PT_komm!G87=0," ",PT_komm!G87/1000)</f>
        <v xml:space="preserve"> </v>
      </c>
      <c r="H78" s="137" t="str">
        <f>IF(PT_komm!H87=0," ",PT_komm!H87/1000)</f>
        <v xml:space="preserve"> </v>
      </c>
      <c r="I78" s="137" t="str">
        <f>IF(PT_komm!I87=0," ",PT_komm!I87/1000)</f>
        <v xml:space="preserve"> </v>
      </c>
      <c r="J78" s="137" t="str">
        <f>IF(PT_komm!J87=0," ",PT_komm!J87/1000)</f>
        <v xml:space="preserve"> </v>
      </c>
      <c r="K78" s="137" t="str">
        <f>IF(PT_komm!K87=0," ",PT_komm!K87/1000)</f>
        <v xml:space="preserve"> </v>
      </c>
      <c r="L78" s="137" t="str">
        <f>IF(PT_komm!L87=0," ",PT_komm!L87/1000)</f>
        <v xml:space="preserve"> </v>
      </c>
      <c r="M78" s="138" t="str">
        <f>IF(PT_komm!P87=0," ",PT_komm!P87/1000)</f>
        <v xml:space="preserve"> </v>
      </c>
      <c r="N78" s="101" t="str">
        <f>IF(PT_komm!U87=0," ",PT_komm!U87)</f>
        <v xml:space="preserve"> </v>
      </c>
    </row>
    <row r="79" spans="2:14" x14ac:dyDescent="0.2">
      <c r="B79" s="15" t="str">
        <f>IF(PT_komm!B88=0," ",PT_komm!B88)</f>
        <v xml:space="preserve"> </v>
      </c>
      <c r="C79" s="137" t="str">
        <f>IF(PT_komm!C88=0," ",PT_komm!C88/1000)</f>
        <v xml:space="preserve"> </v>
      </c>
      <c r="D79" s="137" t="str">
        <f>IF(PT_komm!D88=0," ",PT_komm!D88/1000)</f>
        <v xml:space="preserve"> </v>
      </c>
      <c r="E79" s="137" t="str">
        <f>IF(PT_komm!E88=0," ",PT_komm!E88/1000)</f>
        <v xml:space="preserve"> </v>
      </c>
      <c r="F79" s="137" t="str">
        <f>IF(PT_komm!F88=0," ",PT_komm!F88/1000)</f>
        <v xml:space="preserve"> </v>
      </c>
      <c r="G79" s="137" t="str">
        <f>IF(PT_komm!G88=0," ",PT_komm!G88/1000)</f>
        <v xml:space="preserve"> </v>
      </c>
      <c r="H79" s="137" t="str">
        <f>IF(PT_komm!H88=0," ",PT_komm!H88/1000)</f>
        <v xml:space="preserve"> </v>
      </c>
      <c r="I79" s="137" t="str">
        <f>IF(PT_komm!I88=0," ",PT_komm!I88/1000)</f>
        <v xml:space="preserve"> </v>
      </c>
      <c r="J79" s="137" t="str">
        <f>IF(PT_komm!J88=0," ",PT_komm!J88/1000)</f>
        <v xml:space="preserve"> </v>
      </c>
      <c r="K79" s="137" t="str">
        <f>IF(PT_komm!K88=0," ",PT_komm!K88/1000)</f>
        <v xml:space="preserve"> </v>
      </c>
      <c r="L79" s="137" t="str">
        <f>IF(PT_komm!L88=0," ",PT_komm!L88/1000)</f>
        <v xml:space="preserve"> </v>
      </c>
      <c r="M79" s="138" t="str">
        <f>IF(PT_komm!P88=0," ",PT_komm!P88/1000)</f>
        <v xml:space="preserve"> </v>
      </c>
      <c r="N79" s="101" t="str">
        <f>IF(PT_komm!U88=0," ",PT_komm!U88)</f>
        <v xml:space="preserve"> </v>
      </c>
    </row>
    <row r="80" spans="2:14" x14ac:dyDescent="0.2">
      <c r="B80" s="15" t="str">
        <f>IF(PT_komm!B89=0," ",PT_komm!B89)</f>
        <v xml:space="preserve"> </v>
      </c>
      <c r="C80" s="137" t="str">
        <f>IF(PT_komm!C89=0," ",PT_komm!C89/1000)</f>
        <v xml:space="preserve"> </v>
      </c>
      <c r="D80" s="137" t="str">
        <f>IF(PT_komm!D89=0," ",PT_komm!D89/1000)</f>
        <v xml:space="preserve"> </v>
      </c>
      <c r="E80" s="137" t="str">
        <f>IF(PT_komm!E89=0," ",PT_komm!E89/1000)</f>
        <v xml:space="preserve"> </v>
      </c>
      <c r="F80" s="137" t="str">
        <f>IF(PT_komm!F89=0," ",PT_komm!F89/1000)</f>
        <v xml:space="preserve"> </v>
      </c>
      <c r="G80" s="137" t="str">
        <f>IF(PT_komm!G89=0," ",PT_komm!G89/1000)</f>
        <v xml:space="preserve"> </v>
      </c>
      <c r="H80" s="137" t="str">
        <f>IF(PT_komm!H89=0," ",PT_komm!H89/1000)</f>
        <v xml:space="preserve"> </v>
      </c>
      <c r="I80" s="137" t="str">
        <f>IF(PT_komm!I89=0," ",PT_komm!I89/1000)</f>
        <v xml:space="preserve"> </v>
      </c>
      <c r="J80" s="137" t="str">
        <f>IF(PT_komm!J89=0," ",PT_komm!J89/1000)</f>
        <v xml:space="preserve"> </v>
      </c>
      <c r="K80" s="137" t="str">
        <f>IF(PT_komm!K89=0," ",PT_komm!K89/1000)</f>
        <v xml:space="preserve"> </v>
      </c>
      <c r="L80" s="137" t="str">
        <f>IF(PT_komm!L89=0," ",PT_komm!L89/1000)</f>
        <v xml:space="preserve"> </v>
      </c>
      <c r="M80" s="138" t="str">
        <f>IF(PT_komm!P89=0," ",PT_komm!P89/1000)</f>
        <v xml:space="preserve"> </v>
      </c>
      <c r="N80" s="101" t="str">
        <f>IF(PT_komm!U89=0," ",PT_komm!U89)</f>
        <v xml:space="preserve"> </v>
      </c>
    </row>
    <row r="81" spans="2:14" x14ac:dyDescent="0.2">
      <c r="B81" s="15" t="str">
        <f>IF(PT_komm!B90=0," ",PT_komm!B90)</f>
        <v xml:space="preserve"> </v>
      </c>
      <c r="C81" s="137" t="str">
        <f>IF(PT_komm!C90=0," ",PT_komm!C90/1000)</f>
        <v xml:space="preserve"> </v>
      </c>
      <c r="D81" s="137" t="str">
        <f>IF(PT_komm!D90=0," ",PT_komm!D90/1000)</f>
        <v xml:space="preserve"> </v>
      </c>
      <c r="E81" s="137" t="str">
        <f>IF(PT_komm!E90=0," ",PT_komm!E90/1000)</f>
        <v xml:space="preserve"> </v>
      </c>
      <c r="F81" s="137" t="str">
        <f>IF(PT_komm!F90=0," ",PT_komm!F90/1000)</f>
        <v xml:space="preserve"> </v>
      </c>
      <c r="G81" s="137" t="str">
        <f>IF(PT_komm!G90=0," ",PT_komm!G90/1000)</f>
        <v xml:space="preserve"> </v>
      </c>
      <c r="H81" s="137" t="str">
        <f>IF(PT_komm!H90=0," ",PT_komm!H90/1000)</f>
        <v xml:space="preserve"> </v>
      </c>
      <c r="I81" s="137" t="str">
        <f>IF(PT_komm!I90=0," ",PT_komm!I90/1000)</f>
        <v xml:space="preserve"> </v>
      </c>
      <c r="J81" s="137" t="str">
        <f>IF(PT_komm!J90=0," ",PT_komm!J90/1000)</f>
        <v xml:space="preserve"> </v>
      </c>
      <c r="K81" s="137" t="str">
        <f>IF(PT_komm!K90=0," ",PT_komm!K90/1000)</f>
        <v xml:space="preserve"> </v>
      </c>
      <c r="L81" s="137" t="str">
        <f>IF(PT_komm!L90=0," ",PT_komm!L90/1000)</f>
        <v xml:space="preserve"> </v>
      </c>
      <c r="M81" s="138" t="str">
        <f>IF(PT_komm!P90=0," ",PT_komm!P90/1000)</f>
        <v xml:space="preserve"> </v>
      </c>
      <c r="N81" s="101" t="str">
        <f>IF(PT_komm!U90=0," ",PT_komm!U90)</f>
        <v xml:space="preserve"> </v>
      </c>
    </row>
    <row r="82" spans="2:14" x14ac:dyDescent="0.2">
      <c r="B82" s="15" t="str">
        <f>IF(PT_komm!B91=0," ",PT_komm!B91)</f>
        <v xml:space="preserve"> </v>
      </c>
      <c r="C82" s="137" t="str">
        <f>IF(PT_komm!C91=0," ",PT_komm!C91/1000)</f>
        <v xml:space="preserve"> </v>
      </c>
      <c r="D82" s="137" t="str">
        <f>IF(PT_komm!D91=0," ",PT_komm!D91/1000)</f>
        <v xml:space="preserve"> </v>
      </c>
      <c r="E82" s="137" t="str">
        <f>IF(PT_komm!E91=0," ",PT_komm!E91/1000)</f>
        <v xml:space="preserve"> </v>
      </c>
      <c r="F82" s="137" t="str">
        <f>IF(PT_komm!F91=0," ",PT_komm!F91/1000)</f>
        <v xml:space="preserve"> </v>
      </c>
      <c r="G82" s="137" t="str">
        <f>IF(PT_komm!G91=0," ",PT_komm!G91/1000)</f>
        <v xml:space="preserve"> </v>
      </c>
      <c r="H82" s="137" t="str">
        <f>IF(PT_komm!H91=0," ",PT_komm!H91/1000)</f>
        <v xml:space="preserve"> </v>
      </c>
      <c r="I82" s="137" t="str">
        <f>IF(PT_komm!I91=0," ",PT_komm!I91/1000)</f>
        <v xml:space="preserve"> </v>
      </c>
      <c r="J82" s="137" t="str">
        <f>IF(PT_komm!J91=0," ",PT_komm!J91/1000)</f>
        <v xml:space="preserve"> </v>
      </c>
      <c r="K82" s="137" t="str">
        <f>IF(PT_komm!K91=0," ",PT_komm!K91/1000)</f>
        <v xml:space="preserve"> </v>
      </c>
      <c r="L82" s="137" t="str">
        <f>IF(PT_komm!L91=0," ",PT_komm!L91/1000)</f>
        <v xml:space="preserve"> </v>
      </c>
      <c r="M82" s="138" t="str">
        <f>IF(PT_komm!P91=0," ",PT_komm!P91/1000)</f>
        <v xml:space="preserve"> </v>
      </c>
      <c r="N82" s="101" t="str">
        <f>IF(PT_komm!U91=0," ",PT_komm!U91)</f>
        <v xml:space="preserve"> </v>
      </c>
    </row>
    <row r="83" spans="2:14" x14ac:dyDescent="0.2">
      <c r="B83" s="15" t="str">
        <f>IF(PT_komm!B92=0," ",PT_komm!B92)</f>
        <v xml:space="preserve"> </v>
      </c>
      <c r="C83" s="137" t="str">
        <f>IF(PT_komm!C92=0," ",PT_komm!C92/1000)</f>
        <v xml:space="preserve"> </v>
      </c>
      <c r="D83" s="137" t="str">
        <f>IF(PT_komm!D92=0," ",PT_komm!D92/1000)</f>
        <v xml:space="preserve"> </v>
      </c>
      <c r="E83" s="137" t="str">
        <f>IF(PT_komm!E92=0," ",PT_komm!E92/1000)</f>
        <v xml:space="preserve"> </v>
      </c>
      <c r="F83" s="137" t="str">
        <f>IF(PT_komm!F92=0," ",PT_komm!F92/1000)</f>
        <v xml:space="preserve"> </v>
      </c>
      <c r="G83" s="137" t="str">
        <f>IF(PT_komm!G92=0," ",PT_komm!G92/1000)</f>
        <v xml:space="preserve"> </v>
      </c>
      <c r="H83" s="137" t="str">
        <f>IF(PT_komm!H92=0," ",PT_komm!H92/1000)</f>
        <v xml:space="preserve"> </v>
      </c>
      <c r="I83" s="137" t="str">
        <f>IF(PT_komm!I92=0," ",PT_komm!I92/1000)</f>
        <v xml:space="preserve"> </v>
      </c>
      <c r="J83" s="137" t="str">
        <f>IF(PT_komm!J92=0," ",PT_komm!J92/1000)</f>
        <v xml:space="preserve"> </v>
      </c>
      <c r="K83" s="137" t="str">
        <f>IF(PT_komm!K92=0," ",PT_komm!K92/1000)</f>
        <v xml:space="preserve"> </v>
      </c>
      <c r="L83" s="137" t="str">
        <f>IF(PT_komm!L92=0," ",PT_komm!L92/1000)</f>
        <v xml:space="preserve"> </v>
      </c>
      <c r="M83" s="138" t="str">
        <f>IF(PT_komm!P92=0," ",PT_komm!P92/1000)</f>
        <v xml:space="preserve"> </v>
      </c>
      <c r="N83" s="101" t="str">
        <f>IF(PT_komm!U92=0," ",PT_komm!U92)</f>
        <v xml:space="preserve"> </v>
      </c>
    </row>
    <row r="84" spans="2:14" x14ac:dyDescent="0.2">
      <c r="B84" s="15" t="str">
        <f>IF(PT_komm!B93=0," ",PT_komm!B93)</f>
        <v xml:space="preserve"> </v>
      </c>
      <c r="C84" s="137" t="str">
        <f>IF(PT_komm!C93=0," ",PT_komm!C93/1000)</f>
        <v xml:space="preserve"> </v>
      </c>
      <c r="D84" s="137" t="str">
        <f>IF(PT_komm!D93=0," ",PT_komm!D93/1000)</f>
        <v xml:space="preserve"> </v>
      </c>
      <c r="E84" s="137" t="str">
        <f>IF(PT_komm!E93=0," ",PT_komm!E93/1000)</f>
        <v xml:space="preserve"> </v>
      </c>
      <c r="F84" s="137" t="str">
        <f>IF(PT_komm!F93=0," ",PT_komm!F93/1000)</f>
        <v xml:space="preserve"> </v>
      </c>
      <c r="G84" s="137" t="str">
        <f>IF(PT_komm!G93=0," ",PT_komm!G93/1000)</f>
        <v xml:space="preserve"> </v>
      </c>
      <c r="H84" s="137" t="str">
        <f>IF(PT_komm!H93=0," ",PT_komm!H93/1000)</f>
        <v xml:space="preserve"> </v>
      </c>
      <c r="I84" s="137" t="str">
        <f>IF(PT_komm!I93=0," ",PT_komm!I93/1000)</f>
        <v xml:space="preserve"> </v>
      </c>
      <c r="J84" s="137" t="str">
        <f>IF(PT_komm!J93=0," ",PT_komm!J93/1000)</f>
        <v xml:space="preserve"> </v>
      </c>
      <c r="K84" s="137" t="str">
        <f>IF(PT_komm!K93=0," ",PT_komm!K93/1000)</f>
        <v xml:space="preserve"> </v>
      </c>
      <c r="L84" s="137" t="str">
        <f>IF(PT_komm!L93=0," ",PT_komm!L93/1000)</f>
        <v xml:space="preserve"> </v>
      </c>
      <c r="M84" s="138" t="str">
        <f>IF(PT_komm!P93=0," ",PT_komm!P93/1000)</f>
        <v xml:space="preserve"> </v>
      </c>
      <c r="N84" s="101" t="str">
        <f>IF(PT_komm!U93=0," ",PT_komm!U93)</f>
        <v xml:space="preserve"> </v>
      </c>
    </row>
    <row r="85" spans="2:14" x14ac:dyDescent="0.2">
      <c r="B85" s="15" t="str">
        <f>IF(PT_komm!B94=0," ",PT_komm!B94)</f>
        <v xml:space="preserve"> </v>
      </c>
      <c r="C85" s="137" t="str">
        <f>IF(PT_komm!C94=0," ",PT_komm!C94/1000)</f>
        <v xml:space="preserve"> </v>
      </c>
      <c r="D85" s="137" t="str">
        <f>IF(PT_komm!D94=0," ",PT_komm!D94/1000)</f>
        <v xml:space="preserve"> </v>
      </c>
      <c r="E85" s="137" t="str">
        <f>IF(PT_komm!E94=0," ",PT_komm!E94/1000)</f>
        <v xml:space="preserve"> </v>
      </c>
      <c r="F85" s="137" t="str">
        <f>IF(PT_komm!F94=0," ",PT_komm!F94/1000)</f>
        <v xml:space="preserve"> </v>
      </c>
      <c r="G85" s="137" t="str">
        <f>IF(PT_komm!G94=0," ",PT_komm!G94/1000)</f>
        <v xml:space="preserve"> </v>
      </c>
      <c r="H85" s="137" t="str">
        <f>IF(PT_komm!H94=0," ",PT_komm!H94/1000)</f>
        <v xml:space="preserve"> </v>
      </c>
      <c r="I85" s="137" t="str">
        <f>IF(PT_komm!I94=0," ",PT_komm!I94/1000)</f>
        <v xml:space="preserve"> </v>
      </c>
      <c r="J85" s="137" t="str">
        <f>IF(PT_komm!J94=0," ",PT_komm!J94/1000)</f>
        <v xml:space="preserve"> </v>
      </c>
      <c r="K85" s="137" t="str">
        <f>IF(PT_komm!K94=0," ",PT_komm!K94/1000)</f>
        <v xml:space="preserve"> </v>
      </c>
      <c r="L85" s="137" t="str">
        <f>IF(PT_komm!L94=0," ",PT_komm!L94/1000)</f>
        <v xml:space="preserve"> </v>
      </c>
      <c r="M85" s="138" t="str">
        <f>IF(PT_komm!P94=0," ",PT_komm!P94/1000)</f>
        <v xml:space="preserve"> </v>
      </c>
      <c r="N85" s="101" t="str">
        <f>IF(PT_komm!U94=0," ",PT_komm!U94)</f>
        <v xml:space="preserve"> </v>
      </c>
    </row>
    <row r="86" spans="2:14" x14ac:dyDescent="0.2">
      <c r="B86" s="15" t="str">
        <f>IF(PT_komm!B95=0," ",PT_komm!B95)</f>
        <v xml:space="preserve"> </v>
      </c>
      <c r="C86" s="137" t="str">
        <f>IF(PT_komm!C95=0," ",PT_komm!C95/1000)</f>
        <v xml:space="preserve"> </v>
      </c>
      <c r="D86" s="137" t="str">
        <f>IF(PT_komm!D95=0," ",PT_komm!D95/1000)</f>
        <v xml:space="preserve"> </v>
      </c>
      <c r="E86" s="137" t="str">
        <f>IF(PT_komm!E95=0," ",PT_komm!E95/1000)</f>
        <v xml:space="preserve"> </v>
      </c>
      <c r="F86" s="137" t="str">
        <f>IF(PT_komm!F95=0," ",PT_komm!F95/1000)</f>
        <v xml:space="preserve"> </v>
      </c>
      <c r="G86" s="137" t="str">
        <f>IF(PT_komm!G95=0," ",PT_komm!G95/1000)</f>
        <v xml:space="preserve"> </v>
      </c>
      <c r="H86" s="137" t="str">
        <f>IF(PT_komm!H95=0," ",PT_komm!H95/1000)</f>
        <v xml:space="preserve"> </v>
      </c>
      <c r="I86" s="137" t="str">
        <f>IF(PT_komm!I95=0," ",PT_komm!I95/1000)</f>
        <v xml:space="preserve"> </v>
      </c>
      <c r="J86" s="137" t="str">
        <f>IF(PT_komm!J95=0," ",PT_komm!J95/1000)</f>
        <v xml:space="preserve"> </v>
      </c>
      <c r="K86" s="137" t="str">
        <f>IF(PT_komm!K95=0," ",PT_komm!K95/1000)</f>
        <v xml:space="preserve"> </v>
      </c>
      <c r="L86" s="137" t="str">
        <f>IF(PT_komm!L95=0," ",PT_komm!L95/1000)</f>
        <v xml:space="preserve"> </v>
      </c>
      <c r="M86" s="138" t="str">
        <f>IF(PT_komm!P95=0," ",PT_komm!P95/1000)</f>
        <v xml:space="preserve"> </v>
      </c>
      <c r="N86" s="101" t="str">
        <f>IF(PT_komm!U95=0," ",PT_komm!U95)</f>
        <v xml:space="preserve"> </v>
      </c>
    </row>
    <row r="87" spans="2:14" x14ac:dyDescent="0.2">
      <c r="B87" s="15" t="str">
        <f>IF(PT_komm!B96=0," ",PT_komm!B96)</f>
        <v xml:space="preserve"> </v>
      </c>
      <c r="C87" s="137" t="str">
        <f>IF(PT_komm!C96=0," ",PT_komm!C96/1000)</f>
        <v xml:space="preserve"> </v>
      </c>
      <c r="D87" s="137" t="str">
        <f>IF(PT_komm!D96=0," ",PT_komm!D96/1000)</f>
        <v xml:space="preserve"> </v>
      </c>
      <c r="E87" s="137" t="str">
        <f>IF(PT_komm!E96=0," ",PT_komm!E96/1000)</f>
        <v xml:space="preserve"> </v>
      </c>
      <c r="F87" s="137" t="str">
        <f>IF(PT_komm!F96=0," ",PT_komm!F96/1000)</f>
        <v xml:space="preserve"> </v>
      </c>
      <c r="G87" s="137" t="str">
        <f>IF(PT_komm!G96=0," ",PT_komm!G96/1000)</f>
        <v xml:space="preserve"> </v>
      </c>
      <c r="H87" s="137" t="str">
        <f>IF(PT_komm!H96=0," ",PT_komm!H96/1000)</f>
        <v xml:space="preserve"> </v>
      </c>
      <c r="I87" s="137" t="str">
        <f>IF(PT_komm!I96=0," ",PT_komm!I96/1000)</f>
        <v xml:space="preserve"> </v>
      </c>
      <c r="J87" s="137" t="str">
        <f>IF(PT_komm!J96=0," ",PT_komm!J96/1000)</f>
        <v xml:space="preserve"> </v>
      </c>
      <c r="K87" s="137" t="str">
        <f>IF(PT_komm!K96=0," ",PT_komm!K96/1000)</f>
        <v xml:space="preserve"> </v>
      </c>
      <c r="L87" s="137" t="str">
        <f>IF(PT_komm!L96=0," ",PT_komm!L96/1000)</f>
        <v xml:space="preserve"> </v>
      </c>
      <c r="M87" s="138" t="str">
        <f>IF(PT_komm!P96=0," ",PT_komm!P96/1000)</f>
        <v xml:space="preserve"> </v>
      </c>
      <c r="N87" s="101" t="str">
        <f>IF(PT_komm!U96=0," ",PT_komm!U96)</f>
        <v xml:space="preserve"> </v>
      </c>
    </row>
    <row r="88" spans="2:14" x14ac:dyDescent="0.2">
      <c r="B88" s="15" t="str">
        <f>IF(PT_komm!B97=0," ",PT_komm!B97)</f>
        <v xml:space="preserve"> </v>
      </c>
      <c r="C88" s="137" t="str">
        <f>IF(PT_komm!C97=0," ",PT_komm!C97/1000)</f>
        <v xml:space="preserve"> </v>
      </c>
      <c r="D88" s="137" t="str">
        <f>IF(PT_komm!D97=0," ",PT_komm!D97/1000)</f>
        <v xml:space="preserve"> </v>
      </c>
      <c r="E88" s="137" t="str">
        <f>IF(PT_komm!E97=0," ",PT_komm!E97/1000)</f>
        <v xml:space="preserve"> </v>
      </c>
      <c r="F88" s="137" t="str">
        <f>IF(PT_komm!F97=0," ",PT_komm!F97/1000)</f>
        <v xml:space="preserve"> </v>
      </c>
      <c r="G88" s="137" t="str">
        <f>IF(PT_komm!G97=0," ",PT_komm!G97/1000)</f>
        <v xml:space="preserve"> </v>
      </c>
      <c r="H88" s="137" t="str">
        <f>IF(PT_komm!H97=0," ",PT_komm!H97/1000)</f>
        <v xml:space="preserve"> </v>
      </c>
      <c r="I88" s="137" t="str">
        <f>IF(PT_komm!I97=0," ",PT_komm!I97/1000)</f>
        <v xml:space="preserve"> </v>
      </c>
      <c r="J88" s="137" t="str">
        <f>IF(PT_komm!J97=0," ",PT_komm!J97/1000)</f>
        <v xml:space="preserve"> </v>
      </c>
      <c r="K88" s="137" t="str">
        <f>IF(PT_komm!K97=0," ",PT_komm!K97/1000)</f>
        <v xml:space="preserve"> </v>
      </c>
      <c r="L88" s="137" t="str">
        <f>IF(PT_komm!L97=0," ",PT_komm!L97/1000)</f>
        <v xml:space="preserve"> </v>
      </c>
      <c r="M88" s="138" t="str">
        <f>IF(PT_komm!P97=0," ",PT_komm!P97/1000)</f>
        <v xml:space="preserve"> </v>
      </c>
      <c r="N88" s="101" t="str">
        <f>IF(PT_komm!U97=0," ",PT_komm!U97)</f>
        <v xml:space="preserve"> </v>
      </c>
    </row>
    <row r="89" spans="2:14" x14ac:dyDescent="0.2">
      <c r="B89" s="15" t="str">
        <f>IF(PT_komm!B98=0," ",PT_komm!B98)</f>
        <v xml:space="preserve"> </v>
      </c>
      <c r="C89" s="137" t="str">
        <f>IF(PT_komm!C98=0," ",PT_komm!C98/1000)</f>
        <v xml:space="preserve"> </v>
      </c>
      <c r="D89" s="137" t="str">
        <f>IF(PT_komm!D98=0," ",PT_komm!D98/1000)</f>
        <v xml:space="preserve"> </v>
      </c>
      <c r="E89" s="137" t="str">
        <f>IF(PT_komm!E98=0," ",PT_komm!E98/1000)</f>
        <v xml:space="preserve"> </v>
      </c>
      <c r="F89" s="137" t="str">
        <f>IF(PT_komm!F98=0," ",PT_komm!F98/1000)</f>
        <v xml:space="preserve"> </v>
      </c>
      <c r="G89" s="137" t="str">
        <f>IF(PT_komm!G98=0," ",PT_komm!G98/1000)</f>
        <v xml:space="preserve"> </v>
      </c>
      <c r="H89" s="137" t="str">
        <f>IF(PT_komm!H98=0," ",PT_komm!H98/1000)</f>
        <v xml:space="preserve"> </v>
      </c>
      <c r="I89" s="137" t="str">
        <f>IF(PT_komm!I98=0," ",PT_komm!I98/1000)</f>
        <v xml:space="preserve"> </v>
      </c>
      <c r="J89" s="137" t="str">
        <f>IF(PT_komm!J98=0," ",PT_komm!J98/1000)</f>
        <v xml:space="preserve"> </v>
      </c>
      <c r="K89" s="137" t="str">
        <f>IF(PT_komm!K98=0," ",PT_komm!K98/1000)</f>
        <v xml:space="preserve"> </v>
      </c>
      <c r="L89" s="137" t="str">
        <f>IF(PT_komm!L98=0," ",PT_komm!L98/1000)</f>
        <v xml:space="preserve"> </v>
      </c>
      <c r="M89" s="138" t="str">
        <f>IF(PT_komm!P98=0," ",PT_komm!P98/1000)</f>
        <v xml:space="preserve"> </v>
      </c>
      <c r="N89" s="101" t="str">
        <f>IF(PT_komm!U98=0," ",PT_komm!U98)</f>
        <v xml:space="preserve"> </v>
      </c>
    </row>
    <row r="90" spans="2:14" x14ac:dyDescent="0.2">
      <c r="B90" s="15" t="str">
        <f>IF(PT_komm!B99=0," ",PT_komm!B99)</f>
        <v xml:space="preserve"> </v>
      </c>
      <c r="C90" s="137" t="str">
        <f>IF(PT_komm!C99=0," ",PT_komm!C99/1000)</f>
        <v xml:space="preserve"> </v>
      </c>
      <c r="D90" s="137" t="str">
        <f>IF(PT_komm!D99=0," ",PT_komm!D99/1000)</f>
        <v xml:space="preserve"> </v>
      </c>
      <c r="E90" s="137" t="str">
        <f>IF(PT_komm!E99=0," ",PT_komm!E99/1000)</f>
        <v xml:space="preserve"> </v>
      </c>
      <c r="F90" s="137" t="str">
        <f>IF(PT_komm!F99=0," ",PT_komm!F99/1000)</f>
        <v xml:space="preserve"> </v>
      </c>
      <c r="G90" s="137" t="str">
        <f>IF(PT_komm!G99=0," ",PT_komm!G99/1000)</f>
        <v xml:space="preserve"> </v>
      </c>
      <c r="H90" s="137" t="str">
        <f>IF(PT_komm!H99=0," ",PT_komm!H99/1000)</f>
        <v xml:space="preserve"> </v>
      </c>
      <c r="I90" s="137" t="str">
        <f>IF(PT_komm!I99=0," ",PT_komm!I99/1000)</f>
        <v xml:space="preserve"> </v>
      </c>
      <c r="J90" s="137" t="str">
        <f>IF(PT_komm!J99=0," ",PT_komm!J99/1000)</f>
        <v xml:space="preserve"> </v>
      </c>
      <c r="K90" s="137" t="str">
        <f>IF(PT_komm!K99=0," ",PT_komm!K99/1000)</f>
        <v xml:space="preserve"> </v>
      </c>
      <c r="L90" s="137" t="str">
        <f>IF(PT_komm!L99=0," ",PT_komm!L99/1000)</f>
        <v xml:space="preserve"> </v>
      </c>
      <c r="M90" s="138" t="str">
        <f>IF(PT_komm!P99=0," ",PT_komm!P99/1000)</f>
        <v xml:space="preserve"> </v>
      </c>
      <c r="N90" s="101" t="str">
        <f>IF(PT_komm!U99=0," ",PT_komm!U99)</f>
        <v xml:space="preserve"> </v>
      </c>
    </row>
    <row r="91" spans="2:14" x14ac:dyDescent="0.2">
      <c r="B91" s="15" t="str">
        <f>IF(PT_komm!B100=0," ",PT_komm!B100)</f>
        <v xml:space="preserve"> </v>
      </c>
      <c r="C91" s="137" t="str">
        <f>IF(PT_komm!C100=0," ",PT_komm!C100/1000)</f>
        <v xml:space="preserve"> </v>
      </c>
      <c r="D91" s="137" t="str">
        <f>IF(PT_komm!D100=0," ",PT_komm!D100/1000)</f>
        <v xml:space="preserve"> </v>
      </c>
      <c r="E91" s="137" t="str">
        <f>IF(PT_komm!E100=0," ",PT_komm!E100/1000)</f>
        <v xml:space="preserve"> </v>
      </c>
      <c r="F91" s="137" t="str">
        <f>IF(PT_komm!F100=0," ",PT_komm!F100/1000)</f>
        <v xml:space="preserve"> </v>
      </c>
      <c r="G91" s="137" t="str">
        <f>IF(PT_komm!G100=0," ",PT_komm!G100/1000)</f>
        <v xml:space="preserve"> </v>
      </c>
      <c r="H91" s="137" t="str">
        <f>IF(PT_komm!H100=0," ",PT_komm!H100/1000)</f>
        <v xml:space="preserve"> </v>
      </c>
      <c r="I91" s="137" t="str">
        <f>IF(PT_komm!I100=0," ",PT_komm!I100/1000)</f>
        <v xml:space="preserve"> </v>
      </c>
      <c r="J91" s="137" t="str">
        <f>IF(PT_komm!J100=0," ",PT_komm!J100/1000)</f>
        <v xml:space="preserve"> </v>
      </c>
      <c r="K91" s="137" t="str">
        <f>IF(PT_komm!K100=0," ",PT_komm!K100/1000)</f>
        <v xml:space="preserve"> </v>
      </c>
      <c r="L91" s="137" t="str">
        <f>IF(PT_komm!L100=0," ",PT_komm!L100/1000)</f>
        <v xml:space="preserve"> </v>
      </c>
      <c r="M91" s="138" t="str">
        <f>IF(PT_komm!P100=0," ",PT_komm!P100/1000)</f>
        <v xml:space="preserve"> </v>
      </c>
      <c r="N91" s="101" t="str">
        <f>IF(PT_komm!U100=0," ",PT_komm!U100)</f>
        <v xml:space="preserve"> </v>
      </c>
    </row>
    <row r="92" spans="2:14" x14ac:dyDescent="0.2">
      <c r="B92" s="15" t="str">
        <f>IF(PT_komm!B101=0," ",PT_komm!B101)</f>
        <v xml:space="preserve"> </v>
      </c>
      <c r="C92" s="137" t="str">
        <f>IF(PT_komm!C101=0," ",PT_komm!C101/1000)</f>
        <v xml:space="preserve"> </v>
      </c>
      <c r="D92" s="137" t="str">
        <f>IF(PT_komm!D101=0," ",PT_komm!D101/1000)</f>
        <v xml:space="preserve"> </v>
      </c>
      <c r="E92" s="137" t="str">
        <f>IF(PT_komm!E101=0," ",PT_komm!E101/1000)</f>
        <v xml:space="preserve"> </v>
      </c>
      <c r="F92" s="137" t="str">
        <f>IF(PT_komm!F101=0," ",PT_komm!F101/1000)</f>
        <v xml:space="preserve"> </v>
      </c>
      <c r="G92" s="137" t="str">
        <f>IF(PT_komm!G101=0," ",PT_komm!G101/1000)</f>
        <v xml:space="preserve"> </v>
      </c>
      <c r="H92" s="137" t="str">
        <f>IF(PT_komm!H101=0," ",PT_komm!H101/1000)</f>
        <v xml:space="preserve"> </v>
      </c>
      <c r="I92" s="137" t="str">
        <f>IF(PT_komm!I101=0," ",PT_komm!I101/1000)</f>
        <v xml:space="preserve"> </v>
      </c>
      <c r="J92" s="137" t="str">
        <f>IF(PT_komm!J101=0," ",PT_komm!J101/1000)</f>
        <v xml:space="preserve"> </v>
      </c>
      <c r="K92" s="137" t="str">
        <f>IF(PT_komm!K101=0," ",PT_komm!K101/1000)</f>
        <v xml:space="preserve"> </v>
      </c>
      <c r="L92" s="137" t="str">
        <f>IF(PT_komm!L101=0," ",PT_komm!L101/1000)</f>
        <v xml:space="preserve"> </v>
      </c>
      <c r="M92" s="138" t="str">
        <f>IF(PT_komm!P101=0," ",PT_komm!P101/1000)</f>
        <v xml:space="preserve"> </v>
      </c>
      <c r="N92" s="101" t="str">
        <f>IF(PT_komm!U101=0," ",PT_komm!U101)</f>
        <v xml:space="preserve"> </v>
      </c>
    </row>
    <row r="93" spans="2:14" x14ac:dyDescent="0.2">
      <c r="B93" s="15" t="str">
        <f>IF(PT_komm!B102=0," ",PT_komm!B102)</f>
        <v xml:space="preserve"> </v>
      </c>
      <c r="C93" s="137" t="str">
        <f>IF(PT_komm!C102=0," ",PT_komm!C102/1000)</f>
        <v xml:space="preserve"> </v>
      </c>
      <c r="D93" s="137" t="str">
        <f>IF(PT_komm!D102=0," ",PT_komm!D102/1000)</f>
        <v xml:space="preserve"> </v>
      </c>
      <c r="E93" s="137" t="str">
        <f>IF(PT_komm!E102=0," ",PT_komm!E102/1000)</f>
        <v xml:space="preserve"> </v>
      </c>
      <c r="F93" s="137" t="str">
        <f>IF(PT_komm!F102=0," ",PT_komm!F102/1000)</f>
        <v xml:space="preserve"> </v>
      </c>
      <c r="G93" s="137" t="str">
        <f>IF(PT_komm!G102=0," ",PT_komm!G102/1000)</f>
        <v xml:space="preserve"> </v>
      </c>
      <c r="H93" s="137" t="str">
        <f>IF(PT_komm!H102=0," ",PT_komm!H102/1000)</f>
        <v xml:space="preserve"> </v>
      </c>
      <c r="I93" s="137" t="str">
        <f>IF(PT_komm!I102=0," ",PT_komm!I102/1000)</f>
        <v xml:space="preserve"> </v>
      </c>
      <c r="J93" s="137" t="str">
        <f>IF(PT_komm!J102=0," ",PT_komm!J102/1000)</f>
        <v xml:space="preserve"> </v>
      </c>
      <c r="K93" s="137" t="str">
        <f>IF(PT_komm!K102=0," ",PT_komm!K102/1000)</f>
        <v xml:space="preserve"> </v>
      </c>
      <c r="L93" s="137" t="str">
        <f>IF(PT_komm!L102=0," ",PT_komm!L102/1000)</f>
        <v xml:space="preserve"> </v>
      </c>
      <c r="M93" s="138" t="str">
        <f>IF(PT_komm!P102=0," ",PT_komm!P102/1000)</f>
        <v xml:space="preserve"> </v>
      </c>
      <c r="N93" s="101" t="str">
        <f>IF(PT_komm!U102=0," ",PT_komm!U102)</f>
        <v xml:space="preserve"> </v>
      </c>
    </row>
    <row r="94" spans="2:14" x14ac:dyDescent="0.2">
      <c r="B94" s="15" t="str">
        <f>IF(PT_komm!B103=0," ",PT_komm!B103)</f>
        <v xml:space="preserve"> </v>
      </c>
      <c r="C94" s="137" t="str">
        <f>IF(PT_komm!C103=0," ",PT_komm!C103/1000)</f>
        <v xml:space="preserve"> </v>
      </c>
      <c r="D94" s="137" t="str">
        <f>IF(PT_komm!D103=0," ",PT_komm!D103/1000)</f>
        <v xml:space="preserve"> </v>
      </c>
      <c r="E94" s="137" t="str">
        <f>IF(PT_komm!E103=0," ",PT_komm!E103/1000)</f>
        <v xml:space="preserve"> </v>
      </c>
      <c r="F94" s="137" t="str">
        <f>IF(PT_komm!F103=0," ",PT_komm!F103/1000)</f>
        <v xml:space="preserve"> </v>
      </c>
      <c r="G94" s="137" t="str">
        <f>IF(PT_komm!G103=0," ",PT_komm!G103/1000)</f>
        <v xml:space="preserve"> </v>
      </c>
      <c r="H94" s="137" t="str">
        <f>IF(PT_komm!H103=0," ",PT_komm!H103/1000)</f>
        <v xml:space="preserve"> </v>
      </c>
      <c r="I94" s="137" t="str">
        <f>IF(PT_komm!I103=0," ",PT_komm!I103/1000)</f>
        <v xml:space="preserve"> </v>
      </c>
      <c r="J94" s="137" t="str">
        <f>IF(PT_komm!J103=0," ",PT_komm!J103/1000)</f>
        <v xml:space="preserve"> </v>
      </c>
      <c r="K94" s="137" t="str">
        <f>IF(PT_komm!K103=0," ",PT_komm!K103/1000)</f>
        <v xml:space="preserve"> </v>
      </c>
      <c r="L94" s="137" t="str">
        <f>IF(PT_komm!L103=0," ",PT_komm!L103/1000)</f>
        <v xml:space="preserve"> </v>
      </c>
      <c r="M94" s="138" t="str">
        <f>IF(PT_komm!P103=0," ",PT_komm!P103/1000)</f>
        <v xml:space="preserve"> </v>
      </c>
      <c r="N94" s="101" t="str">
        <f>IF(PT_komm!U103=0," ",PT_komm!U103)</f>
        <v xml:space="preserve"> </v>
      </c>
    </row>
    <row r="95" spans="2:14" x14ac:dyDescent="0.2">
      <c r="B95" s="15" t="str">
        <f>IF(PT_komm!B104=0," ",PT_komm!B104)</f>
        <v xml:space="preserve"> </v>
      </c>
      <c r="C95" s="137" t="str">
        <f>IF(PT_komm!C104=0," ",PT_komm!C104/1000)</f>
        <v xml:space="preserve"> </v>
      </c>
      <c r="D95" s="137" t="str">
        <f>IF(PT_komm!D104=0," ",PT_komm!D104/1000)</f>
        <v xml:space="preserve"> </v>
      </c>
      <c r="E95" s="137" t="str">
        <f>IF(PT_komm!E104=0," ",PT_komm!E104/1000)</f>
        <v xml:space="preserve"> </v>
      </c>
      <c r="F95" s="137" t="str">
        <f>IF(PT_komm!F104=0," ",PT_komm!F104/1000)</f>
        <v xml:space="preserve"> </v>
      </c>
      <c r="G95" s="137" t="str">
        <f>IF(PT_komm!G104=0," ",PT_komm!G104/1000)</f>
        <v xml:space="preserve"> </v>
      </c>
      <c r="H95" s="137" t="str">
        <f>IF(PT_komm!H104=0," ",PT_komm!H104/1000)</f>
        <v xml:space="preserve"> </v>
      </c>
      <c r="I95" s="137" t="str">
        <f>IF(PT_komm!I104=0," ",PT_komm!I104/1000)</f>
        <v xml:space="preserve"> </v>
      </c>
      <c r="J95" s="137" t="str">
        <f>IF(PT_komm!J104=0," ",PT_komm!J104/1000)</f>
        <v xml:space="preserve"> </v>
      </c>
      <c r="K95" s="137" t="str">
        <f>IF(PT_komm!K104=0," ",PT_komm!K104/1000)</f>
        <v xml:space="preserve"> </v>
      </c>
      <c r="L95" s="137" t="str">
        <f>IF(PT_komm!L104=0," ",PT_komm!L104/1000)</f>
        <v xml:space="preserve"> </v>
      </c>
      <c r="M95" s="138" t="str">
        <f>IF(PT_komm!P104=0," ",PT_komm!P104/1000)</f>
        <v xml:space="preserve"> </v>
      </c>
      <c r="N95" s="101" t="str">
        <f>IF(PT_komm!U104=0," ",PT_komm!U104)</f>
        <v xml:space="preserve"> </v>
      </c>
    </row>
    <row r="96" spans="2:14" x14ac:dyDescent="0.2">
      <c r="B96" s="15" t="str">
        <f>IF(PT_komm!B105=0," ",PT_komm!B105)</f>
        <v xml:space="preserve"> </v>
      </c>
      <c r="C96" s="137" t="str">
        <f>IF(PT_komm!C105=0," ",PT_komm!C105/1000)</f>
        <v xml:space="preserve"> </v>
      </c>
      <c r="D96" s="137" t="str">
        <f>IF(PT_komm!D105=0," ",PT_komm!D105/1000)</f>
        <v xml:space="preserve"> </v>
      </c>
      <c r="E96" s="137" t="str">
        <f>IF(PT_komm!E105=0," ",PT_komm!E105/1000)</f>
        <v xml:space="preserve"> </v>
      </c>
      <c r="F96" s="137" t="str">
        <f>IF(PT_komm!F105=0," ",PT_komm!F105/1000)</f>
        <v xml:space="preserve"> </v>
      </c>
      <c r="G96" s="137" t="str">
        <f>IF(PT_komm!G105=0," ",PT_komm!G105/1000)</f>
        <v xml:space="preserve"> </v>
      </c>
      <c r="H96" s="137" t="str">
        <f>IF(PT_komm!H105=0," ",PT_komm!H105/1000)</f>
        <v xml:space="preserve"> </v>
      </c>
      <c r="I96" s="137" t="str">
        <f>IF(PT_komm!I105=0," ",PT_komm!I105/1000)</f>
        <v xml:space="preserve"> </v>
      </c>
      <c r="J96" s="137" t="str">
        <f>IF(PT_komm!J105=0," ",PT_komm!J105/1000)</f>
        <v xml:space="preserve"> </v>
      </c>
      <c r="K96" s="137" t="str">
        <f>IF(PT_komm!K105=0," ",PT_komm!K105/1000)</f>
        <v xml:space="preserve"> </v>
      </c>
      <c r="L96" s="137" t="str">
        <f>IF(PT_komm!L105=0," ",PT_komm!L105/1000)</f>
        <v xml:space="preserve"> </v>
      </c>
      <c r="M96" s="138" t="str">
        <f>IF(PT_komm!P105=0," ",PT_komm!P105/1000)</f>
        <v xml:space="preserve"> </v>
      </c>
      <c r="N96" s="101" t="str">
        <f>IF(PT_komm!U105=0," ",PT_komm!U105)</f>
        <v xml:space="preserve"> </v>
      </c>
    </row>
    <row r="97" spans="2:14" x14ac:dyDescent="0.2">
      <c r="B97" s="15" t="str">
        <f>IF(PT_komm!B106=0," ",PT_komm!B106)</f>
        <v xml:space="preserve"> </v>
      </c>
      <c r="C97" s="137" t="str">
        <f>IF(PT_komm!C106=0," ",PT_komm!C106/1000)</f>
        <v xml:space="preserve"> </v>
      </c>
      <c r="D97" s="137" t="str">
        <f>IF(PT_komm!D106=0," ",PT_komm!D106/1000)</f>
        <v xml:space="preserve"> </v>
      </c>
      <c r="E97" s="137" t="str">
        <f>IF(PT_komm!E106=0," ",PT_komm!E106/1000)</f>
        <v xml:space="preserve"> </v>
      </c>
      <c r="F97" s="137" t="str">
        <f>IF(PT_komm!F106=0," ",PT_komm!F106/1000)</f>
        <v xml:space="preserve"> </v>
      </c>
      <c r="G97" s="137" t="str">
        <f>IF(PT_komm!G106=0," ",PT_komm!G106/1000)</f>
        <v xml:space="preserve"> </v>
      </c>
      <c r="H97" s="137" t="str">
        <f>IF(PT_komm!H106=0," ",PT_komm!H106/1000)</f>
        <v xml:space="preserve"> </v>
      </c>
      <c r="I97" s="137" t="str">
        <f>IF(PT_komm!I106=0," ",PT_komm!I106/1000)</f>
        <v xml:space="preserve"> </v>
      </c>
      <c r="J97" s="137" t="str">
        <f>IF(PT_komm!J106=0," ",PT_komm!J106/1000)</f>
        <v xml:space="preserve"> </v>
      </c>
      <c r="K97" s="137" t="str">
        <f>IF(PT_komm!K106=0," ",PT_komm!K106/1000)</f>
        <v xml:space="preserve"> </v>
      </c>
      <c r="L97" s="137" t="str">
        <f>IF(PT_komm!L106=0," ",PT_komm!L106/1000)</f>
        <v xml:space="preserve"> </v>
      </c>
      <c r="M97" s="138" t="str">
        <f>IF(PT_komm!P106=0," ",PT_komm!P106/1000)</f>
        <v xml:space="preserve"> </v>
      </c>
      <c r="N97" s="101" t="str">
        <f>IF(PT_komm!U106=0," ",PT_komm!U106)</f>
        <v xml:space="preserve"> </v>
      </c>
    </row>
    <row r="98" spans="2:14" x14ac:dyDescent="0.2">
      <c r="B98" s="15" t="str">
        <f>IF(PT_komm!B107=0," ",PT_komm!B107)</f>
        <v xml:space="preserve"> </v>
      </c>
      <c r="C98" s="137" t="str">
        <f>IF(PT_komm!C107=0," ",PT_komm!C107/1000)</f>
        <v xml:space="preserve"> </v>
      </c>
      <c r="D98" s="137" t="str">
        <f>IF(PT_komm!D107=0," ",PT_komm!D107/1000)</f>
        <v xml:space="preserve"> </v>
      </c>
      <c r="E98" s="137" t="str">
        <f>IF(PT_komm!E107=0," ",PT_komm!E107/1000)</f>
        <v xml:space="preserve"> </v>
      </c>
      <c r="F98" s="137" t="str">
        <f>IF(PT_komm!F107=0," ",PT_komm!F107/1000)</f>
        <v xml:space="preserve"> </v>
      </c>
      <c r="G98" s="137" t="str">
        <f>IF(PT_komm!G107=0," ",PT_komm!G107/1000)</f>
        <v xml:space="preserve"> </v>
      </c>
      <c r="H98" s="137" t="str">
        <f>IF(PT_komm!H107=0," ",PT_komm!H107/1000)</f>
        <v xml:space="preserve"> </v>
      </c>
      <c r="I98" s="137" t="str">
        <f>IF(PT_komm!I107=0," ",PT_komm!I107/1000)</f>
        <v xml:space="preserve"> </v>
      </c>
      <c r="J98" s="137" t="str">
        <f>IF(PT_komm!J107=0," ",PT_komm!J107/1000)</f>
        <v xml:space="preserve"> </v>
      </c>
      <c r="K98" s="137" t="str">
        <f>IF(PT_komm!K107=0," ",PT_komm!K107/1000)</f>
        <v xml:space="preserve"> </v>
      </c>
      <c r="L98" s="137" t="str">
        <f>IF(PT_komm!L107=0," ",PT_komm!L107/1000)</f>
        <v xml:space="preserve"> </v>
      </c>
      <c r="M98" s="138" t="str">
        <f>IF(PT_komm!P107=0," ",PT_komm!P107/1000)</f>
        <v xml:space="preserve"> </v>
      </c>
      <c r="N98" s="101" t="str">
        <f>IF(PT_komm!U107=0," ",PT_komm!U107)</f>
        <v xml:space="preserve"> </v>
      </c>
    </row>
    <row r="99" spans="2:14" x14ac:dyDescent="0.2">
      <c r="B99" s="15" t="str">
        <f>IF(PT_komm!B108=0," ",PT_komm!B108)</f>
        <v xml:space="preserve"> </v>
      </c>
      <c r="C99" s="137" t="str">
        <f>IF(PT_komm!C108=0," ",PT_komm!C108/1000)</f>
        <v xml:space="preserve"> </v>
      </c>
      <c r="D99" s="137" t="str">
        <f>IF(PT_komm!D108=0," ",PT_komm!D108/1000)</f>
        <v xml:space="preserve"> </v>
      </c>
      <c r="E99" s="137" t="str">
        <f>IF(PT_komm!E108=0," ",PT_komm!E108/1000)</f>
        <v xml:space="preserve"> </v>
      </c>
      <c r="F99" s="137" t="str">
        <f>IF(PT_komm!F108=0," ",PT_komm!F108/1000)</f>
        <v xml:space="preserve"> </v>
      </c>
      <c r="G99" s="137" t="str">
        <f>IF(PT_komm!G108=0," ",PT_komm!G108/1000)</f>
        <v xml:space="preserve"> </v>
      </c>
      <c r="H99" s="137" t="str">
        <f>IF(PT_komm!H108=0," ",PT_komm!H108/1000)</f>
        <v xml:space="preserve"> </v>
      </c>
      <c r="I99" s="137" t="str">
        <f>IF(PT_komm!I108=0," ",PT_komm!I108/1000)</f>
        <v xml:space="preserve"> </v>
      </c>
      <c r="J99" s="137" t="str">
        <f>IF(PT_komm!J108=0," ",PT_komm!J108/1000)</f>
        <v xml:space="preserve"> </v>
      </c>
      <c r="K99" s="137" t="str">
        <f>IF(PT_komm!K108=0," ",PT_komm!K108/1000)</f>
        <v xml:space="preserve"> </v>
      </c>
      <c r="L99" s="137" t="str">
        <f>IF(PT_komm!L108=0," ",PT_komm!L108/1000)</f>
        <v xml:space="preserve"> </v>
      </c>
      <c r="M99" s="138" t="str">
        <f>IF(PT_komm!P108=0," ",PT_komm!P108/1000)</f>
        <v xml:space="preserve"> </v>
      </c>
      <c r="N99" s="101" t="str">
        <f>IF(PT_komm!U108=0," ",PT_komm!U108)</f>
        <v xml:space="preserve"> </v>
      </c>
    </row>
    <row r="100" spans="2:14" x14ac:dyDescent="0.2">
      <c r="B100" s="15" t="str">
        <f>IF(PT_komm!B109=0," ",PT_komm!B109)</f>
        <v xml:space="preserve"> </v>
      </c>
      <c r="C100" s="137" t="str">
        <f>IF(PT_komm!C109=0," ",PT_komm!C109/1000)</f>
        <v xml:space="preserve"> </v>
      </c>
      <c r="D100" s="137" t="str">
        <f>IF(PT_komm!D109=0," ",PT_komm!D109/1000)</f>
        <v xml:space="preserve"> </v>
      </c>
      <c r="E100" s="137" t="str">
        <f>IF(PT_komm!E109=0," ",PT_komm!E109/1000)</f>
        <v xml:space="preserve"> </v>
      </c>
      <c r="F100" s="137" t="str">
        <f>IF(PT_komm!F109=0," ",PT_komm!F109/1000)</f>
        <v xml:space="preserve"> </v>
      </c>
      <c r="G100" s="137" t="str">
        <f>IF(PT_komm!G109=0," ",PT_komm!G109/1000)</f>
        <v xml:space="preserve"> </v>
      </c>
      <c r="H100" s="137" t="str">
        <f>IF(PT_komm!H109=0," ",PT_komm!H109/1000)</f>
        <v xml:space="preserve"> </v>
      </c>
      <c r="I100" s="137" t="str">
        <f>IF(PT_komm!I109=0," ",PT_komm!I109/1000)</f>
        <v xml:space="preserve"> </v>
      </c>
      <c r="J100" s="137" t="str">
        <f>IF(PT_komm!J109=0," ",PT_komm!J109/1000)</f>
        <v xml:space="preserve"> </v>
      </c>
      <c r="K100" s="137" t="str">
        <f>IF(PT_komm!K109=0," ",PT_komm!K109/1000)</f>
        <v xml:space="preserve"> </v>
      </c>
      <c r="L100" s="137" t="str">
        <f>IF(PT_komm!L109=0," ",PT_komm!L109/1000)</f>
        <v xml:space="preserve"> </v>
      </c>
      <c r="M100" s="138" t="str">
        <f>IF(PT_komm!P109=0," ",PT_komm!P109/1000)</f>
        <v xml:space="preserve"> </v>
      </c>
      <c r="N100" s="101" t="str">
        <f>IF(PT_komm!U109=0," ",PT_komm!U109)</f>
        <v xml:space="preserve"> </v>
      </c>
    </row>
    <row r="101" spans="2:14" x14ac:dyDescent="0.2">
      <c r="B101" s="15" t="str">
        <f>IF(PT_komm!B110=0," ",PT_komm!B110)</f>
        <v xml:space="preserve"> </v>
      </c>
      <c r="C101" s="137" t="str">
        <f>IF(PT_komm!C110=0," ",PT_komm!C110/1000)</f>
        <v xml:space="preserve"> </v>
      </c>
      <c r="D101" s="137" t="str">
        <f>IF(PT_komm!D110=0," ",PT_komm!D110/1000)</f>
        <v xml:space="preserve"> </v>
      </c>
      <c r="E101" s="137" t="str">
        <f>IF(PT_komm!E110=0," ",PT_komm!E110/1000)</f>
        <v xml:space="preserve"> </v>
      </c>
      <c r="F101" s="137" t="str">
        <f>IF(PT_komm!F110=0," ",PT_komm!F110/1000)</f>
        <v xml:space="preserve"> </v>
      </c>
      <c r="G101" s="137" t="str">
        <f>IF(PT_komm!G110=0," ",PT_komm!G110/1000)</f>
        <v xml:space="preserve"> </v>
      </c>
      <c r="H101" s="137" t="str">
        <f>IF(PT_komm!H110=0," ",PT_komm!H110/1000)</f>
        <v xml:space="preserve"> </v>
      </c>
      <c r="I101" s="137" t="str">
        <f>IF(PT_komm!I110=0," ",PT_komm!I110/1000)</f>
        <v xml:space="preserve"> </v>
      </c>
      <c r="J101" s="137" t="str">
        <f>IF(PT_komm!J110=0," ",PT_komm!J110/1000)</f>
        <v xml:space="preserve"> </v>
      </c>
      <c r="K101" s="137" t="str">
        <f>IF(PT_komm!K110=0," ",PT_komm!K110/1000)</f>
        <v xml:space="preserve"> </v>
      </c>
      <c r="L101" s="137" t="str">
        <f>IF(PT_komm!L110=0," ",PT_komm!L110/1000)</f>
        <v xml:space="preserve"> </v>
      </c>
      <c r="M101" s="138" t="str">
        <f>IF(PT_komm!P110=0," ",PT_komm!P110/1000)</f>
        <v xml:space="preserve"> </v>
      </c>
      <c r="N101" s="101" t="str">
        <f>IF(PT_komm!U110=0," ",PT_komm!U110)</f>
        <v xml:space="preserve"> </v>
      </c>
    </row>
    <row r="102" spans="2:14" x14ac:dyDescent="0.2">
      <c r="B102" s="15" t="str">
        <f>IF(PT_komm!B111=0," ",PT_komm!B111)</f>
        <v xml:space="preserve"> </v>
      </c>
      <c r="C102" s="137" t="str">
        <f>IF(PT_komm!C111=0," ",PT_komm!C111/1000)</f>
        <v xml:space="preserve"> </v>
      </c>
      <c r="D102" s="137" t="str">
        <f>IF(PT_komm!D111=0," ",PT_komm!D111/1000)</f>
        <v xml:space="preserve"> </v>
      </c>
      <c r="E102" s="137" t="str">
        <f>IF(PT_komm!E111=0," ",PT_komm!E111/1000)</f>
        <v xml:space="preserve"> </v>
      </c>
      <c r="F102" s="137" t="str">
        <f>IF(PT_komm!F111=0," ",PT_komm!F111/1000)</f>
        <v xml:space="preserve"> </v>
      </c>
      <c r="G102" s="137" t="str">
        <f>IF(PT_komm!G111=0," ",PT_komm!G111/1000)</f>
        <v xml:space="preserve"> </v>
      </c>
      <c r="H102" s="137" t="str">
        <f>IF(PT_komm!H111=0," ",PT_komm!H111/1000)</f>
        <v xml:space="preserve"> </v>
      </c>
      <c r="I102" s="137" t="str">
        <f>IF(PT_komm!I111=0," ",PT_komm!I111/1000)</f>
        <v xml:space="preserve"> </v>
      </c>
      <c r="J102" s="137" t="str">
        <f>IF(PT_komm!J111=0," ",PT_komm!J111/1000)</f>
        <v xml:space="preserve"> </v>
      </c>
      <c r="K102" s="137" t="str">
        <f>IF(PT_komm!K111=0," ",PT_komm!K111/1000)</f>
        <v xml:space="preserve"> </v>
      </c>
      <c r="L102" s="137" t="str">
        <f>IF(PT_komm!L111=0," ",PT_komm!L111/1000)</f>
        <v xml:space="preserve"> </v>
      </c>
      <c r="M102" s="138" t="str">
        <f>IF(PT_komm!P111=0," ",PT_komm!P111/1000)</f>
        <v xml:space="preserve"> </v>
      </c>
      <c r="N102" s="101" t="str">
        <f>IF(PT_komm!U111=0," ",PT_komm!U111)</f>
        <v xml:space="preserve"> </v>
      </c>
    </row>
    <row r="103" spans="2:14" x14ac:dyDescent="0.2">
      <c r="B103" s="15" t="str">
        <f>IF(PT_komm!B112=0," ",PT_komm!B112)</f>
        <v xml:space="preserve"> </v>
      </c>
      <c r="C103" s="137" t="str">
        <f>IF(PT_komm!C112=0," ",PT_komm!C112/1000)</f>
        <v xml:space="preserve"> </v>
      </c>
      <c r="D103" s="137" t="str">
        <f>IF(PT_komm!D112=0," ",PT_komm!D112/1000)</f>
        <v xml:space="preserve"> </v>
      </c>
      <c r="E103" s="137" t="str">
        <f>IF(PT_komm!E112=0," ",PT_komm!E112/1000)</f>
        <v xml:space="preserve"> </v>
      </c>
      <c r="F103" s="137" t="str">
        <f>IF(PT_komm!F112=0," ",PT_komm!F112/1000)</f>
        <v xml:space="preserve"> </v>
      </c>
      <c r="G103" s="137" t="str">
        <f>IF(PT_komm!G112=0," ",PT_komm!G112/1000)</f>
        <v xml:space="preserve"> </v>
      </c>
      <c r="H103" s="137" t="str">
        <f>IF(PT_komm!H112=0," ",PT_komm!H112/1000)</f>
        <v xml:space="preserve"> </v>
      </c>
      <c r="I103" s="137" t="str">
        <f>IF(PT_komm!I112=0," ",PT_komm!I112/1000)</f>
        <v xml:space="preserve"> </v>
      </c>
      <c r="J103" s="137" t="str">
        <f>IF(PT_komm!J112=0," ",PT_komm!J112/1000)</f>
        <v xml:space="preserve"> </v>
      </c>
      <c r="K103" s="137" t="str">
        <f>IF(PT_komm!K112=0," ",PT_komm!K112/1000)</f>
        <v xml:space="preserve"> </v>
      </c>
      <c r="L103" s="137" t="str">
        <f>IF(PT_komm!L112=0," ",PT_komm!L112/1000)</f>
        <v xml:space="preserve"> </v>
      </c>
      <c r="M103" s="138" t="str">
        <f>IF(PT_komm!P112=0," ",PT_komm!P112/1000)</f>
        <v xml:space="preserve"> </v>
      </c>
      <c r="N103" s="101" t="str">
        <f>IF(PT_komm!U112=0," ",PT_komm!U112)</f>
        <v xml:space="preserve"> </v>
      </c>
    </row>
    <row r="104" spans="2:14" x14ac:dyDescent="0.2">
      <c r="B104" s="15" t="str">
        <f>IF(PT_komm!B113=0," ",PT_komm!B113)</f>
        <v xml:space="preserve"> </v>
      </c>
      <c r="C104" s="137" t="str">
        <f>IF(PT_komm!C113=0," ",PT_komm!C113/1000)</f>
        <v xml:space="preserve"> </v>
      </c>
      <c r="D104" s="137" t="str">
        <f>IF(PT_komm!D113=0," ",PT_komm!D113/1000)</f>
        <v xml:space="preserve"> </v>
      </c>
      <c r="E104" s="137" t="str">
        <f>IF(PT_komm!E113=0," ",PT_komm!E113/1000)</f>
        <v xml:space="preserve"> </v>
      </c>
      <c r="F104" s="137" t="str">
        <f>IF(PT_komm!F113=0," ",PT_komm!F113/1000)</f>
        <v xml:space="preserve"> </v>
      </c>
      <c r="G104" s="137" t="str">
        <f>IF(PT_komm!G113=0," ",PT_komm!G113/1000)</f>
        <v xml:space="preserve"> </v>
      </c>
      <c r="H104" s="137" t="str">
        <f>IF(PT_komm!H113=0," ",PT_komm!H113/1000)</f>
        <v xml:space="preserve"> </v>
      </c>
      <c r="I104" s="137" t="str">
        <f>IF(PT_komm!I113=0," ",PT_komm!I113/1000)</f>
        <v xml:space="preserve"> </v>
      </c>
      <c r="J104" s="137" t="str">
        <f>IF(PT_komm!J113=0," ",PT_komm!J113/1000)</f>
        <v xml:space="preserve"> </v>
      </c>
      <c r="K104" s="137" t="str">
        <f>IF(PT_komm!K113=0," ",PT_komm!K113/1000)</f>
        <v xml:space="preserve"> </v>
      </c>
      <c r="L104" s="137" t="str">
        <f>IF(PT_komm!L113=0," ",PT_komm!L113/1000)</f>
        <v xml:space="preserve"> </v>
      </c>
      <c r="M104" s="138" t="str">
        <f>IF(PT_komm!P113=0," ",PT_komm!P113/1000)</f>
        <v xml:space="preserve"> </v>
      </c>
      <c r="N104" s="101" t="str">
        <f>IF(PT_komm!U113=0," ",PT_komm!U113)</f>
        <v xml:space="preserve"> </v>
      </c>
    </row>
    <row r="105" spans="2:14" x14ac:dyDescent="0.2">
      <c r="B105" s="15" t="str">
        <f>IF(PT_komm!B114=0," ",PT_komm!B114)</f>
        <v xml:space="preserve"> </v>
      </c>
      <c r="C105" s="137" t="str">
        <f>IF(PT_komm!C114=0," ",PT_komm!C114/1000)</f>
        <v xml:space="preserve"> </v>
      </c>
      <c r="D105" s="137" t="str">
        <f>IF(PT_komm!D114=0," ",PT_komm!D114/1000)</f>
        <v xml:space="preserve"> </v>
      </c>
      <c r="E105" s="137" t="str">
        <f>IF(PT_komm!E114=0," ",PT_komm!E114/1000)</f>
        <v xml:space="preserve"> </v>
      </c>
      <c r="F105" s="137" t="str">
        <f>IF(PT_komm!F114=0," ",PT_komm!F114/1000)</f>
        <v xml:space="preserve"> </v>
      </c>
      <c r="G105" s="137" t="str">
        <f>IF(PT_komm!G114=0," ",PT_komm!G114/1000)</f>
        <v xml:space="preserve"> </v>
      </c>
      <c r="H105" s="137" t="str">
        <f>IF(PT_komm!H114=0," ",PT_komm!H114/1000)</f>
        <v xml:space="preserve"> </v>
      </c>
      <c r="I105" s="137" t="str">
        <f>IF(PT_komm!I114=0," ",PT_komm!I114/1000)</f>
        <v xml:space="preserve"> </v>
      </c>
      <c r="J105" s="137" t="str">
        <f>IF(PT_komm!J114=0," ",PT_komm!J114/1000)</f>
        <v xml:space="preserve"> </v>
      </c>
      <c r="K105" s="137" t="str">
        <f>IF(PT_komm!K114=0," ",PT_komm!K114/1000)</f>
        <v xml:space="preserve"> </v>
      </c>
      <c r="L105" s="137" t="str">
        <f>IF(PT_komm!L114=0," ",PT_komm!L114/1000)</f>
        <v xml:space="preserve"> </v>
      </c>
      <c r="M105" s="138" t="str">
        <f>IF(PT_komm!P114=0," ",PT_komm!P114/1000)</f>
        <v xml:space="preserve"> </v>
      </c>
      <c r="N105" s="101" t="str">
        <f>IF(PT_komm!U114=0," ",PT_komm!U114)</f>
        <v xml:space="preserve"> </v>
      </c>
    </row>
    <row r="106" spans="2:14" x14ac:dyDescent="0.2">
      <c r="B106" s="15" t="str">
        <f>IF(PT_komm!B115=0," ",PT_komm!B115)</f>
        <v xml:space="preserve"> </v>
      </c>
      <c r="C106" s="137" t="str">
        <f>IF(PT_komm!C115=0," ",PT_komm!C115/1000)</f>
        <v xml:space="preserve"> </v>
      </c>
      <c r="D106" s="137" t="str">
        <f>IF(PT_komm!D115=0," ",PT_komm!D115/1000)</f>
        <v xml:space="preserve"> </v>
      </c>
      <c r="E106" s="137" t="str">
        <f>IF(PT_komm!E115=0," ",PT_komm!E115/1000)</f>
        <v xml:space="preserve"> </v>
      </c>
      <c r="F106" s="137" t="str">
        <f>IF(PT_komm!F115=0," ",PT_komm!F115/1000)</f>
        <v xml:space="preserve"> </v>
      </c>
      <c r="G106" s="137" t="str">
        <f>IF(PT_komm!G115=0," ",PT_komm!G115/1000)</f>
        <v xml:space="preserve"> </v>
      </c>
      <c r="H106" s="137" t="str">
        <f>IF(PT_komm!H115=0," ",PT_komm!H115/1000)</f>
        <v xml:space="preserve"> </v>
      </c>
      <c r="I106" s="137" t="str">
        <f>IF(PT_komm!I115=0," ",PT_komm!I115/1000)</f>
        <v xml:space="preserve"> </v>
      </c>
      <c r="J106" s="137" t="str">
        <f>IF(PT_komm!J115=0," ",PT_komm!J115/1000)</f>
        <v xml:space="preserve"> </v>
      </c>
      <c r="K106" s="137" t="str">
        <f>IF(PT_komm!K115=0," ",PT_komm!K115/1000)</f>
        <v xml:space="preserve"> </v>
      </c>
      <c r="L106" s="137" t="str">
        <f>IF(PT_komm!L115=0," ",PT_komm!L115/1000)</f>
        <v xml:space="preserve"> </v>
      </c>
      <c r="M106" s="138" t="str">
        <f>IF(PT_komm!P115=0," ",PT_komm!P115/1000)</f>
        <v xml:space="preserve"> </v>
      </c>
      <c r="N106" s="101" t="str">
        <f>IF(PT_komm!U115=0," ",PT_komm!U115)</f>
        <v xml:space="preserve"> </v>
      </c>
    </row>
    <row r="107" spans="2:14" x14ac:dyDescent="0.2">
      <c r="B107" s="15" t="str">
        <f>IF(PT_komm!B116=0," ",PT_komm!B116)</f>
        <v xml:space="preserve"> </v>
      </c>
      <c r="C107" s="137" t="str">
        <f>IF(PT_komm!C116=0," ",PT_komm!C116/1000)</f>
        <v xml:space="preserve"> </v>
      </c>
      <c r="D107" s="137" t="str">
        <f>IF(PT_komm!D116=0," ",PT_komm!D116/1000)</f>
        <v xml:space="preserve"> </v>
      </c>
      <c r="E107" s="137" t="str">
        <f>IF(PT_komm!E116=0," ",PT_komm!E116/1000)</f>
        <v xml:space="preserve"> </v>
      </c>
      <c r="F107" s="137" t="str">
        <f>IF(PT_komm!F116=0," ",PT_komm!F116/1000)</f>
        <v xml:space="preserve"> </v>
      </c>
      <c r="G107" s="137" t="str">
        <f>IF(PT_komm!G116=0," ",PT_komm!G116/1000)</f>
        <v xml:space="preserve"> </v>
      </c>
      <c r="H107" s="137" t="str">
        <f>IF(PT_komm!H116=0," ",PT_komm!H116/1000)</f>
        <v xml:space="preserve"> </v>
      </c>
      <c r="I107" s="137" t="str">
        <f>IF(PT_komm!I116=0," ",PT_komm!I116/1000)</f>
        <v xml:space="preserve"> </v>
      </c>
      <c r="J107" s="137" t="str">
        <f>IF(PT_komm!J116=0," ",PT_komm!J116/1000)</f>
        <v xml:space="preserve"> </v>
      </c>
      <c r="K107" s="137" t="str">
        <f>IF(PT_komm!K116=0," ",PT_komm!K116/1000)</f>
        <v xml:space="preserve"> </v>
      </c>
      <c r="L107" s="137" t="str">
        <f>IF(PT_komm!L116=0," ",PT_komm!L116/1000)</f>
        <v xml:space="preserve"> </v>
      </c>
      <c r="M107" s="138" t="str">
        <f>IF(PT_komm!P116=0," ",PT_komm!P116/1000)</f>
        <v xml:space="preserve"> </v>
      </c>
      <c r="N107" s="101" t="str">
        <f>IF(PT_komm!U116=0," ",PT_komm!U116)</f>
        <v xml:space="preserve"> </v>
      </c>
    </row>
    <row r="108" spans="2:14" x14ac:dyDescent="0.2">
      <c r="B108" s="15" t="str">
        <f>IF(PT_komm!B117=0," ",PT_komm!B117)</f>
        <v xml:space="preserve"> </v>
      </c>
      <c r="C108" s="137" t="str">
        <f>IF(PT_komm!C117=0," ",PT_komm!C117/1000)</f>
        <v xml:space="preserve"> </v>
      </c>
      <c r="D108" s="137" t="str">
        <f>IF(PT_komm!D117=0," ",PT_komm!D117/1000)</f>
        <v xml:space="preserve"> </v>
      </c>
      <c r="E108" s="137" t="str">
        <f>IF(PT_komm!E117=0," ",PT_komm!E117/1000)</f>
        <v xml:space="preserve"> </v>
      </c>
      <c r="F108" s="137" t="str">
        <f>IF(PT_komm!F117=0," ",PT_komm!F117/1000)</f>
        <v xml:space="preserve"> </v>
      </c>
      <c r="G108" s="137" t="str">
        <f>IF(PT_komm!G117=0," ",PT_komm!G117/1000)</f>
        <v xml:space="preserve"> </v>
      </c>
      <c r="H108" s="137" t="str">
        <f>IF(PT_komm!H117=0," ",PT_komm!H117/1000)</f>
        <v xml:space="preserve"> </v>
      </c>
      <c r="I108" s="137" t="str">
        <f>IF(PT_komm!I117=0," ",PT_komm!I117/1000)</f>
        <v xml:space="preserve"> </v>
      </c>
      <c r="J108" s="137" t="str">
        <f>IF(PT_komm!J117=0," ",PT_komm!J117/1000)</f>
        <v xml:space="preserve"> </v>
      </c>
      <c r="K108" s="137" t="str">
        <f>IF(PT_komm!K117=0," ",PT_komm!K117/1000)</f>
        <v xml:space="preserve"> </v>
      </c>
      <c r="L108" s="137" t="str">
        <f>IF(PT_komm!L117=0," ",PT_komm!L117/1000)</f>
        <v xml:space="preserve"> </v>
      </c>
      <c r="M108" s="138" t="str">
        <f>IF(PT_komm!P117=0," ",PT_komm!P117/1000)</f>
        <v xml:space="preserve"> </v>
      </c>
      <c r="N108" s="101" t="str">
        <f>IF(PT_komm!U117=0," ",PT_komm!U117)</f>
        <v xml:space="preserve"> </v>
      </c>
    </row>
    <row r="109" spans="2:14" x14ac:dyDescent="0.2">
      <c r="B109" s="15" t="str">
        <f>IF(PT_komm!B118=0," ",PT_komm!B118)</f>
        <v xml:space="preserve"> </v>
      </c>
      <c r="C109" s="137" t="str">
        <f>IF(PT_komm!C118=0," ",PT_komm!C118/1000)</f>
        <v xml:space="preserve"> </v>
      </c>
      <c r="D109" s="137" t="str">
        <f>IF(PT_komm!D118=0," ",PT_komm!D118/1000)</f>
        <v xml:space="preserve"> </v>
      </c>
      <c r="E109" s="137" t="str">
        <f>IF(PT_komm!E118=0," ",PT_komm!E118/1000)</f>
        <v xml:space="preserve"> </v>
      </c>
      <c r="F109" s="137" t="str">
        <f>IF(PT_komm!F118=0," ",PT_komm!F118/1000)</f>
        <v xml:space="preserve"> </v>
      </c>
      <c r="G109" s="137" t="str">
        <f>IF(PT_komm!G118=0," ",PT_komm!G118/1000)</f>
        <v xml:space="preserve"> </v>
      </c>
      <c r="H109" s="137" t="str">
        <f>IF(PT_komm!H118=0," ",PT_komm!H118/1000)</f>
        <v xml:space="preserve"> </v>
      </c>
      <c r="I109" s="137" t="str">
        <f>IF(PT_komm!I118=0," ",PT_komm!I118/1000)</f>
        <v xml:space="preserve"> </v>
      </c>
      <c r="J109" s="137" t="str">
        <f>IF(PT_komm!J118=0," ",PT_komm!J118/1000)</f>
        <v xml:space="preserve"> </v>
      </c>
      <c r="K109" s="137" t="str">
        <f>IF(PT_komm!K118=0," ",PT_komm!K118/1000)</f>
        <v xml:space="preserve"> </v>
      </c>
      <c r="L109" s="137" t="str">
        <f>IF(PT_komm!L118=0," ",PT_komm!L118/1000)</f>
        <v xml:space="preserve"> </v>
      </c>
      <c r="M109" s="138" t="str">
        <f>IF(PT_komm!P118=0," ",PT_komm!P118/1000)</f>
        <v xml:space="preserve"> </v>
      </c>
      <c r="N109" s="101" t="str">
        <f>IF(PT_komm!U118=0," ",PT_komm!U118)</f>
        <v xml:space="preserve"> </v>
      </c>
    </row>
    <row r="110" spans="2:14" x14ac:dyDescent="0.2">
      <c r="B110" s="15" t="str">
        <f>IF(PT_komm!B119=0," ",PT_komm!B119)</f>
        <v xml:space="preserve"> </v>
      </c>
      <c r="C110" s="137" t="str">
        <f>IF(PT_komm!C119=0," ",PT_komm!C119/1000)</f>
        <v xml:space="preserve"> </v>
      </c>
      <c r="D110" s="137" t="str">
        <f>IF(PT_komm!D119=0," ",PT_komm!D119/1000)</f>
        <v xml:space="preserve"> </v>
      </c>
      <c r="E110" s="137" t="str">
        <f>IF(PT_komm!E119=0," ",PT_komm!E119/1000)</f>
        <v xml:space="preserve"> </v>
      </c>
      <c r="F110" s="137" t="str">
        <f>IF(PT_komm!F119=0," ",PT_komm!F119/1000)</f>
        <v xml:space="preserve"> </v>
      </c>
      <c r="G110" s="137" t="str">
        <f>IF(PT_komm!G119=0," ",PT_komm!G119/1000)</f>
        <v xml:space="preserve"> </v>
      </c>
      <c r="H110" s="137" t="str">
        <f>IF(PT_komm!H119=0," ",PT_komm!H119/1000)</f>
        <v xml:space="preserve"> </v>
      </c>
      <c r="I110" s="137" t="str">
        <f>IF(PT_komm!I119=0," ",PT_komm!I119/1000)</f>
        <v xml:space="preserve"> </v>
      </c>
      <c r="J110" s="137" t="str">
        <f>IF(PT_komm!J119=0," ",PT_komm!J119/1000)</f>
        <v xml:space="preserve"> </v>
      </c>
      <c r="K110" s="137" t="str">
        <f>IF(PT_komm!K119=0," ",PT_komm!K119/1000)</f>
        <v xml:space="preserve"> </v>
      </c>
      <c r="L110" s="137" t="str">
        <f>IF(PT_komm!L119=0," ",PT_komm!L119/1000)</f>
        <v xml:space="preserve"> </v>
      </c>
      <c r="M110" s="138" t="str">
        <f>IF(PT_komm!P119=0," ",PT_komm!P119/1000)</f>
        <v xml:space="preserve"> </v>
      </c>
      <c r="N110" s="101" t="str">
        <f>IF(PT_komm!U119=0," ",PT_komm!U119)</f>
        <v xml:space="preserve"> </v>
      </c>
    </row>
    <row r="111" spans="2:14" x14ac:dyDescent="0.2">
      <c r="B111" s="15" t="str">
        <f>IF(PT_komm!B120=0," ",PT_komm!B120)</f>
        <v xml:space="preserve"> </v>
      </c>
      <c r="C111" s="137" t="str">
        <f>IF(PT_komm!C120=0," ",PT_komm!C120/1000)</f>
        <v xml:space="preserve"> </v>
      </c>
      <c r="D111" s="137" t="str">
        <f>IF(PT_komm!D120=0," ",PT_komm!D120/1000)</f>
        <v xml:space="preserve"> </v>
      </c>
      <c r="E111" s="137" t="str">
        <f>IF(PT_komm!E120=0," ",PT_komm!E120/1000)</f>
        <v xml:space="preserve"> </v>
      </c>
      <c r="F111" s="137" t="str">
        <f>IF(PT_komm!F120=0," ",PT_komm!F120/1000)</f>
        <v xml:space="preserve"> </v>
      </c>
      <c r="G111" s="137" t="str">
        <f>IF(PT_komm!G120=0," ",PT_komm!G120/1000)</f>
        <v xml:space="preserve"> </v>
      </c>
      <c r="H111" s="137" t="str">
        <f>IF(PT_komm!H120=0," ",PT_komm!H120/1000)</f>
        <v xml:space="preserve"> </v>
      </c>
      <c r="I111" s="137" t="str">
        <f>IF(PT_komm!I120=0," ",PT_komm!I120/1000)</f>
        <v xml:space="preserve"> </v>
      </c>
      <c r="J111" s="137" t="str">
        <f>IF(PT_komm!J120=0," ",PT_komm!J120/1000)</f>
        <v xml:space="preserve"> </v>
      </c>
      <c r="K111" s="137" t="str">
        <f>IF(PT_komm!K120=0," ",PT_komm!K120/1000)</f>
        <v xml:space="preserve"> </v>
      </c>
      <c r="L111" s="137" t="str">
        <f>IF(PT_komm!L120=0," ",PT_komm!L120/1000)</f>
        <v xml:space="preserve"> </v>
      </c>
      <c r="M111" s="138" t="str">
        <f>IF(PT_komm!P120=0," ",PT_komm!P120/1000)</f>
        <v xml:space="preserve"> </v>
      </c>
      <c r="N111" s="101" t="str">
        <f>IF(PT_komm!U120=0," ",PT_komm!U120)</f>
        <v xml:space="preserve"> </v>
      </c>
    </row>
    <row r="112" spans="2:14" x14ac:dyDescent="0.2">
      <c r="B112" s="15" t="str">
        <f>IF(PT_komm!B121=0," ",PT_komm!B121)</f>
        <v xml:space="preserve"> </v>
      </c>
      <c r="C112" s="137" t="str">
        <f>IF(PT_komm!C121=0," ",PT_komm!C121/1000)</f>
        <v xml:space="preserve"> </v>
      </c>
      <c r="D112" s="137" t="str">
        <f>IF(PT_komm!D121=0," ",PT_komm!D121/1000)</f>
        <v xml:space="preserve"> </v>
      </c>
      <c r="E112" s="137" t="str">
        <f>IF(PT_komm!E121=0," ",PT_komm!E121/1000)</f>
        <v xml:space="preserve"> </v>
      </c>
      <c r="F112" s="137" t="str">
        <f>IF(PT_komm!F121=0," ",PT_komm!F121/1000)</f>
        <v xml:space="preserve"> </v>
      </c>
      <c r="G112" s="137" t="str">
        <f>IF(PT_komm!G121=0," ",PT_komm!G121/1000)</f>
        <v xml:space="preserve"> </v>
      </c>
      <c r="H112" s="137" t="str">
        <f>IF(PT_komm!H121=0," ",PT_komm!H121/1000)</f>
        <v xml:space="preserve"> </v>
      </c>
      <c r="I112" s="137" t="str">
        <f>IF(PT_komm!I121=0," ",PT_komm!I121/1000)</f>
        <v xml:space="preserve"> </v>
      </c>
      <c r="J112" s="137" t="str">
        <f>IF(PT_komm!J121=0," ",PT_komm!J121/1000)</f>
        <v xml:space="preserve"> </v>
      </c>
      <c r="K112" s="137" t="str">
        <f>IF(PT_komm!K121=0," ",PT_komm!K121/1000)</f>
        <v xml:space="preserve"> </v>
      </c>
      <c r="L112" s="137" t="str">
        <f>IF(PT_komm!L121=0," ",PT_komm!L121/1000)</f>
        <v xml:space="preserve"> </v>
      </c>
      <c r="M112" s="138" t="str">
        <f>IF(PT_komm!P121=0," ",PT_komm!P121/1000)</f>
        <v xml:space="preserve"> </v>
      </c>
      <c r="N112" s="101" t="str">
        <f>IF(PT_komm!U121=0," ",PT_komm!U121)</f>
        <v xml:space="preserve"> </v>
      </c>
    </row>
    <row r="113" spans="2:14" x14ac:dyDescent="0.2">
      <c r="B113" s="15" t="str">
        <f>IF(PT_komm!B122=0," ",PT_komm!B122)</f>
        <v xml:space="preserve"> </v>
      </c>
      <c r="C113" s="137" t="str">
        <f>IF(PT_komm!C122=0," ",PT_komm!C122/1000)</f>
        <v xml:space="preserve"> </v>
      </c>
      <c r="D113" s="137" t="str">
        <f>IF(PT_komm!D122=0," ",PT_komm!D122/1000)</f>
        <v xml:space="preserve"> </v>
      </c>
      <c r="E113" s="137" t="str">
        <f>IF(PT_komm!E122=0," ",PT_komm!E122/1000)</f>
        <v xml:space="preserve"> </v>
      </c>
      <c r="F113" s="137" t="str">
        <f>IF(PT_komm!F122=0," ",PT_komm!F122/1000)</f>
        <v xml:space="preserve"> </v>
      </c>
      <c r="G113" s="137" t="str">
        <f>IF(PT_komm!G122=0," ",PT_komm!G122/1000)</f>
        <v xml:space="preserve"> </v>
      </c>
      <c r="H113" s="137" t="str">
        <f>IF(PT_komm!H122=0," ",PT_komm!H122/1000)</f>
        <v xml:space="preserve"> </v>
      </c>
      <c r="I113" s="137" t="str">
        <f>IF(PT_komm!I122=0," ",PT_komm!I122/1000)</f>
        <v xml:space="preserve"> </v>
      </c>
      <c r="J113" s="137" t="str">
        <f>IF(PT_komm!J122=0," ",PT_komm!J122/1000)</f>
        <v xml:space="preserve"> </v>
      </c>
      <c r="K113" s="137" t="str">
        <f>IF(PT_komm!K122=0," ",PT_komm!K122/1000)</f>
        <v xml:space="preserve"> </v>
      </c>
      <c r="L113" s="137" t="str">
        <f>IF(PT_komm!L122=0," ",PT_komm!L122/1000)</f>
        <v xml:space="preserve"> </v>
      </c>
      <c r="M113" s="138" t="str">
        <f>IF(PT_komm!P122=0," ",PT_komm!P122/1000)</f>
        <v xml:space="preserve"> </v>
      </c>
      <c r="N113" s="101" t="str">
        <f>IF(PT_komm!U122=0," ",PT_komm!U122)</f>
        <v xml:space="preserve"> </v>
      </c>
    </row>
    <row r="114" spans="2:14" x14ac:dyDescent="0.2">
      <c r="B114" s="15" t="str">
        <f>IF(PT_komm!B123=0," ",PT_komm!B123)</f>
        <v xml:space="preserve"> </v>
      </c>
      <c r="C114" s="137" t="str">
        <f>IF(PT_komm!C123=0," ",PT_komm!C123/1000)</f>
        <v xml:space="preserve"> </v>
      </c>
      <c r="D114" s="137" t="str">
        <f>IF(PT_komm!D123=0," ",PT_komm!D123/1000)</f>
        <v xml:space="preserve"> </v>
      </c>
      <c r="E114" s="137" t="str">
        <f>IF(PT_komm!E123=0," ",PT_komm!E123/1000)</f>
        <v xml:space="preserve"> </v>
      </c>
      <c r="F114" s="137" t="str">
        <f>IF(PT_komm!F123=0," ",PT_komm!F123/1000)</f>
        <v xml:space="preserve"> </v>
      </c>
      <c r="G114" s="137" t="str">
        <f>IF(PT_komm!G123=0," ",PT_komm!G123/1000)</f>
        <v xml:space="preserve"> </v>
      </c>
      <c r="H114" s="137" t="str">
        <f>IF(PT_komm!H123=0," ",PT_komm!H123/1000)</f>
        <v xml:space="preserve"> </v>
      </c>
      <c r="I114" s="137" t="str">
        <f>IF(PT_komm!I123=0," ",PT_komm!I123/1000)</f>
        <v xml:space="preserve"> </v>
      </c>
      <c r="J114" s="137" t="str">
        <f>IF(PT_komm!J123=0," ",PT_komm!J123/1000)</f>
        <v xml:space="preserve"> </v>
      </c>
      <c r="K114" s="137" t="str">
        <f>IF(PT_komm!K123=0," ",PT_komm!K123/1000)</f>
        <v xml:space="preserve"> </v>
      </c>
      <c r="L114" s="137" t="str">
        <f>IF(PT_komm!L123=0," ",PT_komm!L123/1000)</f>
        <v xml:space="preserve"> </v>
      </c>
      <c r="M114" s="138" t="str">
        <f>IF(PT_komm!P123=0," ",PT_komm!P123/1000)</f>
        <v xml:space="preserve"> </v>
      </c>
      <c r="N114" s="101" t="str">
        <f>IF(PT_komm!U123=0," ",PT_komm!U123)</f>
        <v xml:space="preserve"> </v>
      </c>
    </row>
    <row r="115" spans="2:14" x14ac:dyDescent="0.2">
      <c r="B115" s="15" t="str">
        <f>IF(PT_komm!B124=0," ",PT_komm!B124)</f>
        <v xml:space="preserve"> </v>
      </c>
      <c r="C115" s="137" t="str">
        <f>IF(PT_komm!C124=0," ",PT_komm!C124/1000)</f>
        <v xml:space="preserve"> </v>
      </c>
      <c r="D115" s="137" t="str">
        <f>IF(PT_komm!D124=0," ",PT_komm!D124/1000)</f>
        <v xml:space="preserve"> </v>
      </c>
      <c r="E115" s="137" t="str">
        <f>IF(PT_komm!E124=0," ",PT_komm!E124/1000)</f>
        <v xml:space="preserve"> </v>
      </c>
      <c r="F115" s="137" t="str">
        <f>IF(PT_komm!F124=0," ",PT_komm!F124/1000)</f>
        <v xml:space="preserve"> </v>
      </c>
      <c r="G115" s="137" t="str">
        <f>IF(PT_komm!G124=0," ",PT_komm!G124/1000)</f>
        <v xml:space="preserve"> </v>
      </c>
      <c r="H115" s="137" t="str">
        <f>IF(PT_komm!H124=0," ",PT_komm!H124/1000)</f>
        <v xml:space="preserve"> </v>
      </c>
      <c r="I115" s="137" t="str">
        <f>IF(PT_komm!I124=0," ",PT_komm!I124/1000)</f>
        <v xml:space="preserve"> </v>
      </c>
      <c r="J115" s="137" t="str">
        <f>IF(PT_komm!J124=0," ",PT_komm!J124/1000)</f>
        <v xml:space="preserve"> </v>
      </c>
      <c r="K115" s="137" t="str">
        <f>IF(PT_komm!K124=0," ",PT_komm!K124/1000)</f>
        <v xml:space="preserve"> </v>
      </c>
      <c r="L115" s="137" t="str">
        <f>IF(PT_komm!L124=0," ",PT_komm!L124/1000)</f>
        <v xml:space="preserve"> </v>
      </c>
      <c r="M115" s="138" t="str">
        <f>IF(PT_komm!P124=0," ",PT_komm!P124/1000)</f>
        <v xml:space="preserve"> </v>
      </c>
      <c r="N115" s="101" t="str">
        <f>IF(PT_komm!U124=0," ",PT_komm!U124)</f>
        <v xml:space="preserve"> </v>
      </c>
    </row>
    <row r="116" spans="2:14" x14ac:dyDescent="0.2">
      <c r="B116" s="15" t="str">
        <f>IF(PT_komm!B125=0," ",PT_komm!B125)</f>
        <v xml:space="preserve"> </v>
      </c>
      <c r="C116" s="137" t="str">
        <f>IF(PT_komm!C125=0," ",PT_komm!C125/1000)</f>
        <v xml:space="preserve"> </v>
      </c>
      <c r="D116" s="137" t="str">
        <f>IF(PT_komm!D125=0," ",PT_komm!D125/1000)</f>
        <v xml:space="preserve"> </v>
      </c>
      <c r="E116" s="137" t="str">
        <f>IF(PT_komm!E125=0," ",PT_komm!E125/1000)</f>
        <v xml:space="preserve"> </v>
      </c>
      <c r="F116" s="137" t="str">
        <f>IF(PT_komm!F125=0," ",PT_komm!F125/1000)</f>
        <v xml:space="preserve"> </v>
      </c>
      <c r="G116" s="137" t="str">
        <f>IF(PT_komm!G125=0," ",PT_komm!G125/1000)</f>
        <v xml:space="preserve"> </v>
      </c>
      <c r="H116" s="137" t="str">
        <f>IF(PT_komm!H125=0," ",PT_komm!H125/1000)</f>
        <v xml:space="preserve"> </v>
      </c>
      <c r="I116" s="137" t="str">
        <f>IF(PT_komm!I125=0," ",PT_komm!I125/1000)</f>
        <v xml:space="preserve"> </v>
      </c>
      <c r="J116" s="137" t="str">
        <f>IF(PT_komm!J125=0," ",PT_komm!J125/1000)</f>
        <v xml:space="preserve"> </v>
      </c>
      <c r="K116" s="137" t="str">
        <f>IF(PT_komm!K125=0," ",PT_komm!K125/1000)</f>
        <v xml:space="preserve"> </v>
      </c>
      <c r="L116" s="137" t="str">
        <f>IF(PT_komm!L125=0," ",PT_komm!L125/1000)</f>
        <v xml:space="preserve"> </v>
      </c>
      <c r="M116" s="138" t="str">
        <f>IF(PT_komm!P125=0," ",PT_komm!P125/1000)</f>
        <v xml:space="preserve"> </v>
      </c>
      <c r="N116" s="101" t="str">
        <f>IF(PT_komm!U125=0," ",PT_komm!U125)</f>
        <v xml:space="preserve"> </v>
      </c>
    </row>
    <row r="117" spans="2:14" x14ac:dyDescent="0.2">
      <c r="B117" s="15" t="str">
        <f>IF(PT_komm!B126=0," ",PT_komm!B126)</f>
        <v xml:space="preserve"> </v>
      </c>
      <c r="C117" s="137" t="str">
        <f>IF(PT_komm!C126=0," ",PT_komm!C126/1000)</f>
        <v xml:space="preserve"> </v>
      </c>
      <c r="D117" s="137" t="str">
        <f>IF(PT_komm!D126=0," ",PT_komm!D126/1000)</f>
        <v xml:space="preserve"> </v>
      </c>
      <c r="E117" s="137" t="str">
        <f>IF(PT_komm!E126=0," ",PT_komm!E126/1000)</f>
        <v xml:space="preserve"> </v>
      </c>
      <c r="F117" s="137" t="str">
        <f>IF(PT_komm!F126=0," ",PT_komm!F126/1000)</f>
        <v xml:space="preserve"> </v>
      </c>
      <c r="G117" s="137" t="str">
        <f>IF(PT_komm!G126=0," ",PT_komm!G126/1000)</f>
        <v xml:space="preserve"> </v>
      </c>
      <c r="H117" s="137" t="str">
        <f>IF(PT_komm!H126=0," ",PT_komm!H126/1000)</f>
        <v xml:space="preserve"> </v>
      </c>
      <c r="I117" s="137" t="str">
        <f>IF(PT_komm!I126=0," ",PT_komm!I126/1000)</f>
        <v xml:space="preserve"> </v>
      </c>
      <c r="J117" s="137" t="str">
        <f>IF(PT_komm!J126=0," ",PT_komm!J126/1000)</f>
        <v xml:space="preserve"> </v>
      </c>
      <c r="K117" s="137" t="str">
        <f>IF(PT_komm!K126=0," ",PT_komm!K126/1000)</f>
        <v xml:space="preserve"> </v>
      </c>
      <c r="L117" s="137" t="str">
        <f>IF(PT_komm!L126=0," ",PT_komm!L126/1000)</f>
        <v xml:space="preserve"> </v>
      </c>
      <c r="M117" s="138" t="str">
        <f>IF(PT_komm!P126=0," ",PT_komm!P126/1000)</f>
        <v xml:space="preserve"> </v>
      </c>
      <c r="N117" s="101" t="str">
        <f>IF(PT_komm!U126=0," ",PT_komm!U126)</f>
        <v xml:space="preserve"> </v>
      </c>
    </row>
    <row r="118" spans="2:14" x14ac:dyDescent="0.2">
      <c r="B118" s="15" t="str">
        <f>IF(PT_komm!B127=0," ",PT_komm!B127)</f>
        <v xml:space="preserve"> </v>
      </c>
      <c r="C118" s="137" t="str">
        <f>IF(PT_komm!C127=0," ",PT_komm!C127/1000)</f>
        <v xml:space="preserve"> </v>
      </c>
      <c r="D118" s="137" t="str">
        <f>IF(PT_komm!D127=0," ",PT_komm!D127/1000)</f>
        <v xml:space="preserve"> </v>
      </c>
      <c r="E118" s="137" t="str">
        <f>IF(PT_komm!E127=0," ",PT_komm!E127/1000)</f>
        <v xml:space="preserve"> </v>
      </c>
      <c r="F118" s="137" t="str">
        <f>IF(PT_komm!F127=0," ",PT_komm!F127/1000)</f>
        <v xml:space="preserve"> </v>
      </c>
      <c r="G118" s="137" t="str">
        <f>IF(PT_komm!G127=0," ",PT_komm!G127/1000)</f>
        <v xml:space="preserve"> </v>
      </c>
      <c r="H118" s="137" t="str">
        <f>IF(PT_komm!H127=0," ",PT_komm!H127/1000)</f>
        <v xml:space="preserve"> </v>
      </c>
      <c r="I118" s="137" t="str">
        <f>IF(PT_komm!I127=0," ",PT_komm!I127/1000)</f>
        <v xml:space="preserve"> </v>
      </c>
      <c r="J118" s="137" t="str">
        <f>IF(PT_komm!J127=0," ",PT_komm!J127/1000)</f>
        <v xml:space="preserve"> </v>
      </c>
      <c r="K118" s="137" t="str">
        <f>IF(PT_komm!K127=0," ",PT_komm!K127/1000)</f>
        <v xml:space="preserve"> </v>
      </c>
      <c r="L118" s="137" t="str">
        <f>IF(PT_komm!L127=0," ",PT_komm!L127/1000)</f>
        <v xml:space="preserve"> </v>
      </c>
      <c r="M118" s="138" t="str">
        <f>IF(PT_komm!P127=0," ",PT_komm!P127/1000)</f>
        <v xml:space="preserve"> </v>
      </c>
      <c r="N118" s="101" t="str">
        <f>IF(PT_komm!U127=0," ",PT_komm!U127)</f>
        <v xml:space="preserve"> </v>
      </c>
    </row>
    <row r="119" spans="2:14" x14ac:dyDescent="0.2">
      <c r="B119" s="15" t="str">
        <f>IF(PT_komm!B128=0," ",PT_komm!B128)</f>
        <v xml:space="preserve"> </v>
      </c>
      <c r="C119" s="137" t="str">
        <f>IF(PT_komm!C128=0," ",PT_komm!C128/1000)</f>
        <v xml:space="preserve"> </v>
      </c>
      <c r="D119" s="137" t="str">
        <f>IF(PT_komm!D128=0," ",PT_komm!D128/1000)</f>
        <v xml:space="preserve"> </v>
      </c>
      <c r="E119" s="137" t="str">
        <f>IF(PT_komm!E128=0," ",PT_komm!E128/1000)</f>
        <v xml:space="preserve"> </v>
      </c>
      <c r="F119" s="137" t="str">
        <f>IF(PT_komm!F128=0," ",PT_komm!F128/1000)</f>
        <v xml:space="preserve"> </v>
      </c>
      <c r="G119" s="137" t="str">
        <f>IF(PT_komm!G128=0," ",PT_komm!G128/1000)</f>
        <v xml:space="preserve"> </v>
      </c>
      <c r="H119" s="137" t="str">
        <f>IF(PT_komm!H128=0," ",PT_komm!H128/1000)</f>
        <v xml:space="preserve"> </v>
      </c>
      <c r="I119" s="137" t="str">
        <f>IF(PT_komm!I128=0," ",PT_komm!I128/1000)</f>
        <v xml:space="preserve"> </v>
      </c>
      <c r="J119" s="137" t="str">
        <f>IF(PT_komm!J128=0," ",PT_komm!J128/1000)</f>
        <v xml:space="preserve"> </v>
      </c>
      <c r="K119" s="137" t="str">
        <f>IF(PT_komm!K128=0," ",PT_komm!K128/1000)</f>
        <v xml:space="preserve"> </v>
      </c>
      <c r="L119" s="137" t="str">
        <f>IF(PT_komm!L128=0," ",PT_komm!L128/1000)</f>
        <v xml:space="preserve"> </v>
      </c>
      <c r="M119" s="138" t="str">
        <f>IF(PT_komm!P128=0," ",PT_komm!P128/1000)</f>
        <v xml:space="preserve"> </v>
      </c>
      <c r="N119" s="101" t="str">
        <f>IF(PT_komm!U128=0," ",PT_komm!U128)</f>
        <v xml:space="preserve"> </v>
      </c>
    </row>
    <row r="120" spans="2:14" x14ac:dyDescent="0.2">
      <c r="B120" s="15" t="str">
        <f>IF(PT_komm!B129=0," ",PT_komm!B129)</f>
        <v xml:space="preserve"> </v>
      </c>
      <c r="C120" s="137" t="str">
        <f>IF(PT_komm!C129=0," ",PT_komm!C129/1000)</f>
        <v xml:space="preserve"> </v>
      </c>
      <c r="D120" s="137" t="str">
        <f>IF(PT_komm!D129=0," ",PT_komm!D129/1000)</f>
        <v xml:space="preserve"> </v>
      </c>
      <c r="E120" s="137" t="str">
        <f>IF(PT_komm!E129=0," ",PT_komm!E129/1000)</f>
        <v xml:space="preserve"> </v>
      </c>
      <c r="F120" s="137" t="str">
        <f>IF(PT_komm!F129=0," ",PT_komm!F129/1000)</f>
        <v xml:space="preserve"> </v>
      </c>
      <c r="G120" s="137" t="str">
        <f>IF(PT_komm!G129=0," ",PT_komm!G129/1000)</f>
        <v xml:space="preserve"> </v>
      </c>
      <c r="H120" s="137" t="str">
        <f>IF(PT_komm!H129=0," ",PT_komm!H129/1000)</f>
        <v xml:space="preserve"> </v>
      </c>
      <c r="I120" s="137" t="str">
        <f>IF(PT_komm!I129=0," ",PT_komm!I129/1000)</f>
        <v xml:space="preserve"> </v>
      </c>
      <c r="J120" s="137" t="str">
        <f>IF(PT_komm!J129=0," ",PT_komm!J129/1000)</f>
        <v xml:space="preserve"> </v>
      </c>
      <c r="K120" s="137" t="str">
        <f>IF(PT_komm!K129=0," ",PT_komm!K129/1000)</f>
        <v xml:space="preserve"> </v>
      </c>
      <c r="L120" s="137" t="str">
        <f>IF(PT_komm!L129=0," ",PT_komm!L129/1000)</f>
        <v xml:space="preserve"> </v>
      </c>
      <c r="M120" s="138" t="str">
        <f>IF(PT_komm!P129=0," ",PT_komm!P129/1000)</f>
        <v xml:space="preserve"> </v>
      </c>
      <c r="N120" s="101" t="str">
        <f>IF(PT_komm!U129=0," ",PT_komm!U129)</f>
        <v xml:space="preserve"> </v>
      </c>
    </row>
    <row r="121" spans="2:14" x14ac:dyDescent="0.2">
      <c r="B121" s="15" t="str">
        <f>IF(PT_komm!B130=0," ",PT_komm!B130)</f>
        <v xml:space="preserve"> </v>
      </c>
      <c r="C121" s="137" t="str">
        <f>IF(PT_komm!C130=0," ",PT_komm!C130/1000)</f>
        <v xml:space="preserve"> </v>
      </c>
      <c r="D121" s="137" t="str">
        <f>IF(PT_komm!D130=0," ",PT_komm!D130/1000)</f>
        <v xml:space="preserve"> </v>
      </c>
      <c r="E121" s="137" t="str">
        <f>IF(PT_komm!E130=0," ",PT_komm!E130/1000)</f>
        <v xml:space="preserve"> </v>
      </c>
      <c r="F121" s="137" t="str">
        <f>IF(PT_komm!F130=0," ",PT_komm!F130/1000)</f>
        <v xml:space="preserve"> </v>
      </c>
      <c r="G121" s="137" t="str">
        <f>IF(PT_komm!G130=0," ",PT_komm!G130/1000)</f>
        <v xml:space="preserve"> </v>
      </c>
      <c r="H121" s="137" t="str">
        <f>IF(PT_komm!H130=0," ",PT_komm!H130/1000)</f>
        <v xml:space="preserve"> </v>
      </c>
      <c r="I121" s="137" t="str">
        <f>IF(PT_komm!I130=0," ",PT_komm!I130/1000)</f>
        <v xml:space="preserve"> </v>
      </c>
      <c r="J121" s="137" t="str">
        <f>IF(PT_komm!J130=0," ",PT_komm!J130/1000)</f>
        <v xml:space="preserve"> </v>
      </c>
      <c r="K121" s="137" t="str">
        <f>IF(PT_komm!K130=0," ",PT_komm!K130/1000)</f>
        <v xml:space="preserve"> </v>
      </c>
      <c r="L121" s="137" t="str">
        <f>IF(PT_komm!L130=0," ",PT_komm!L130/1000)</f>
        <v xml:space="preserve"> </v>
      </c>
      <c r="M121" s="138" t="str">
        <f>IF(PT_komm!P130=0," ",PT_komm!P130/1000)</f>
        <v xml:space="preserve"> </v>
      </c>
      <c r="N121" s="101" t="str">
        <f>IF(PT_komm!U130=0," ",PT_komm!U130)</f>
        <v xml:space="preserve"> </v>
      </c>
    </row>
    <row r="122" spans="2:14" x14ac:dyDescent="0.2">
      <c r="B122" s="15" t="str">
        <f>IF(PT_komm!B131=0," ",PT_komm!B131)</f>
        <v xml:space="preserve"> </v>
      </c>
      <c r="C122" s="137" t="str">
        <f>IF(PT_komm!C131=0," ",PT_komm!C131/1000)</f>
        <v xml:space="preserve"> </v>
      </c>
      <c r="D122" s="137" t="str">
        <f>IF(PT_komm!D131=0," ",PT_komm!D131/1000)</f>
        <v xml:space="preserve"> </v>
      </c>
      <c r="E122" s="137" t="str">
        <f>IF(PT_komm!E131=0," ",PT_komm!E131/1000)</f>
        <v xml:space="preserve"> </v>
      </c>
      <c r="F122" s="137" t="str">
        <f>IF(PT_komm!F131=0," ",PT_komm!F131/1000)</f>
        <v xml:space="preserve"> </v>
      </c>
      <c r="G122" s="137" t="str">
        <f>IF(PT_komm!G131=0," ",PT_komm!G131/1000)</f>
        <v xml:space="preserve"> </v>
      </c>
      <c r="H122" s="137" t="str">
        <f>IF(PT_komm!H131=0," ",PT_komm!H131/1000)</f>
        <v xml:space="preserve"> </v>
      </c>
      <c r="I122" s="137" t="str">
        <f>IF(PT_komm!I131=0," ",PT_komm!I131/1000)</f>
        <v xml:space="preserve"> </v>
      </c>
      <c r="J122" s="137" t="str">
        <f>IF(PT_komm!J131=0," ",PT_komm!J131/1000)</f>
        <v xml:space="preserve"> </v>
      </c>
      <c r="K122" s="137" t="str">
        <f>IF(PT_komm!K131=0," ",PT_komm!K131/1000)</f>
        <v xml:space="preserve"> </v>
      </c>
      <c r="L122" s="137" t="str">
        <f>IF(PT_komm!L131=0," ",PT_komm!L131/1000)</f>
        <v xml:space="preserve"> </v>
      </c>
      <c r="M122" s="138" t="str">
        <f>IF(PT_komm!P131=0," ",PT_komm!P131/1000)</f>
        <v xml:space="preserve"> </v>
      </c>
      <c r="N122" s="101" t="str">
        <f>IF(PT_komm!U131=0," ",PT_komm!U131)</f>
        <v xml:space="preserve"> </v>
      </c>
    </row>
    <row r="123" spans="2:14" x14ac:dyDescent="0.2">
      <c r="B123" s="15" t="str">
        <f>IF(PT_komm!B132=0," ",PT_komm!B132)</f>
        <v xml:space="preserve"> </v>
      </c>
      <c r="C123" s="137" t="str">
        <f>IF(PT_komm!C132=0," ",PT_komm!C132/1000)</f>
        <v xml:space="preserve"> </v>
      </c>
      <c r="D123" s="137" t="str">
        <f>IF(PT_komm!D132=0," ",PT_komm!D132/1000)</f>
        <v xml:space="preserve"> </v>
      </c>
      <c r="E123" s="137" t="str">
        <f>IF(PT_komm!E132=0," ",PT_komm!E132/1000)</f>
        <v xml:space="preserve"> </v>
      </c>
      <c r="F123" s="137" t="str">
        <f>IF(PT_komm!F132=0," ",PT_komm!F132/1000)</f>
        <v xml:space="preserve"> </v>
      </c>
      <c r="G123" s="137" t="str">
        <f>IF(PT_komm!G132=0," ",PT_komm!G132/1000)</f>
        <v xml:space="preserve"> </v>
      </c>
      <c r="H123" s="137" t="str">
        <f>IF(PT_komm!H132=0," ",PT_komm!H132/1000)</f>
        <v xml:space="preserve"> </v>
      </c>
      <c r="I123" s="137" t="str">
        <f>IF(PT_komm!I132=0," ",PT_komm!I132/1000)</f>
        <v xml:space="preserve"> </v>
      </c>
      <c r="J123" s="137" t="str">
        <f>IF(PT_komm!J132=0," ",PT_komm!J132/1000)</f>
        <v xml:space="preserve"> </v>
      </c>
      <c r="K123" s="137" t="str">
        <f>IF(PT_komm!K132=0," ",PT_komm!K132/1000)</f>
        <v xml:space="preserve"> </v>
      </c>
      <c r="L123" s="137" t="str">
        <f>IF(PT_komm!L132=0," ",PT_komm!L132/1000)</f>
        <v xml:space="preserve"> </v>
      </c>
      <c r="M123" s="138" t="str">
        <f>IF(PT_komm!P132=0," ",PT_komm!P132/1000)</f>
        <v xml:space="preserve"> </v>
      </c>
      <c r="N123" s="101" t="str">
        <f>IF(PT_komm!U132=0," ",PT_komm!U132)</f>
        <v xml:space="preserve"> </v>
      </c>
    </row>
    <row r="124" spans="2:14" x14ac:dyDescent="0.2">
      <c r="B124" s="15" t="str">
        <f>IF(PT_komm!B133=0," ",PT_komm!B133)</f>
        <v xml:space="preserve"> </v>
      </c>
      <c r="C124" s="137" t="str">
        <f>IF(PT_komm!C133=0," ",PT_komm!C133/1000)</f>
        <v xml:space="preserve"> </v>
      </c>
      <c r="D124" s="137" t="str">
        <f>IF(PT_komm!D133=0," ",PT_komm!D133/1000)</f>
        <v xml:space="preserve"> </v>
      </c>
      <c r="E124" s="137" t="str">
        <f>IF(PT_komm!E133=0," ",PT_komm!E133/1000)</f>
        <v xml:space="preserve"> </v>
      </c>
      <c r="F124" s="137" t="str">
        <f>IF(PT_komm!F133=0," ",PT_komm!F133/1000)</f>
        <v xml:space="preserve"> </v>
      </c>
      <c r="G124" s="137" t="str">
        <f>IF(PT_komm!G133=0," ",PT_komm!G133/1000)</f>
        <v xml:space="preserve"> </v>
      </c>
      <c r="H124" s="137" t="str">
        <f>IF(PT_komm!H133=0," ",PT_komm!H133/1000)</f>
        <v xml:space="preserve"> </v>
      </c>
      <c r="I124" s="137" t="str">
        <f>IF(PT_komm!I133=0," ",PT_komm!I133/1000)</f>
        <v xml:space="preserve"> </v>
      </c>
      <c r="J124" s="137" t="str">
        <f>IF(PT_komm!J133=0," ",PT_komm!J133/1000)</f>
        <v xml:space="preserve"> </v>
      </c>
      <c r="K124" s="137" t="str">
        <f>IF(PT_komm!K133=0," ",PT_komm!K133/1000)</f>
        <v xml:space="preserve"> </v>
      </c>
      <c r="L124" s="137" t="str">
        <f>IF(PT_komm!L133=0," ",PT_komm!L133/1000)</f>
        <v xml:space="preserve"> </v>
      </c>
      <c r="M124" s="138" t="str">
        <f>IF(PT_komm!P133=0," ",PT_komm!P133/1000)</f>
        <v xml:space="preserve"> </v>
      </c>
      <c r="N124" s="101" t="str">
        <f>IF(PT_komm!U133=0," ",PT_komm!U133)</f>
        <v xml:space="preserve"> </v>
      </c>
    </row>
    <row r="125" spans="2:14" x14ac:dyDescent="0.2">
      <c r="B125" s="15" t="str">
        <f>IF(PT_komm!B134=0," ",PT_komm!B134)</f>
        <v xml:space="preserve"> </v>
      </c>
      <c r="C125" s="137" t="str">
        <f>IF(PT_komm!C134=0," ",PT_komm!C134/1000)</f>
        <v xml:space="preserve"> </v>
      </c>
      <c r="D125" s="137" t="str">
        <f>IF(PT_komm!D134=0," ",PT_komm!D134/1000)</f>
        <v xml:space="preserve"> </v>
      </c>
      <c r="E125" s="137" t="str">
        <f>IF(PT_komm!E134=0," ",PT_komm!E134/1000)</f>
        <v xml:space="preserve"> </v>
      </c>
      <c r="F125" s="137" t="str">
        <f>IF(PT_komm!F134=0," ",PT_komm!F134/1000)</f>
        <v xml:space="preserve"> </v>
      </c>
      <c r="G125" s="137" t="str">
        <f>IF(PT_komm!G134=0," ",PT_komm!G134/1000)</f>
        <v xml:space="preserve"> </v>
      </c>
      <c r="H125" s="137" t="str">
        <f>IF(PT_komm!H134=0," ",PT_komm!H134/1000)</f>
        <v xml:space="preserve"> </v>
      </c>
      <c r="I125" s="137" t="str">
        <f>IF(PT_komm!I134=0," ",PT_komm!I134/1000)</f>
        <v xml:space="preserve"> </v>
      </c>
      <c r="J125" s="137" t="str">
        <f>IF(PT_komm!J134=0," ",PT_komm!J134/1000)</f>
        <v xml:space="preserve"> </v>
      </c>
      <c r="K125" s="137" t="str">
        <f>IF(PT_komm!K134=0," ",PT_komm!K134/1000)</f>
        <v xml:space="preserve"> </v>
      </c>
      <c r="L125" s="137" t="str">
        <f>IF(PT_komm!L134=0," ",PT_komm!L134/1000)</f>
        <v xml:space="preserve"> </v>
      </c>
      <c r="M125" s="138" t="str">
        <f>IF(PT_komm!P134=0," ",PT_komm!P134/1000)</f>
        <v xml:space="preserve"> </v>
      </c>
      <c r="N125" s="101" t="str">
        <f>IF(PT_komm!U134=0," ",PT_komm!U134)</f>
        <v xml:space="preserve"> </v>
      </c>
    </row>
    <row r="126" spans="2:14" x14ac:dyDescent="0.2">
      <c r="B126" s="15" t="str">
        <f>IF(PT_komm!B135=0," ",PT_komm!B135)</f>
        <v xml:space="preserve"> </v>
      </c>
      <c r="C126" s="137" t="str">
        <f>IF(PT_komm!C135=0," ",PT_komm!C135/1000)</f>
        <v xml:space="preserve"> </v>
      </c>
      <c r="D126" s="137" t="str">
        <f>IF(PT_komm!D135=0," ",PT_komm!D135/1000)</f>
        <v xml:space="preserve"> </v>
      </c>
      <c r="E126" s="137" t="str">
        <f>IF(PT_komm!E135=0," ",PT_komm!E135/1000)</f>
        <v xml:space="preserve"> </v>
      </c>
      <c r="F126" s="137" t="str">
        <f>IF(PT_komm!F135=0," ",PT_komm!F135/1000)</f>
        <v xml:space="preserve"> </v>
      </c>
      <c r="G126" s="137" t="str">
        <f>IF(PT_komm!G135=0," ",PT_komm!G135/1000)</f>
        <v xml:space="preserve"> </v>
      </c>
      <c r="H126" s="137" t="str">
        <f>IF(PT_komm!H135=0," ",PT_komm!H135/1000)</f>
        <v xml:space="preserve"> </v>
      </c>
      <c r="I126" s="137" t="str">
        <f>IF(PT_komm!I135=0," ",PT_komm!I135/1000)</f>
        <v xml:space="preserve"> </v>
      </c>
      <c r="J126" s="137" t="str">
        <f>IF(PT_komm!J135=0," ",PT_komm!J135/1000)</f>
        <v xml:space="preserve"> </v>
      </c>
      <c r="K126" s="137" t="str">
        <f>IF(PT_komm!K135=0," ",PT_komm!K135/1000)</f>
        <v xml:space="preserve"> </v>
      </c>
      <c r="L126" s="137" t="str">
        <f>IF(PT_komm!L135=0," ",PT_komm!L135/1000)</f>
        <v xml:space="preserve"> </v>
      </c>
      <c r="M126" s="138" t="str">
        <f>IF(PT_komm!P135=0," ",PT_komm!P135/1000)</f>
        <v xml:space="preserve"> </v>
      </c>
      <c r="N126" s="101" t="str">
        <f>IF(PT_komm!U135=0," ",PT_komm!U135)</f>
        <v xml:space="preserve"> </v>
      </c>
    </row>
    <row r="127" spans="2:14" x14ac:dyDescent="0.2">
      <c r="B127" s="15" t="str">
        <f>IF(PT_komm!B136=0," ",PT_komm!B136)</f>
        <v xml:space="preserve"> </v>
      </c>
      <c r="C127" s="137" t="str">
        <f>IF(PT_komm!C136=0," ",PT_komm!C136/1000)</f>
        <v xml:space="preserve"> </v>
      </c>
      <c r="D127" s="137" t="str">
        <f>IF(PT_komm!D136=0," ",PT_komm!D136/1000)</f>
        <v xml:space="preserve"> </v>
      </c>
      <c r="E127" s="137" t="str">
        <f>IF(PT_komm!E136=0," ",PT_komm!E136/1000)</f>
        <v xml:space="preserve"> </v>
      </c>
      <c r="F127" s="137" t="str">
        <f>IF(PT_komm!F136=0," ",PT_komm!F136/1000)</f>
        <v xml:space="preserve"> </v>
      </c>
      <c r="G127" s="137" t="str">
        <f>IF(PT_komm!G136=0," ",PT_komm!G136/1000)</f>
        <v xml:space="preserve"> </v>
      </c>
      <c r="H127" s="137" t="str">
        <f>IF(PT_komm!H136=0," ",PT_komm!H136/1000)</f>
        <v xml:space="preserve"> </v>
      </c>
      <c r="I127" s="137" t="str">
        <f>IF(PT_komm!I136=0," ",PT_komm!I136/1000)</f>
        <v xml:space="preserve"> </v>
      </c>
      <c r="J127" s="137" t="str">
        <f>IF(PT_komm!J136=0," ",PT_komm!J136/1000)</f>
        <v xml:space="preserve"> </v>
      </c>
      <c r="K127" s="137" t="str">
        <f>IF(PT_komm!K136=0," ",PT_komm!K136/1000)</f>
        <v xml:space="preserve"> </v>
      </c>
      <c r="L127" s="137" t="str">
        <f>IF(PT_komm!L136=0," ",PT_komm!L136/1000)</f>
        <v xml:space="preserve"> </v>
      </c>
      <c r="M127" s="138" t="str">
        <f>IF(PT_komm!P136=0," ",PT_komm!P136/1000)</f>
        <v xml:space="preserve"> </v>
      </c>
      <c r="N127" s="101" t="str">
        <f>IF(PT_komm!U136=0," ",PT_komm!U136)</f>
        <v xml:space="preserve"> </v>
      </c>
    </row>
    <row r="128" spans="2:14" x14ac:dyDescent="0.2">
      <c r="B128" s="15" t="str">
        <f>IF(PT_komm!B137=0," ",PT_komm!B137)</f>
        <v xml:space="preserve"> </v>
      </c>
      <c r="C128" s="137" t="str">
        <f>IF(PT_komm!C137=0," ",PT_komm!C137/1000)</f>
        <v xml:space="preserve"> </v>
      </c>
      <c r="D128" s="137" t="str">
        <f>IF(PT_komm!D137=0," ",PT_komm!D137/1000)</f>
        <v xml:space="preserve"> </v>
      </c>
      <c r="E128" s="137" t="str">
        <f>IF(PT_komm!E137=0," ",PT_komm!E137/1000)</f>
        <v xml:space="preserve"> </v>
      </c>
      <c r="F128" s="137" t="str">
        <f>IF(PT_komm!F137=0," ",PT_komm!F137/1000)</f>
        <v xml:space="preserve"> </v>
      </c>
      <c r="G128" s="137" t="str">
        <f>IF(PT_komm!G137=0," ",PT_komm!G137/1000)</f>
        <v xml:space="preserve"> </v>
      </c>
      <c r="H128" s="137" t="str">
        <f>IF(PT_komm!H137=0," ",PT_komm!H137/1000)</f>
        <v xml:space="preserve"> </v>
      </c>
      <c r="I128" s="137" t="str">
        <f>IF(PT_komm!I137=0," ",PT_komm!I137/1000)</f>
        <v xml:space="preserve"> </v>
      </c>
      <c r="J128" s="137" t="str">
        <f>IF(PT_komm!J137=0," ",PT_komm!J137/1000)</f>
        <v xml:space="preserve"> </v>
      </c>
      <c r="K128" s="137" t="str">
        <f>IF(PT_komm!K137=0," ",PT_komm!K137/1000)</f>
        <v xml:space="preserve"> </v>
      </c>
      <c r="L128" s="137" t="str">
        <f>IF(PT_komm!L137=0," ",PT_komm!L137/1000)</f>
        <v xml:space="preserve"> </v>
      </c>
      <c r="M128" s="138" t="str">
        <f>IF(PT_komm!P137=0," ",PT_komm!P137/1000)</f>
        <v xml:space="preserve"> </v>
      </c>
      <c r="N128" s="101" t="str">
        <f>IF(PT_komm!U137=0," ",PT_komm!U137)</f>
        <v xml:space="preserve"> </v>
      </c>
    </row>
    <row r="129" spans="2:14" x14ac:dyDescent="0.2">
      <c r="B129" s="15" t="str">
        <f>IF(PT_komm!B138=0," ",PT_komm!B138)</f>
        <v xml:space="preserve"> </v>
      </c>
      <c r="C129" s="137" t="str">
        <f>IF(PT_komm!C138=0," ",PT_komm!C138/1000)</f>
        <v xml:space="preserve"> </v>
      </c>
      <c r="D129" s="137" t="str">
        <f>IF(PT_komm!D138=0," ",PT_komm!D138/1000)</f>
        <v xml:space="preserve"> </v>
      </c>
      <c r="E129" s="137" t="str">
        <f>IF(PT_komm!E138=0," ",PT_komm!E138/1000)</f>
        <v xml:space="preserve"> </v>
      </c>
      <c r="F129" s="137" t="str">
        <f>IF(PT_komm!F138=0," ",PT_komm!F138/1000)</f>
        <v xml:space="preserve"> </v>
      </c>
      <c r="G129" s="137" t="str">
        <f>IF(PT_komm!G138=0," ",PT_komm!G138/1000)</f>
        <v xml:space="preserve"> </v>
      </c>
      <c r="H129" s="137" t="str">
        <f>IF(PT_komm!H138=0," ",PT_komm!H138/1000)</f>
        <v xml:space="preserve"> </v>
      </c>
      <c r="I129" s="137" t="str">
        <f>IF(PT_komm!I138=0," ",PT_komm!I138/1000)</f>
        <v xml:space="preserve"> </v>
      </c>
      <c r="J129" s="137" t="str">
        <f>IF(PT_komm!J138=0," ",PT_komm!J138/1000)</f>
        <v xml:space="preserve"> </v>
      </c>
      <c r="K129" s="137" t="str">
        <f>IF(PT_komm!K138=0," ",PT_komm!K138/1000)</f>
        <v xml:space="preserve"> </v>
      </c>
      <c r="L129" s="137" t="str">
        <f>IF(PT_komm!L138=0," ",PT_komm!L138/1000)</f>
        <v xml:space="preserve"> </v>
      </c>
      <c r="M129" s="138" t="str">
        <f>IF(PT_komm!P138=0," ",PT_komm!P138/1000)</f>
        <v xml:space="preserve"> </v>
      </c>
      <c r="N129" s="101" t="str">
        <f>IF(PT_komm!U138=0," ",PT_komm!U138)</f>
        <v xml:space="preserve"> </v>
      </c>
    </row>
    <row r="130" spans="2:14" x14ac:dyDescent="0.2">
      <c r="B130" s="15" t="str">
        <f>IF(PT_komm!B139=0," ",PT_komm!B139)</f>
        <v xml:space="preserve"> </v>
      </c>
      <c r="C130" s="137" t="str">
        <f>IF(PT_komm!C139=0," ",PT_komm!C139/1000)</f>
        <v xml:space="preserve"> </v>
      </c>
      <c r="D130" s="137" t="str">
        <f>IF(PT_komm!D139=0," ",PT_komm!D139/1000)</f>
        <v xml:space="preserve"> </v>
      </c>
      <c r="E130" s="137" t="str">
        <f>IF(PT_komm!E139=0," ",PT_komm!E139/1000)</f>
        <v xml:space="preserve"> </v>
      </c>
      <c r="F130" s="137" t="str">
        <f>IF(PT_komm!F139=0," ",PT_komm!F139/1000)</f>
        <v xml:space="preserve"> </v>
      </c>
      <c r="G130" s="137" t="str">
        <f>IF(PT_komm!G139=0," ",PT_komm!G139/1000)</f>
        <v xml:space="preserve"> </v>
      </c>
      <c r="H130" s="137" t="str">
        <f>IF(PT_komm!H139=0," ",PT_komm!H139/1000)</f>
        <v xml:space="preserve"> </v>
      </c>
      <c r="I130" s="137" t="str">
        <f>IF(PT_komm!I139=0," ",PT_komm!I139/1000)</f>
        <v xml:space="preserve"> </v>
      </c>
      <c r="J130" s="137" t="str">
        <f>IF(PT_komm!J139=0," ",PT_komm!J139/1000)</f>
        <v xml:space="preserve"> </v>
      </c>
      <c r="K130" s="137" t="str">
        <f>IF(PT_komm!K139=0," ",PT_komm!K139/1000)</f>
        <v xml:space="preserve"> </v>
      </c>
      <c r="L130" s="137" t="str">
        <f>IF(PT_komm!L139=0," ",PT_komm!L139/1000)</f>
        <v xml:space="preserve"> </v>
      </c>
      <c r="M130" s="138" t="str">
        <f>IF(PT_komm!P139=0," ",PT_komm!P139/1000)</f>
        <v xml:space="preserve"> </v>
      </c>
      <c r="N130" s="101" t="str">
        <f>IF(PT_komm!U139=0," ",PT_komm!U139)</f>
        <v xml:space="preserve"> </v>
      </c>
    </row>
    <row r="131" spans="2:14" x14ac:dyDescent="0.2">
      <c r="B131" s="15" t="str">
        <f>IF(PT_komm!B140=0," ",PT_komm!B140)</f>
        <v xml:space="preserve"> </v>
      </c>
      <c r="C131" s="137" t="str">
        <f>IF(PT_komm!C140=0," ",PT_komm!C140/1000)</f>
        <v xml:space="preserve"> </v>
      </c>
      <c r="D131" s="137" t="str">
        <f>IF(PT_komm!D140=0," ",PT_komm!D140/1000)</f>
        <v xml:space="preserve"> </v>
      </c>
      <c r="E131" s="137" t="str">
        <f>IF(PT_komm!E140=0," ",PT_komm!E140/1000)</f>
        <v xml:space="preserve"> </v>
      </c>
      <c r="F131" s="137" t="str">
        <f>IF(PT_komm!F140=0," ",PT_komm!F140/1000)</f>
        <v xml:space="preserve"> </v>
      </c>
      <c r="G131" s="137" t="str">
        <f>IF(PT_komm!G140=0," ",PT_komm!G140/1000)</f>
        <v xml:space="preserve"> </v>
      </c>
      <c r="H131" s="137" t="str">
        <f>IF(PT_komm!H140=0," ",PT_komm!H140/1000)</f>
        <v xml:space="preserve"> </v>
      </c>
      <c r="I131" s="137" t="str">
        <f>IF(PT_komm!I140=0," ",PT_komm!I140/1000)</f>
        <v xml:space="preserve"> </v>
      </c>
      <c r="J131" s="137" t="str">
        <f>IF(PT_komm!J140=0," ",PT_komm!J140/1000)</f>
        <v xml:space="preserve"> </v>
      </c>
      <c r="K131" s="137" t="str">
        <f>IF(PT_komm!K140=0," ",PT_komm!K140/1000)</f>
        <v xml:space="preserve"> </v>
      </c>
      <c r="L131" s="137" t="str">
        <f>IF(PT_komm!L140=0," ",PT_komm!L140/1000)</f>
        <v xml:space="preserve"> </v>
      </c>
      <c r="M131" s="138" t="str">
        <f>IF(PT_komm!P140=0," ",PT_komm!P140/1000)</f>
        <v xml:space="preserve"> </v>
      </c>
      <c r="N131" s="101" t="str">
        <f>IF(PT_komm!U140=0," ",PT_komm!U140)</f>
        <v xml:space="preserve"> </v>
      </c>
    </row>
    <row r="132" spans="2:14" x14ac:dyDescent="0.2">
      <c r="B132" s="15" t="str">
        <f>IF(PT_komm!B141=0," ",PT_komm!B141)</f>
        <v xml:space="preserve"> </v>
      </c>
      <c r="C132" s="137" t="str">
        <f>IF(PT_komm!C141=0," ",PT_komm!C141/1000)</f>
        <v xml:space="preserve"> </v>
      </c>
      <c r="D132" s="137" t="str">
        <f>IF(PT_komm!D141=0," ",PT_komm!D141/1000)</f>
        <v xml:space="preserve"> </v>
      </c>
      <c r="E132" s="137" t="str">
        <f>IF(PT_komm!E141=0," ",PT_komm!E141/1000)</f>
        <v xml:space="preserve"> </v>
      </c>
      <c r="F132" s="137" t="str">
        <f>IF(PT_komm!F141=0," ",PT_komm!F141/1000)</f>
        <v xml:space="preserve"> </v>
      </c>
      <c r="G132" s="137" t="str">
        <f>IF(PT_komm!G141=0," ",PT_komm!G141/1000)</f>
        <v xml:space="preserve"> </v>
      </c>
      <c r="H132" s="137" t="str">
        <f>IF(PT_komm!H141=0," ",PT_komm!H141/1000)</f>
        <v xml:space="preserve"> </v>
      </c>
      <c r="I132" s="137" t="str">
        <f>IF(PT_komm!I141=0," ",PT_komm!I141/1000)</f>
        <v xml:space="preserve"> </v>
      </c>
      <c r="J132" s="137" t="str">
        <f>IF(PT_komm!J141=0," ",PT_komm!J141/1000)</f>
        <v xml:space="preserve"> </v>
      </c>
      <c r="K132" s="137" t="str">
        <f>IF(PT_komm!K141=0," ",PT_komm!K141/1000)</f>
        <v xml:space="preserve"> </v>
      </c>
      <c r="L132" s="137" t="str">
        <f>IF(PT_komm!L141=0," ",PT_komm!L141/1000)</f>
        <v xml:space="preserve"> </v>
      </c>
      <c r="M132" s="138" t="str">
        <f>IF(PT_komm!P141=0," ",PT_komm!P141/1000)</f>
        <v xml:space="preserve"> </v>
      </c>
      <c r="N132" s="101" t="str">
        <f>IF(PT_komm!U141=0," ",PT_komm!U141)</f>
        <v xml:space="preserve"> </v>
      </c>
    </row>
    <row r="133" spans="2:14" x14ac:dyDescent="0.2">
      <c r="B133" s="15" t="str">
        <f>IF(PT_komm!B142=0," ",PT_komm!B142)</f>
        <v xml:space="preserve"> </v>
      </c>
      <c r="C133" s="137" t="str">
        <f>IF(PT_komm!C142=0," ",PT_komm!C142/1000)</f>
        <v xml:space="preserve"> </v>
      </c>
      <c r="D133" s="137" t="str">
        <f>IF(PT_komm!D142=0," ",PT_komm!D142/1000)</f>
        <v xml:space="preserve"> </v>
      </c>
      <c r="E133" s="137" t="str">
        <f>IF(PT_komm!E142=0," ",PT_komm!E142/1000)</f>
        <v xml:space="preserve"> </v>
      </c>
      <c r="F133" s="137" t="str">
        <f>IF(PT_komm!F142=0," ",PT_komm!F142/1000)</f>
        <v xml:space="preserve"> </v>
      </c>
      <c r="G133" s="137" t="str">
        <f>IF(PT_komm!G142=0," ",PT_komm!G142/1000)</f>
        <v xml:space="preserve"> </v>
      </c>
      <c r="H133" s="137" t="str">
        <f>IF(PT_komm!H142=0," ",PT_komm!H142/1000)</f>
        <v xml:space="preserve"> </v>
      </c>
      <c r="I133" s="137" t="str">
        <f>IF(PT_komm!I142=0," ",PT_komm!I142/1000)</f>
        <v xml:space="preserve"> </v>
      </c>
      <c r="J133" s="137" t="str">
        <f>IF(PT_komm!J142=0," ",PT_komm!J142/1000)</f>
        <v xml:space="preserve"> </v>
      </c>
      <c r="K133" s="137" t="str">
        <f>IF(PT_komm!K142=0," ",PT_komm!K142/1000)</f>
        <v xml:space="preserve"> </v>
      </c>
      <c r="L133" s="137" t="str">
        <f>IF(PT_komm!L142=0," ",PT_komm!L142/1000)</f>
        <v xml:space="preserve"> </v>
      </c>
      <c r="M133" s="138" t="str">
        <f>IF(PT_komm!P142=0," ",PT_komm!P142/1000)</f>
        <v xml:space="preserve"> </v>
      </c>
      <c r="N133" s="101" t="str">
        <f>IF(PT_komm!U142=0," ",PT_komm!U142)</f>
        <v xml:space="preserve"> </v>
      </c>
    </row>
    <row r="134" spans="2:14" x14ac:dyDescent="0.2">
      <c r="B134" s="15" t="str">
        <f>IF(PT_komm!B143=0," ",PT_komm!B143)</f>
        <v xml:space="preserve"> </v>
      </c>
      <c r="C134" s="137" t="str">
        <f>IF(PT_komm!C143=0," ",PT_komm!C143/1000)</f>
        <v xml:space="preserve"> </v>
      </c>
      <c r="D134" s="137" t="str">
        <f>IF(PT_komm!D143=0," ",PT_komm!D143/1000)</f>
        <v xml:space="preserve"> </v>
      </c>
      <c r="E134" s="137" t="str">
        <f>IF(PT_komm!E143=0," ",PT_komm!E143/1000)</f>
        <v xml:space="preserve"> </v>
      </c>
      <c r="F134" s="137" t="str">
        <f>IF(PT_komm!F143=0," ",PT_komm!F143/1000)</f>
        <v xml:space="preserve"> </v>
      </c>
      <c r="G134" s="137" t="str">
        <f>IF(PT_komm!G143=0," ",PT_komm!G143/1000)</f>
        <v xml:space="preserve"> </v>
      </c>
      <c r="H134" s="137" t="str">
        <f>IF(PT_komm!H143=0," ",PT_komm!H143/1000)</f>
        <v xml:space="preserve"> </v>
      </c>
      <c r="I134" s="137" t="str">
        <f>IF(PT_komm!I143=0," ",PT_komm!I143/1000)</f>
        <v xml:space="preserve"> </v>
      </c>
      <c r="J134" s="137" t="str">
        <f>IF(PT_komm!J143=0," ",PT_komm!J143/1000)</f>
        <v xml:space="preserve"> </v>
      </c>
      <c r="K134" s="137" t="str">
        <f>IF(PT_komm!K143=0," ",PT_komm!K143/1000)</f>
        <v xml:space="preserve"> </v>
      </c>
      <c r="L134" s="137" t="str">
        <f>IF(PT_komm!L143=0," ",PT_komm!L143/1000)</f>
        <v xml:space="preserve"> </v>
      </c>
      <c r="M134" s="138" t="str">
        <f>IF(PT_komm!P143=0," ",PT_komm!P143/1000)</f>
        <v xml:space="preserve"> </v>
      </c>
      <c r="N134" s="101" t="str">
        <f>IF(PT_komm!U143=0," ",PT_komm!U143)</f>
        <v xml:space="preserve"> </v>
      </c>
    </row>
    <row r="135" spans="2:14" x14ac:dyDescent="0.2">
      <c r="B135" s="15" t="str">
        <f>IF(PT_komm!B144=0," ",PT_komm!B144)</f>
        <v xml:space="preserve"> </v>
      </c>
      <c r="C135" s="137" t="str">
        <f>IF(PT_komm!C144=0," ",PT_komm!C144/1000)</f>
        <v xml:space="preserve"> </v>
      </c>
      <c r="D135" s="137" t="str">
        <f>IF(PT_komm!D144=0," ",PT_komm!D144/1000)</f>
        <v xml:space="preserve"> </v>
      </c>
      <c r="E135" s="137" t="str">
        <f>IF(PT_komm!E144=0," ",PT_komm!E144/1000)</f>
        <v xml:space="preserve"> </v>
      </c>
      <c r="F135" s="137" t="str">
        <f>IF(PT_komm!F144=0," ",PT_komm!F144/1000)</f>
        <v xml:space="preserve"> </v>
      </c>
      <c r="G135" s="137" t="str">
        <f>IF(PT_komm!G144=0," ",PT_komm!G144/1000)</f>
        <v xml:space="preserve"> </v>
      </c>
      <c r="H135" s="137" t="str">
        <f>IF(PT_komm!H144=0," ",PT_komm!H144/1000)</f>
        <v xml:space="preserve"> </v>
      </c>
      <c r="I135" s="137" t="str">
        <f>IF(PT_komm!I144=0," ",PT_komm!I144/1000)</f>
        <v xml:space="preserve"> </v>
      </c>
      <c r="J135" s="137" t="str">
        <f>IF(PT_komm!J144=0," ",PT_komm!J144/1000)</f>
        <v xml:space="preserve"> </v>
      </c>
      <c r="K135" s="137" t="str">
        <f>IF(PT_komm!K144=0," ",PT_komm!K144/1000)</f>
        <v xml:space="preserve"> </v>
      </c>
      <c r="L135" s="137" t="str">
        <f>IF(PT_komm!L144=0," ",PT_komm!L144/1000)</f>
        <v xml:space="preserve"> </v>
      </c>
      <c r="M135" s="138" t="str">
        <f>IF(PT_komm!P144=0," ",PT_komm!P144/1000)</f>
        <v xml:space="preserve"> </v>
      </c>
      <c r="N135" s="101" t="str">
        <f>IF(PT_komm!U144=0," ",PT_komm!U144)</f>
        <v xml:space="preserve"> </v>
      </c>
    </row>
    <row r="136" spans="2:14" x14ac:dyDescent="0.2">
      <c r="B136" s="15" t="str">
        <f>IF(PT_komm!B145=0," ",PT_komm!B145)</f>
        <v xml:space="preserve"> </v>
      </c>
      <c r="C136" s="137" t="str">
        <f>IF(PT_komm!C145=0," ",PT_komm!C145/1000)</f>
        <v xml:space="preserve"> </v>
      </c>
      <c r="D136" s="137" t="str">
        <f>IF(PT_komm!D145=0," ",PT_komm!D145/1000)</f>
        <v xml:space="preserve"> </v>
      </c>
      <c r="E136" s="137" t="str">
        <f>IF(PT_komm!E145=0," ",PT_komm!E145/1000)</f>
        <v xml:space="preserve"> </v>
      </c>
      <c r="F136" s="137" t="str">
        <f>IF(PT_komm!F145=0," ",PT_komm!F145/1000)</f>
        <v xml:space="preserve"> </v>
      </c>
      <c r="G136" s="137" t="str">
        <f>IF(PT_komm!G145=0," ",PT_komm!G145/1000)</f>
        <v xml:space="preserve"> </v>
      </c>
      <c r="H136" s="137" t="str">
        <f>IF(PT_komm!H145=0," ",PT_komm!H145/1000)</f>
        <v xml:space="preserve"> </v>
      </c>
      <c r="I136" s="137" t="str">
        <f>IF(PT_komm!I145=0," ",PT_komm!I145/1000)</f>
        <v xml:space="preserve"> </v>
      </c>
      <c r="J136" s="137" t="str">
        <f>IF(PT_komm!J145=0," ",PT_komm!J145/1000)</f>
        <v xml:space="preserve"> </v>
      </c>
      <c r="K136" s="137" t="str">
        <f>IF(PT_komm!K145=0," ",PT_komm!K145/1000)</f>
        <v xml:space="preserve"> </v>
      </c>
      <c r="L136" s="137" t="str">
        <f>IF(PT_komm!L145=0," ",PT_komm!L145/1000)</f>
        <v xml:space="preserve"> </v>
      </c>
      <c r="M136" s="138" t="str">
        <f>IF(PT_komm!P145=0," ",PT_komm!P145/1000)</f>
        <v xml:space="preserve"> </v>
      </c>
      <c r="N136" s="101" t="str">
        <f>IF(PT_komm!U145=0," ",PT_komm!U145)</f>
        <v xml:space="preserve"> </v>
      </c>
    </row>
    <row r="137" spans="2:14" x14ac:dyDescent="0.2">
      <c r="B137" s="15" t="str">
        <f>IF(PT_komm!B146=0," ",PT_komm!B146)</f>
        <v xml:space="preserve"> </v>
      </c>
      <c r="C137" s="137" t="str">
        <f>IF(PT_komm!C146=0," ",PT_komm!C146/1000)</f>
        <v xml:space="preserve"> </v>
      </c>
      <c r="D137" s="137" t="str">
        <f>IF(PT_komm!D146=0," ",PT_komm!D146/1000)</f>
        <v xml:space="preserve"> </v>
      </c>
      <c r="E137" s="137" t="str">
        <f>IF(PT_komm!E146=0," ",PT_komm!E146/1000)</f>
        <v xml:space="preserve"> </v>
      </c>
      <c r="F137" s="137" t="str">
        <f>IF(PT_komm!F146=0," ",PT_komm!F146/1000)</f>
        <v xml:space="preserve"> </v>
      </c>
      <c r="G137" s="137" t="str">
        <f>IF(PT_komm!G146=0," ",PT_komm!G146/1000)</f>
        <v xml:space="preserve"> </v>
      </c>
      <c r="H137" s="137" t="str">
        <f>IF(PT_komm!H146=0," ",PT_komm!H146/1000)</f>
        <v xml:space="preserve"> </v>
      </c>
      <c r="I137" s="137" t="str">
        <f>IF(PT_komm!I146=0," ",PT_komm!I146/1000)</f>
        <v xml:space="preserve"> </v>
      </c>
      <c r="J137" s="137" t="str">
        <f>IF(PT_komm!J146=0," ",PT_komm!J146/1000)</f>
        <v xml:space="preserve"> </v>
      </c>
      <c r="K137" s="137" t="str">
        <f>IF(PT_komm!K146=0," ",PT_komm!K146/1000)</f>
        <v xml:space="preserve"> </v>
      </c>
      <c r="L137" s="137" t="str">
        <f>IF(PT_komm!L146=0," ",PT_komm!L146/1000)</f>
        <v xml:space="preserve"> </v>
      </c>
      <c r="M137" s="138" t="str">
        <f>IF(PT_komm!P146=0," ",PT_komm!P146/1000)</f>
        <v xml:space="preserve"> </v>
      </c>
      <c r="N137" s="101" t="str">
        <f>IF(PT_komm!U146=0," ",PT_komm!U146)</f>
        <v xml:space="preserve"> </v>
      </c>
    </row>
    <row r="138" spans="2:14" x14ac:dyDescent="0.2">
      <c r="B138" s="15" t="str">
        <f>IF(PT_komm!B147=0," ",PT_komm!B147)</f>
        <v xml:space="preserve"> </v>
      </c>
      <c r="C138" s="137" t="str">
        <f>IF(PT_komm!C147=0," ",PT_komm!C147/1000)</f>
        <v xml:space="preserve"> </v>
      </c>
      <c r="D138" s="137" t="str">
        <f>IF(PT_komm!D147=0," ",PT_komm!D147/1000)</f>
        <v xml:space="preserve"> </v>
      </c>
      <c r="E138" s="137" t="str">
        <f>IF(PT_komm!E147=0," ",PT_komm!E147/1000)</f>
        <v xml:space="preserve"> </v>
      </c>
      <c r="F138" s="137" t="str">
        <f>IF(PT_komm!F147=0," ",PT_komm!F147/1000)</f>
        <v xml:space="preserve"> </v>
      </c>
      <c r="G138" s="137" t="str">
        <f>IF(PT_komm!G147=0," ",PT_komm!G147/1000)</f>
        <v xml:space="preserve"> </v>
      </c>
      <c r="H138" s="137" t="str">
        <f>IF(PT_komm!H147=0," ",PT_komm!H147/1000)</f>
        <v xml:space="preserve"> </v>
      </c>
      <c r="I138" s="137" t="str">
        <f>IF(PT_komm!I147=0," ",PT_komm!I147/1000)</f>
        <v xml:space="preserve"> </v>
      </c>
      <c r="J138" s="137" t="str">
        <f>IF(PT_komm!J147=0," ",PT_komm!J147/1000)</f>
        <v xml:space="preserve"> </v>
      </c>
      <c r="K138" s="137" t="str">
        <f>IF(PT_komm!K147=0," ",PT_komm!K147/1000)</f>
        <v xml:space="preserve"> </v>
      </c>
      <c r="L138" s="137" t="str">
        <f>IF(PT_komm!L147=0," ",PT_komm!L147/1000)</f>
        <v xml:space="preserve"> </v>
      </c>
      <c r="M138" s="138" t="str">
        <f>IF(PT_komm!P147=0," ",PT_komm!P147/1000)</f>
        <v xml:space="preserve"> </v>
      </c>
      <c r="N138" s="101" t="str">
        <f>IF(PT_komm!U147=0," ",PT_komm!U147)</f>
        <v xml:space="preserve"> </v>
      </c>
    </row>
    <row r="139" spans="2:14" x14ac:dyDescent="0.2">
      <c r="B139" s="15" t="str">
        <f>IF(PT_komm!B148=0," ",PT_komm!B148)</f>
        <v xml:space="preserve"> </v>
      </c>
      <c r="C139" s="137" t="str">
        <f>IF(PT_komm!C148=0," ",PT_komm!C148/1000)</f>
        <v xml:space="preserve"> </v>
      </c>
      <c r="D139" s="137" t="str">
        <f>IF(PT_komm!D148=0," ",PT_komm!D148/1000)</f>
        <v xml:space="preserve"> </v>
      </c>
      <c r="E139" s="137" t="str">
        <f>IF(PT_komm!E148=0," ",PT_komm!E148/1000)</f>
        <v xml:space="preserve"> </v>
      </c>
      <c r="F139" s="137" t="str">
        <f>IF(PT_komm!F148=0," ",PT_komm!F148/1000)</f>
        <v xml:space="preserve"> </v>
      </c>
      <c r="G139" s="137" t="str">
        <f>IF(PT_komm!G148=0," ",PT_komm!G148/1000)</f>
        <v xml:space="preserve"> </v>
      </c>
      <c r="H139" s="137" t="str">
        <f>IF(PT_komm!H148=0," ",PT_komm!H148/1000)</f>
        <v xml:space="preserve"> </v>
      </c>
      <c r="I139" s="137" t="str">
        <f>IF(PT_komm!I148=0," ",PT_komm!I148/1000)</f>
        <v xml:space="preserve"> </v>
      </c>
      <c r="J139" s="137" t="str">
        <f>IF(PT_komm!J148=0," ",PT_komm!J148/1000)</f>
        <v xml:space="preserve"> </v>
      </c>
      <c r="K139" s="137" t="str">
        <f>IF(PT_komm!K148=0," ",PT_komm!K148/1000)</f>
        <v xml:space="preserve"> </v>
      </c>
      <c r="L139" s="137" t="str">
        <f>IF(PT_komm!L148=0," ",PT_komm!L148/1000)</f>
        <v xml:space="preserve"> </v>
      </c>
      <c r="M139" s="138" t="str">
        <f>IF(PT_komm!P148=0," ",PT_komm!P148/1000)</f>
        <v xml:space="preserve"> </v>
      </c>
      <c r="N139" s="101" t="str">
        <f>IF(PT_komm!U148=0," ",PT_komm!U148)</f>
        <v xml:space="preserve"> </v>
      </c>
    </row>
    <row r="140" spans="2:14" x14ac:dyDescent="0.2">
      <c r="B140" s="15" t="str">
        <f>IF(PT_komm!B149=0," ",PT_komm!B149)</f>
        <v xml:space="preserve"> </v>
      </c>
      <c r="C140" s="137" t="str">
        <f>IF(PT_komm!C149=0," ",PT_komm!C149/1000)</f>
        <v xml:space="preserve"> </v>
      </c>
      <c r="D140" s="137" t="str">
        <f>IF(PT_komm!D149=0," ",PT_komm!D149/1000)</f>
        <v xml:space="preserve"> </v>
      </c>
      <c r="E140" s="137" t="str">
        <f>IF(PT_komm!E149=0," ",PT_komm!E149/1000)</f>
        <v xml:space="preserve"> </v>
      </c>
      <c r="F140" s="137" t="str">
        <f>IF(PT_komm!F149=0," ",PT_komm!F149/1000)</f>
        <v xml:space="preserve"> </v>
      </c>
      <c r="G140" s="137" t="str">
        <f>IF(PT_komm!G149=0," ",PT_komm!G149/1000)</f>
        <v xml:space="preserve"> </v>
      </c>
      <c r="H140" s="137" t="str">
        <f>IF(PT_komm!H149=0," ",PT_komm!H149/1000)</f>
        <v xml:space="preserve"> </v>
      </c>
      <c r="I140" s="137" t="str">
        <f>IF(PT_komm!I149=0," ",PT_komm!I149/1000)</f>
        <v xml:space="preserve"> </v>
      </c>
      <c r="J140" s="137" t="str">
        <f>IF(PT_komm!J149=0," ",PT_komm!J149/1000)</f>
        <v xml:space="preserve"> </v>
      </c>
      <c r="K140" s="137" t="str">
        <f>IF(PT_komm!K149=0," ",PT_komm!K149/1000)</f>
        <v xml:space="preserve"> </v>
      </c>
      <c r="L140" s="137" t="str">
        <f>IF(PT_komm!L149=0," ",PT_komm!L149/1000)</f>
        <v xml:space="preserve"> </v>
      </c>
      <c r="M140" s="138" t="str">
        <f>IF(PT_komm!P149=0," ",PT_komm!P149/1000)</f>
        <v xml:space="preserve"> </v>
      </c>
      <c r="N140" s="101" t="str">
        <f>IF(PT_komm!U149=0," ",PT_komm!U149)</f>
        <v xml:space="preserve"> </v>
      </c>
    </row>
    <row r="141" spans="2:14" x14ac:dyDescent="0.2">
      <c r="B141" s="15" t="str">
        <f>IF(PT_komm!B150=0," ",PT_komm!B150)</f>
        <v xml:space="preserve"> </v>
      </c>
      <c r="C141" s="137" t="str">
        <f>IF(PT_komm!C150=0," ",PT_komm!C150/1000)</f>
        <v xml:space="preserve"> </v>
      </c>
      <c r="D141" s="137" t="str">
        <f>IF(PT_komm!D150=0," ",PT_komm!D150/1000)</f>
        <v xml:space="preserve"> </v>
      </c>
      <c r="E141" s="137" t="str">
        <f>IF(PT_komm!E150=0," ",PT_komm!E150/1000)</f>
        <v xml:space="preserve"> </v>
      </c>
      <c r="F141" s="137" t="str">
        <f>IF(PT_komm!F150=0," ",PT_komm!F150/1000)</f>
        <v xml:space="preserve"> </v>
      </c>
      <c r="G141" s="137" t="str">
        <f>IF(PT_komm!G150=0," ",PT_komm!G150/1000)</f>
        <v xml:space="preserve"> </v>
      </c>
      <c r="H141" s="137" t="str">
        <f>IF(PT_komm!H150=0," ",PT_komm!H150/1000)</f>
        <v xml:space="preserve"> </v>
      </c>
      <c r="I141" s="137" t="str">
        <f>IF(PT_komm!I150=0," ",PT_komm!I150/1000)</f>
        <v xml:space="preserve"> </v>
      </c>
      <c r="J141" s="137" t="str">
        <f>IF(PT_komm!J150=0," ",PT_komm!J150/1000)</f>
        <v xml:space="preserve"> </v>
      </c>
      <c r="K141" s="137" t="str">
        <f>IF(PT_komm!K150=0," ",PT_komm!K150/1000)</f>
        <v xml:space="preserve"> </v>
      </c>
      <c r="L141" s="137" t="str">
        <f>IF(PT_komm!L150=0," ",PT_komm!L150/1000)</f>
        <v xml:space="preserve"> </v>
      </c>
      <c r="M141" s="138" t="str">
        <f>IF(PT_komm!P150=0," ",PT_komm!P150/1000)</f>
        <v xml:space="preserve"> </v>
      </c>
      <c r="N141" s="101" t="str">
        <f>IF(PT_komm!U150=0," ",PT_komm!U150)</f>
        <v xml:space="preserve"> </v>
      </c>
    </row>
    <row r="142" spans="2:14" x14ac:dyDescent="0.2">
      <c r="B142" s="15" t="str">
        <f>IF(PT_komm!B151=0," ",PT_komm!B151)</f>
        <v xml:space="preserve"> </v>
      </c>
      <c r="C142" s="137" t="str">
        <f>IF(PT_komm!C151=0," ",PT_komm!C151/1000)</f>
        <v xml:space="preserve"> </v>
      </c>
      <c r="D142" s="137" t="str">
        <f>IF(PT_komm!D151=0," ",PT_komm!D151/1000)</f>
        <v xml:space="preserve"> </v>
      </c>
      <c r="E142" s="137" t="str">
        <f>IF(PT_komm!E151=0," ",PT_komm!E151/1000)</f>
        <v xml:space="preserve"> </v>
      </c>
      <c r="F142" s="137" t="str">
        <f>IF(PT_komm!F151=0," ",PT_komm!F151/1000)</f>
        <v xml:space="preserve"> </v>
      </c>
      <c r="G142" s="137" t="str">
        <f>IF(PT_komm!G151=0," ",PT_komm!G151/1000)</f>
        <v xml:space="preserve"> </v>
      </c>
      <c r="H142" s="137" t="str">
        <f>IF(PT_komm!H151=0," ",PT_komm!H151/1000)</f>
        <v xml:space="preserve"> </v>
      </c>
      <c r="I142" s="137" t="str">
        <f>IF(PT_komm!I151=0," ",PT_komm!I151/1000)</f>
        <v xml:space="preserve"> </v>
      </c>
      <c r="J142" s="137" t="str">
        <f>IF(PT_komm!J151=0," ",PT_komm!J151/1000)</f>
        <v xml:space="preserve"> </v>
      </c>
      <c r="K142" s="137" t="str">
        <f>IF(PT_komm!K151=0," ",PT_komm!K151/1000)</f>
        <v xml:space="preserve"> </v>
      </c>
      <c r="L142" s="137" t="str">
        <f>IF(PT_komm!L151=0," ",PT_komm!L151/1000)</f>
        <v xml:space="preserve"> </v>
      </c>
      <c r="M142" s="138" t="str">
        <f>IF(PT_komm!P151=0," ",PT_komm!P151/1000)</f>
        <v xml:space="preserve"> </v>
      </c>
      <c r="N142" s="101" t="str">
        <f>IF(PT_komm!U151=0," ",PT_komm!U151)</f>
        <v xml:space="preserve"> </v>
      </c>
    </row>
    <row r="143" spans="2:14" x14ac:dyDescent="0.2">
      <c r="B143" s="15" t="str">
        <f>IF(PT_komm!B152=0," ",PT_komm!B152)</f>
        <v xml:space="preserve"> </v>
      </c>
      <c r="C143" s="137" t="str">
        <f>IF(PT_komm!C152=0," ",PT_komm!C152/1000)</f>
        <v xml:space="preserve"> </v>
      </c>
      <c r="D143" s="137" t="str">
        <f>IF(PT_komm!D152=0," ",PT_komm!D152/1000)</f>
        <v xml:space="preserve"> </v>
      </c>
      <c r="E143" s="137" t="str">
        <f>IF(PT_komm!E152=0," ",PT_komm!E152/1000)</f>
        <v xml:space="preserve"> </v>
      </c>
      <c r="F143" s="137" t="str">
        <f>IF(PT_komm!F152=0," ",PT_komm!F152/1000)</f>
        <v xml:space="preserve"> </v>
      </c>
      <c r="G143" s="137" t="str">
        <f>IF(PT_komm!G152=0," ",PT_komm!G152/1000)</f>
        <v xml:space="preserve"> </v>
      </c>
      <c r="H143" s="137" t="str">
        <f>IF(PT_komm!H152=0," ",PT_komm!H152/1000)</f>
        <v xml:space="preserve"> </v>
      </c>
      <c r="I143" s="137" t="str">
        <f>IF(PT_komm!I152=0," ",PT_komm!I152/1000)</f>
        <v xml:space="preserve"> </v>
      </c>
      <c r="J143" s="137" t="str">
        <f>IF(PT_komm!J152=0," ",PT_komm!J152/1000)</f>
        <v xml:space="preserve"> </v>
      </c>
      <c r="K143" s="137" t="str">
        <f>IF(PT_komm!K152=0," ",PT_komm!K152/1000)</f>
        <v xml:space="preserve"> </v>
      </c>
      <c r="L143" s="137" t="str">
        <f>IF(PT_komm!L152=0," ",PT_komm!L152/1000)</f>
        <v xml:space="preserve"> </v>
      </c>
      <c r="M143" s="138" t="str">
        <f>IF(PT_komm!P152=0," ",PT_komm!P152/1000)</f>
        <v xml:space="preserve"> </v>
      </c>
      <c r="N143" s="101" t="str">
        <f>IF(PT_komm!U152=0," ",PT_komm!U152)</f>
        <v xml:space="preserve"> </v>
      </c>
    </row>
    <row r="144" spans="2:14" x14ac:dyDescent="0.2">
      <c r="B144" s="15" t="str">
        <f>IF(PT_komm!B153=0," ",PT_komm!B153)</f>
        <v xml:space="preserve"> </v>
      </c>
      <c r="C144" s="137" t="str">
        <f>IF(PT_komm!C153=0," ",PT_komm!C153/1000)</f>
        <v xml:space="preserve"> </v>
      </c>
      <c r="D144" s="137" t="str">
        <f>IF(PT_komm!D153=0," ",PT_komm!D153/1000)</f>
        <v xml:space="preserve"> </v>
      </c>
      <c r="E144" s="137" t="str">
        <f>IF(PT_komm!E153=0," ",PT_komm!E153/1000)</f>
        <v xml:space="preserve"> </v>
      </c>
      <c r="F144" s="137" t="str">
        <f>IF(PT_komm!F153=0," ",PT_komm!F153/1000)</f>
        <v xml:space="preserve"> </v>
      </c>
      <c r="G144" s="137" t="str">
        <f>IF(PT_komm!G153=0," ",PT_komm!G153/1000)</f>
        <v xml:space="preserve"> </v>
      </c>
      <c r="H144" s="137" t="str">
        <f>IF(PT_komm!H153=0," ",PT_komm!H153/1000)</f>
        <v xml:space="preserve"> </v>
      </c>
      <c r="I144" s="137" t="str">
        <f>IF(PT_komm!I153=0," ",PT_komm!I153/1000)</f>
        <v xml:space="preserve"> </v>
      </c>
      <c r="J144" s="137" t="str">
        <f>IF(PT_komm!J153=0," ",PT_komm!J153/1000)</f>
        <v xml:space="preserve"> </v>
      </c>
      <c r="K144" s="137" t="str">
        <f>IF(PT_komm!K153=0," ",PT_komm!K153/1000)</f>
        <v xml:space="preserve"> </v>
      </c>
      <c r="L144" s="137" t="str">
        <f>IF(PT_komm!L153=0," ",PT_komm!L153/1000)</f>
        <v xml:space="preserve"> </v>
      </c>
      <c r="M144" s="138" t="str">
        <f>IF(PT_komm!P153=0," ",PT_komm!P153/1000)</f>
        <v xml:space="preserve"> </v>
      </c>
      <c r="N144" s="101" t="str">
        <f>IF(PT_komm!U153=0," ",PT_komm!U153)</f>
        <v xml:space="preserve"> </v>
      </c>
    </row>
    <row r="145" spans="2:14" x14ac:dyDescent="0.2">
      <c r="B145" s="15" t="str">
        <f>IF(PT_komm!B154=0," ",PT_komm!B154)</f>
        <v xml:space="preserve"> </v>
      </c>
      <c r="C145" s="137" t="str">
        <f>IF(PT_komm!C154=0," ",PT_komm!C154/1000)</f>
        <v xml:space="preserve"> </v>
      </c>
      <c r="D145" s="137" t="str">
        <f>IF(PT_komm!D154=0," ",PT_komm!D154/1000)</f>
        <v xml:space="preserve"> </v>
      </c>
      <c r="E145" s="137" t="str">
        <f>IF(PT_komm!E154=0," ",PT_komm!E154/1000)</f>
        <v xml:space="preserve"> </v>
      </c>
      <c r="F145" s="137" t="str">
        <f>IF(PT_komm!F154=0," ",PT_komm!F154/1000)</f>
        <v xml:space="preserve"> </v>
      </c>
      <c r="G145" s="137" t="str">
        <f>IF(PT_komm!G154=0," ",PT_komm!G154/1000)</f>
        <v xml:space="preserve"> </v>
      </c>
      <c r="H145" s="137" t="str">
        <f>IF(PT_komm!H154=0," ",PT_komm!H154/1000)</f>
        <v xml:space="preserve"> </v>
      </c>
      <c r="I145" s="137" t="str">
        <f>IF(PT_komm!I154=0," ",PT_komm!I154/1000)</f>
        <v xml:space="preserve"> </v>
      </c>
      <c r="J145" s="137" t="str">
        <f>IF(PT_komm!J154=0," ",PT_komm!J154/1000)</f>
        <v xml:space="preserve"> </v>
      </c>
      <c r="K145" s="137" t="str">
        <f>IF(PT_komm!K154=0," ",PT_komm!K154/1000)</f>
        <v xml:space="preserve"> </v>
      </c>
      <c r="L145" s="137" t="str">
        <f>IF(PT_komm!L154=0," ",PT_komm!L154/1000)</f>
        <v xml:space="preserve"> </v>
      </c>
      <c r="M145" s="138" t="str">
        <f>IF(PT_komm!P154=0," ",PT_komm!P154/1000)</f>
        <v xml:space="preserve"> </v>
      </c>
      <c r="N145" s="101" t="str">
        <f>IF(PT_komm!U154=0," ",PT_komm!U154)</f>
        <v xml:space="preserve"> </v>
      </c>
    </row>
    <row r="146" spans="2:14" x14ac:dyDescent="0.2">
      <c r="B146" s="15" t="str">
        <f>IF(PT_komm!B155=0," ",PT_komm!B155)</f>
        <v xml:space="preserve"> </v>
      </c>
      <c r="C146" s="137" t="str">
        <f>IF(PT_komm!C155=0," ",PT_komm!C155/1000)</f>
        <v xml:space="preserve"> </v>
      </c>
      <c r="D146" s="137" t="str">
        <f>IF(PT_komm!D155=0," ",PT_komm!D155/1000)</f>
        <v xml:space="preserve"> </v>
      </c>
      <c r="E146" s="137" t="str">
        <f>IF(PT_komm!E155=0," ",PT_komm!E155/1000)</f>
        <v xml:space="preserve"> </v>
      </c>
      <c r="F146" s="137" t="str">
        <f>IF(PT_komm!F155=0," ",PT_komm!F155/1000)</f>
        <v xml:space="preserve"> </v>
      </c>
      <c r="G146" s="137" t="str">
        <f>IF(PT_komm!G155=0," ",PT_komm!G155/1000)</f>
        <v xml:space="preserve"> </v>
      </c>
      <c r="H146" s="137" t="str">
        <f>IF(PT_komm!H155=0," ",PT_komm!H155/1000)</f>
        <v xml:space="preserve"> </v>
      </c>
      <c r="I146" s="137" t="str">
        <f>IF(PT_komm!I155=0," ",PT_komm!I155/1000)</f>
        <v xml:space="preserve"> </v>
      </c>
      <c r="J146" s="137" t="str">
        <f>IF(PT_komm!J155=0," ",PT_komm!J155/1000)</f>
        <v xml:space="preserve"> </v>
      </c>
      <c r="K146" s="137" t="str">
        <f>IF(PT_komm!K155=0," ",PT_komm!K155/1000)</f>
        <v xml:space="preserve"> </v>
      </c>
      <c r="L146" s="137" t="str">
        <f>IF(PT_komm!L155=0," ",PT_komm!L155/1000)</f>
        <v xml:space="preserve"> </v>
      </c>
      <c r="M146" s="138" t="str">
        <f>IF(PT_komm!P155=0," ",PT_komm!P155/1000)</f>
        <v xml:space="preserve"> </v>
      </c>
      <c r="N146" s="101" t="str">
        <f>IF(PT_komm!U155=0," ",PT_komm!U155)</f>
        <v xml:space="preserve"> </v>
      </c>
    </row>
    <row r="147" spans="2:14" x14ac:dyDescent="0.2">
      <c r="B147" s="15" t="str">
        <f>IF(PT_komm!B156=0," ",PT_komm!B156)</f>
        <v xml:space="preserve"> </v>
      </c>
      <c r="C147" s="137" t="str">
        <f>IF(PT_komm!C156=0," ",PT_komm!C156/1000)</f>
        <v xml:space="preserve"> </v>
      </c>
      <c r="D147" s="137" t="str">
        <f>IF(PT_komm!D156=0," ",PT_komm!D156/1000)</f>
        <v xml:space="preserve"> </v>
      </c>
      <c r="E147" s="137" t="str">
        <f>IF(PT_komm!E156=0," ",PT_komm!E156/1000)</f>
        <v xml:space="preserve"> </v>
      </c>
      <c r="F147" s="137" t="str">
        <f>IF(PT_komm!F156=0," ",PT_komm!F156/1000)</f>
        <v xml:space="preserve"> </v>
      </c>
      <c r="G147" s="137" t="str">
        <f>IF(PT_komm!G156=0," ",PT_komm!G156/1000)</f>
        <v xml:space="preserve"> </v>
      </c>
      <c r="H147" s="137" t="str">
        <f>IF(PT_komm!H156=0," ",PT_komm!H156/1000)</f>
        <v xml:space="preserve"> </v>
      </c>
      <c r="I147" s="137" t="str">
        <f>IF(PT_komm!I156=0," ",PT_komm!I156/1000)</f>
        <v xml:space="preserve"> </v>
      </c>
      <c r="J147" s="137" t="str">
        <f>IF(PT_komm!J156=0," ",PT_komm!J156/1000)</f>
        <v xml:space="preserve"> </v>
      </c>
      <c r="K147" s="137" t="str">
        <f>IF(PT_komm!K156=0," ",PT_komm!K156/1000)</f>
        <v xml:space="preserve"> </v>
      </c>
      <c r="L147" s="137" t="str">
        <f>IF(PT_komm!L156=0," ",PT_komm!L156/1000)</f>
        <v xml:space="preserve"> </v>
      </c>
      <c r="M147" s="138" t="str">
        <f>IF(PT_komm!P156=0," ",PT_komm!P156/1000)</f>
        <v xml:space="preserve"> </v>
      </c>
      <c r="N147" s="101" t="str">
        <f>IF(PT_komm!U156=0," ",PT_komm!U156)</f>
        <v xml:space="preserve"> </v>
      </c>
    </row>
    <row r="148" spans="2:14" x14ac:dyDescent="0.2">
      <c r="B148" s="15" t="str">
        <f>IF(PT_komm!B157=0," ",PT_komm!B157)</f>
        <v xml:space="preserve"> </v>
      </c>
      <c r="C148" s="137" t="str">
        <f>IF(PT_komm!C157=0," ",PT_komm!C157/1000)</f>
        <v xml:space="preserve"> </v>
      </c>
      <c r="D148" s="137" t="str">
        <f>IF(PT_komm!D157=0," ",PT_komm!D157/1000)</f>
        <v xml:space="preserve"> </v>
      </c>
      <c r="E148" s="137" t="str">
        <f>IF(PT_komm!E157=0," ",PT_komm!E157/1000)</f>
        <v xml:space="preserve"> </v>
      </c>
      <c r="F148" s="137" t="str">
        <f>IF(PT_komm!F157=0," ",PT_komm!F157/1000)</f>
        <v xml:space="preserve"> </v>
      </c>
      <c r="G148" s="137" t="str">
        <f>IF(PT_komm!G157=0," ",PT_komm!G157/1000)</f>
        <v xml:space="preserve"> </v>
      </c>
      <c r="H148" s="137" t="str">
        <f>IF(PT_komm!H157=0," ",PT_komm!H157/1000)</f>
        <v xml:space="preserve"> </v>
      </c>
      <c r="I148" s="137" t="str">
        <f>IF(PT_komm!I157=0," ",PT_komm!I157/1000)</f>
        <v xml:space="preserve"> </v>
      </c>
      <c r="J148" s="137" t="str">
        <f>IF(PT_komm!J157=0," ",PT_komm!J157/1000)</f>
        <v xml:space="preserve"> </v>
      </c>
      <c r="K148" s="137" t="str">
        <f>IF(PT_komm!K157=0," ",PT_komm!K157/1000)</f>
        <v xml:space="preserve"> </v>
      </c>
      <c r="L148" s="137" t="str">
        <f>IF(PT_komm!L157=0," ",PT_komm!L157/1000)</f>
        <v xml:space="preserve"> </v>
      </c>
      <c r="M148" s="138" t="str">
        <f>IF(PT_komm!P157=0," ",PT_komm!P157/1000)</f>
        <v xml:space="preserve"> </v>
      </c>
      <c r="N148" s="101" t="str">
        <f>IF(PT_komm!U157=0," ",PT_komm!U157)</f>
        <v xml:space="preserve"> </v>
      </c>
    </row>
    <row r="149" spans="2:14" x14ac:dyDescent="0.2">
      <c r="B149" s="15" t="str">
        <f>IF(PT_komm!B158=0," ",PT_komm!B158)</f>
        <v xml:space="preserve"> </v>
      </c>
      <c r="C149" s="137" t="str">
        <f>IF(PT_komm!C158=0," ",PT_komm!C158/1000)</f>
        <v xml:space="preserve"> </v>
      </c>
      <c r="D149" s="137" t="str">
        <f>IF(PT_komm!D158=0," ",PT_komm!D158/1000)</f>
        <v xml:space="preserve"> </v>
      </c>
      <c r="E149" s="137" t="str">
        <f>IF(PT_komm!E158=0," ",PT_komm!E158/1000)</f>
        <v xml:space="preserve"> </v>
      </c>
      <c r="F149" s="137" t="str">
        <f>IF(PT_komm!F158=0," ",PT_komm!F158/1000)</f>
        <v xml:space="preserve"> </v>
      </c>
      <c r="G149" s="137" t="str">
        <f>IF(PT_komm!G158=0," ",PT_komm!G158/1000)</f>
        <v xml:space="preserve"> </v>
      </c>
      <c r="H149" s="137" t="str">
        <f>IF(PT_komm!H158=0," ",PT_komm!H158/1000)</f>
        <v xml:space="preserve"> </v>
      </c>
      <c r="I149" s="137" t="str">
        <f>IF(PT_komm!I158=0," ",PT_komm!I158/1000)</f>
        <v xml:space="preserve"> </v>
      </c>
      <c r="J149" s="137" t="str">
        <f>IF(PT_komm!J158=0," ",PT_komm!J158/1000)</f>
        <v xml:space="preserve"> </v>
      </c>
      <c r="K149" s="137" t="str">
        <f>IF(PT_komm!K158=0," ",PT_komm!K158/1000)</f>
        <v xml:space="preserve"> </v>
      </c>
      <c r="L149" s="137" t="str">
        <f>IF(PT_komm!L158=0," ",PT_komm!L158/1000)</f>
        <v xml:space="preserve"> </v>
      </c>
      <c r="M149" s="138" t="str">
        <f>IF(PT_komm!P158=0," ",PT_komm!P158/1000)</f>
        <v xml:space="preserve"> </v>
      </c>
      <c r="N149" s="101" t="str">
        <f>IF(PT_komm!U158=0," ",PT_komm!U158)</f>
        <v xml:space="preserve"> </v>
      </c>
    </row>
    <row r="150" spans="2:14" x14ac:dyDescent="0.2">
      <c r="B150" s="15" t="str">
        <f>IF(PT_komm!B159=0," ",PT_komm!B159)</f>
        <v xml:space="preserve"> </v>
      </c>
      <c r="C150" s="137" t="str">
        <f>IF(PT_komm!C159=0," ",PT_komm!C159/1000)</f>
        <v xml:space="preserve"> </v>
      </c>
      <c r="D150" s="137" t="str">
        <f>IF(PT_komm!D159=0," ",PT_komm!D159/1000)</f>
        <v xml:space="preserve"> </v>
      </c>
      <c r="E150" s="137" t="str">
        <f>IF(PT_komm!E159=0," ",PT_komm!E159/1000)</f>
        <v xml:space="preserve"> </v>
      </c>
      <c r="F150" s="137" t="str">
        <f>IF(PT_komm!F159=0," ",PT_komm!F159/1000)</f>
        <v xml:space="preserve"> </v>
      </c>
      <c r="G150" s="137" t="str">
        <f>IF(PT_komm!G159=0," ",PT_komm!G159/1000)</f>
        <v xml:space="preserve"> </v>
      </c>
      <c r="H150" s="137" t="str">
        <f>IF(PT_komm!H159=0," ",PT_komm!H159/1000)</f>
        <v xml:space="preserve"> </v>
      </c>
      <c r="I150" s="137" t="str">
        <f>IF(PT_komm!I159=0," ",PT_komm!I159/1000)</f>
        <v xml:space="preserve"> </v>
      </c>
      <c r="J150" s="137" t="str">
        <f>IF(PT_komm!J159=0," ",PT_komm!J159/1000)</f>
        <v xml:space="preserve"> </v>
      </c>
      <c r="K150" s="137" t="str">
        <f>IF(PT_komm!K159=0," ",PT_komm!K159/1000)</f>
        <v xml:space="preserve"> </v>
      </c>
      <c r="L150" s="137" t="str">
        <f>IF(PT_komm!L159=0," ",PT_komm!L159/1000)</f>
        <v xml:space="preserve"> </v>
      </c>
      <c r="M150" s="138" t="str">
        <f>IF(PT_komm!P159=0," ",PT_komm!P159/1000)</f>
        <v xml:space="preserve"> </v>
      </c>
      <c r="N150" s="101" t="str">
        <f>IF(PT_komm!U159=0," ",PT_komm!U159)</f>
        <v xml:space="preserve"> </v>
      </c>
    </row>
    <row r="151" spans="2:14" x14ac:dyDescent="0.2">
      <c r="B151" s="15" t="str">
        <f>IF(PT_komm!B160=0," ",PT_komm!B160)</f>
        <v xml:space="preserve"> </v>
      </c>
      <c r="C151" s="137" t="str">
        <f>IF(PT_komm!C160=0," ",PT_komm!C160/1000)</f>
        <v xml:space="preserve"> </v>
      </c>
      <c r="D151" s="137" t="str">
        <f>IF(PT_komm!D160=0," ",PT_komm!D160/1000)</f>
        <v xml:space="preserve"> </v>
      </c>
      <c r="E151" s="137" t="str">
        <f>IF(PT_komm!E160=0," ",PT_komm!E160/1000)</f>
        <v xml:space="preserve"> </v>
      </c>
      <c r="F151" s="137" t="str">
        <f>IF(PT_komm!F160=0," ",PT_komm!F160/1000)</f>
        <v xml:space="preserve"> </v>
      </c>
      <c r="G151" s="137" t="str">
        <f>IF(PT_komm!G160=0," ",PT_komm!G160/1000)</f>
        <v xml:space="preserve"> </v>
      </c>
      <c r="H151" s="137" t="str">
        <f>IF(PT_komm!H160=0," ",PT_komm!H160/1000)</f>
        <v xml:space="preserve"> </v>
      </c>
      <c r="I151" s="137" t="str">
        <f>IF(PT_komm!I160=0," ",PT_komm!I160/1000)</f>
        <v xml:space="preserve"> </v>
      </c>
      <c r="J151" s="137" t="str">
        <f>IF(PT_komm!J160=0," ",PT_komm!J160/1000)</f>
        <v xml:space="preserve"> </v>
      </c>
      <c r="K151" s="137" t="str">
        <f>IF(PT_komm!K160=0," ",PT_komm!K160/1000)</f>
        <v xml:space="preserve"> </v>
      </c>
      <c r="L151" s="137" t="str">
        <f>IF(PT_komm!L160=0," ",PT_komm!L160/1000)</f>
        <v xml:space="preserve"> </v>
      </c>
      <c r="M151" s="138" t="str">
        <f>IF(PT_komm!P160=0," ",PT_komm!P160/1000)</f>
        <v xml:space="preserve"> </v>
      </c>
      <c r="N151" s="101" t="str">
        <f>IF(PT_komm!U160=0," ",PT_komm!U160)</f>
        <v xml:space="preserve"> </v>
      </c>
    </row>
    <row r="152" spans="2:14" x14ac:dyDescent="0.2">
      <c r="B152" s="15" t="str">
        <f>IF(PT_komm!B161=0," ",PT_komm!B161)</f>
        <v xml:space="preserve"> </v>
      </c>
      <c r="C152" s="137" t="str">
        <f>IF(PT_komm!C161=0," ",PT_komm!C161/1000)</f>
        <v xml:space="preserve"> </v>
      </c>
      <c r="D152" s="137" t="str">
        <f>IF(PT_komm!D161=0," ",PT_komm!D161/1000)</f>
        <v xml:space="preserve"> </v>
      </c>
      <c r="E152" s="137" t="str">
        <f>IF(PT_komm!E161=0," ",PT_komm!E161/1000)</f>
        <v xml:space="preserve"> </v>
      </c>
      <c r="F152" s="137" t="str">
        <f>IF(PT_komm!F161=0," ",PT_komm!F161/1000)</f>
        <v xml:space="preserve"> </v>
      </c>
      <c r="G152" s="137" t="str">
        <f>IF(PT_komm!G161=0," ",PT_komm!G161/1000)</f>
        <v xml:space="preserve"> </v>
      </c>
      <c r="H152" s="137" t="str">
        <f>IF(PT_komm!H161=0," ",PT_komm!H161/1000)</f>
        <v xml:space="preserve"> </v>
      </c>
      <c r="I152" s="137" t="str">
        <f>IF(PT_komm!I161=0," ",PT_komm!I161/1000)</f>
        <v xml:space="preserve"> </v>
      </c>
      <c r="J152" s="137" t="str">
        <f>IF(PT_komm!J161=0," ",PT_komm!J161/1000)</f>
        <v xml:space="preserve"> </v>
      </c>
      <c r="K152" s="137" t="str">
        <f>IF(PT_komm!K161=0," ",PT_komm!K161/1000)</f>
        <v xml:space="preserve"> </v>
      </c>
      <c r="L152" s="137" t="str">
        <f>IF(PT_komm!L161=0," ",PT_komm!L161/1000)</f>
        <v xml:space="preserve"> </v>
      </c>
      <c r="M152" s="138" t="str">
        <f>IF(PT_komm!P161=0," ",PT_komm!P161/1000)</f>
        <v xml:space="preserve"> </v>
      </c>
      <c r="N152" s="101" t="str">
        <f>IF(PT_komm!U161=0," ",PT_komm!U161)</f>
        <v xml:space="preserve"> </v>
      </c>
    </row>
    <row r="153" spans="2:14" x14ac:dyDescent="0.2">
      <c r="B153" s="15" t="str">
        <f>IF(PT_komm!B162=0," ",PT_komm!B162)</f>
        <v xml:space="preserve"> </v>
      </c>
      <c r="C153" s="137" t="str">
        <f>IF(PT_komm!C162=0," ",PT_komm!C162/1000)</f>
        <v xml:space="preserve"> </v>
      </c>
      <c r="D153" s="137" t="str">
        <f>IF(PT_komm!D162=0," ",PT_komm!D162/1000)</f>
        <v xml:space="preserve"> </v>
      </c>
      <c r="E153" s="137" t="str">
        <f>IF(PT_komm!E162=0," ",PT_komm!E162/1000)</f>
        <v xml:space="preserve"> </v>
      </c>
      <c r="F153" s="137" t="str">
        <f>IF(PT_komm!F162=0," ",PT_komm!F162/1000)</f>
        <v xml:space="preserve"> </v>
      </c>
      <c r="G153" s="137" t="str">
        <f>IF(PT_komm!G162=0," ",PT_komm!G162/1000)</f>
        <v xml:space="preserve"> </v>
      </c>
      <c r="H153" s="137" t="str">
        <f>IF(PT_komm!H162=0," ",PT_komm!H162/1000)</f>
        <v xml:space="preserve"> </v>
      </c>
      <c r="I153" s="137" t="str">
        <f>IF(PT_komm!I162=0," ",PT_komm!I162/1000)</f>
        <v xml:space="preserve"> </v>
      </c>
      <c r="J153" s="137" t="str">
        <f>IF(PT_komm!J162=0," ",PT_komm!J162/1000)</f>
        <v xml:space="preserve"> </v>
      </c>
      <c r="K153" s="137" t="str">
        <f>IF(PT_komm!K162=0," ",PT_komm!K162/1000)</f>
        <v xml:space="preserve"> </v>
      </c>
      <c r="L153" s="137" t="str">
        <f>IF(PT_komm!L162=0," ",PT_komm!L162/1000)</f>
        <v xml:space="preserve"> </v>
      </c>
      <c r="M153" s="138" t="str">
        <f>IF(PT_komm!P162=0," ",PT_komm!P162/1000)</f>
        <v xml:space="preserve"> </v>
      </c>
      <c r="N153" s="101" t="str">
        <f>IF(PT_komm!U162=0," ",PT_komm!U162)</f>
        <v xml:space="preserve"> </v>
      </c>
    </row>
    <row r="154" spans="2:14" x14ac:dyDescent="0.2">
      <c r="B154" s="15" t="str">
        <f>IF(PT_komm!B163=0," ",PT_komm!B163)</f>
        <v xml:space="preserve"> </v>
      </c>
      <c r="C154" s="137" t="str">
        <f>IF(PT_komm!C163=0," ",PT_komm!C163/1000)</f>
        <v xml:space="preserve"> </v>
      </c>
      <c r="D154" s="137" t="str">
        <f>IF(PT_komm!D163=0," ",PT_komm!D163/1000)</f>
        <v xml:space="preserve"> </v>
      </c>
      <c r="E154" s="137" t="str">
        <f>IF(PT_komm!E163=0," ",PT_komm!E163/1000)</f>
        <v xml:space="preserve"> </v>
      </c>
      <c r="F154" s="137" t="str">
        <f>IF(PT_komm!F163=0," ",PT_komm!F163/1000)</f>
        <v xml:space="preserve"> </v>
      </c>
      <c r="G154" s="137" t="str">
        <f>IF(PT_komm!G163=0," ",PT_komm!G163/1000)</f>
        <v xml:space="preserve"> </v>
      </c>
      <c r="H154" s="137" t="str">
        <f>IF(PT_komm!H163=0," ",PT_komm!H163/1000)</f>
        <v xml:space="preserve"> </v>
      </c>
      <c r="I154" s="137" t="str">
        <f>IF(PT_komm!I163=0," ",PT_komm!I163/1000)</f>
        <v xml:space="preserve"> </v>
      </c>
      <c r="J154" s="137" t="str">
        <f>IF(PT_komm!J163=0," ",PT_komm!J163/1000)</f>
        <v xml:space="preserve"> </v>
      </c>
      <c r="K154" s="137" t="str">
        <f>IF(PT_komm!K163=0," ",PT_komm!K163/1000)</f>
        <v xml:space="preserve"> </v>
      </c>
      <c r="L154" s="137" t="str">
        <f>IF(PT_komm!L163=0," ",PT_komm!L163/1000)</f>
        <v xml:space="preserve"> </v>
      </c>
      <c r="M154" s="138" t="str">
        <f>IF(PT_komm!P163=0," ",PT_komm!P163/1000)</f>
        <v xml:space="preserve"> </v>
      </c>
      <c r="N154" s="101" t="str">
        <f>IF(PT_komm!U163=0," ",PT_komm!U163)</f>
        <v xml:space="preserve"> </v>
      </c>
    </row>
    <row r="155" spans="2:14" x14ac:dyDescent="0.2">
      <c r="B155" s="15" t="str">
        <f>IF(PT_komm!B164=0," ",PT_komm!B164)</f>
        <v xml:space="preserve"> </v>
      </c>
      <c r="C155" s="137" t="str">
        <f>IF(PT_komm!C164=0," ",PT_komm!C164/1000)</f>
        <v xml:space="preserve"> </v>
      </c>
      <c r="D155" s="137" t="str">
        <f>IF(PT_komm!D164=0," ",PT_komm!D164/1000)</f>
        <v xml:space="preserve"> </v>
      </c>
      <c r="E155" s="137" t="str">
        <f>IF(PT_komm!E164=0," ",PT_komm!E164/1000)</f>
        <v xml:space="preserve"> </v>
      </c>
      <c r="F155" s="137" t="str">
        <f>IF(PT_komm!F164=0," ",PT_komm!F164/1000)</f>
        <v xml:space="preserve"> </v>
      </c>
      <c r="G155" s="137" t="str">
        <f>IF(PT_komm!G164=0," ",PT_komm!G164/1000)</f>
        <v xml:space="preserve"> </v>
      </c>
      <c r="H155" s="137" t="str">
        <f>IF(PT_komm!H164=0," ",PT_komm!H164/1000)</f>
        <v xml:space="preserve"> </v>
      </c>
      <c r="I155" s="137" t="str">
        <f>IF(PT_komm!I164=0," ",PT_komm!I164/1000)</f>
        <v xml:space="preserve"> </v>
      </c>
      <c r="J155" s="137" t="str">
        <f>IF(PT_komm!J164=0," ",PT_komm!J164/1000)</f>
        <v xml:space="preserve"> </v>
      </c>
      <c r="K155" s="137" t="str">
        <f>IF(PT_komm!K164=0," ",PT_komm!K164/1000)</f>
        <v xml:space="preserve"> </v>
      </c>
      <c r="L155" s="137" t="str">
        <f>IF(PT_komm!L164=0," ",PT_komm!L164/1000)</f>
        <v xml:space="preserve"> </v>
      </c>
      <c r="M155" s="138" t="str">
        <f>IF(PT_komm!P164=0," ",PT_komm!P164/1000)</f>
        <v xml:space="preserve"> </v>
      </c>
      <c r="N155" s="101" t="str">
        <f>IF(PT_komm!U164=0," ",PT_komm!U164)</f>
        <v xml:space="preserve"> </v>
      </c>
    </row>
    <row r="156" spans="2:14" x14ac:dyDescent="0.2">
      <c r="B156" s="15" t="str">
        <f>IF(PT_komm!B165=0," ",PT_komm!B165)</f>
        <v xml:space="preserve"> </v>
      </c>
      <c r="C156" s="137" t="str">
        <f>IF(PT_komm!C165=0," ",PT_komm!C165/1000)</f>
        <v xml:space="preserve"> </v>
      </c>
      <c r="D156" s="137" t="str">
        <f>IF(PT_komm!D165=0," ",PT_komm!D165/1000)</f>
        <v xml:space="preserve"> </v>
      </c>
      <c r="E156" s="137" t="str">
        <f>IF(PT_komm!E165=0," ",PT_komm!E165/1000)</f>
        <v xml:space="preserve"> </v>
      </c>
      <c r="F156" s="137" t="str">
        <f>IF(PT_komm!F165=0," ",PT_komm!F165/1000)</f>
        <v xml:space="preserve"> </v>
      </c>
      <c r="G156" s="137" t="str">
        <f>IF(PT_komm!G165=0," ",PT_komm!G165/1000)</f>
        <v xml:space="preserve"> </v>
      </c>
      <c r="H156" s="137" t="str">
        <f>IF(PT_komm!H165=0," ",PT_komm!H165/1000)</f>
        <v xml:space="preserve"> </v>
      </c>
      <c r="I156" s="137" t="str">
        <f>IF(PT_komm!I165=0," ",PT_komm!I165/1000)</f>
        <v xml:space="preserve"> </v>
      </c>
      <c r="J156" s="137" t="str">
        <f>IF(PT_komm!J165=0," ",PT_komm!J165/1000)</f>
        <v xml:space="preserve"> </v>
      </c>
      <c r="K156" s="137" t="str">
        <f>IF(PT_komm!K165=0," ",PT_komm!K165/1000)</f>
        <v xml:space="preserve"> </v>
      </c>
      <c r="L156" s="137" t="str">
        <f>IF(PT_komm!L165=0," ",PT_komm!L165/1000)</f>
        <v xml:space="preserve"> </v>
      </c>
      <c r="M156" s="138" t="str">
        <f>IF(PT_komm!P165=0," ",PT_komm!P165/1000)</f>
        <v xml:space="preserve"> </v>
      </c>
      <c r="N156" s="101" t="str">
        <f>IF(PT_komm!U165=0," ",PT_komm!U165)</f>
        <v xml:space="preserve"> </v>
      </c>
    </row>
    <row r="157" spans="2:14" x14ac:dyDescent="0.2">
      <c r="B157" s="15" t="str">
        <f>IF(PT_komm!B166=0," ",PT_komm!B166)</f>
        <v xml:space="preserve"> </v>
      </c>
      <c r="C157" s="137" t="str">
        <f>IF(PT_komm!C166=0," ",PT_komm!C166/1000)</f>
        <v xml:space="preserve"> </v>
      </c>
      <c r="D157" s="137" t="str">
        <f>IF(PT_komm!D166=0," ",PT_komm!D166/1000)</f>
        <v xml:space="preserve"> </v>
      </c>
      <c r="E157" s="137" t="str">
        <f>IF(PT_komm!E166=0," ",PT_komm!E166/1000)</f>
        <v xml:space="preserve"> </v>
      </c>
      <c r="F157" s="137" t="str">
        <f>IF(PT_komm!F166=0," ",PT_komm!F166/1000)</f>
        <v xml:space="preserve"> </v>
      </c>
      <c r="G157" s="137" t="str">
        <f>IF(PT_komm!G166=0," ",PT_komm!G166/1000)</f>
        <v xml:space="preserve"> </v>
      </c>
      <c r="H157" s="137" t="str">
        <f>IF(PT_komm!H166=0," ",PT_komm!H166/1000)</f>
        <v xml:space="preserve"> </v>
      </c>
      <c r="I157" s="137" t="str">
        <f>IF(PT_komm!I166=0," ",PT_komm!I166/1000)</f>
        <v xml:space="preserve"> </v>
      </c>
      <c r="J157" s="137" t="str">
        <f>IF(PT_komm!J166=0," ",PT_komm!J166/1000)</f>
        <v xml:space="preserve"> </v>
      </c>
      <c r="K157" s="137" t="str">
        <f>IF(PT_komm!K166=0," ",PT_komm!K166/1000)</f>
        <v xml:space="preserve"> </v>
      </c>
      <c r="L157" s="137" t="str">
        <f>IF(PT_komm!L166=0," ",PT_komm!L166/1000)</f>
        <v xml:space="preserve"> </v>
      </c>
      <c r="M157" s="138" t="str">
        <f>IF(PT_komm!P166=0," ",PT_komm!P166/1000)</f>
        <v xml:space="preserve"> </v>
      </c>
      <c r="N157" s="101" t="str">
        <f>IF(PT_komm!U166=0," ",PT_komm!U166)</f>
        <v xml:space="preserve"> </v>
      </c>
    </row>
    <row r="158" spans="2:14" x14ac:dyDescent="0.2">
      <c r="B158" s="15" t="str">
        <f>IF(PT_komm!B167=0," ",PT_komm!B167)</f>
        <v xml:space="preserve"> </v>
      </c>
      <c r="C158" s="137" t="str">
        <f>IF(PT_komm!C167=0," ",PT_komm!C167/1000)</f>
        <v xml:space="preserve"> </v>
      </c>
      <c r="D158" s="137" t="str">
        <f>IF(PT_komm!D167=0," ",PT_komm!D167/1000)</f>
        <v xml:space="preserve"> </v>
      </c>
      <c r="E158" s="137" t="str">
        <f>IF(PT_komm!E167=0," ",PT_komm!E167/1000)</f>
        <v xml:space="preserve"> </v>
      </c>
      <c r="F158" s="137" t="str">
        <f>IF(PT_komm!F167=0," ",PT_komm!F167/1000)</f>
        <v xml:space="preserve"> </v>
      </c>
      <c r="G158" s="137" t="str">
        <f>IF(PT_komm!G167=0," ",PT_komm!G167/1000)</f>
        <v xml:space="preserve"> </v>
      </c>
      <c r="H158" s="137" t="str">
        <f>IF(PT_komm!H167=0," ",PT_komm!H167/1000)</f>
        <v xml:space="preserve"> </v>
      </c>
      <c r="I158" s="137" t="str">
        <f>IF(PT_komm!I167=0," ",PT_komm!I167/1000)</f>
        <v xml:space="preserve"> </v>
      </c>
      <c r="J158" s="137" t="str">
        <f>IF(PT_komm!J167=0," ",PT_komm!J167/1000)</f>
        <v xml:space="preserve"> </v>
      </c>
      <c r="K158" s="137" t="str">
        <f>IF(PT_komm!K167=0," ",PT_komm!K167/1000)</f>
        <v xml:space="preserve"> </v>
      </c>
      <c r="L158" s="137" t="str">
        <f>IF(PT_komm!L167=0," ",PT_komm!L167/1000)</f>
        <v xml:space="preserve"> </v>
      </c>
      <c r="M158" s="138" t="str">
        <f>IF(PT_komm!P167=0," ",PT_komm!P167/1000)</f>
        <v xml:space="preserve"> </v>
      </c>
      <c r="N158" s="101" t="str">
        <f>IF(PT_komm!U167=0," ",PT_komm!U167)</f>
        <v xml:space="preserve"> </v>
      </c>
    </row>
    <row r="159" spans="2:14" x14ac:dyDescent="0.2">
      <c r="B159" s="15" t="str">
        <f>IF(PT_komm!B168=0," ",PT_komm!B168)</f>
        <v xml:space="preserve"> </v>
      </c>
      <c r="C159" s="137" t="str">
        <f>IF(PT_komm!C168=0," ",PT_komm!C168/1000)</f>
        <v xml:space="preserve"> </v>
      </c>
      <c r="D159" s="137" t="str">
        <f>IF(PT_komm!D168=0," ",PT_komm!D168/1000)</f>
        <v xml:space="preserve"> </v>
      </c>
      <c r="E159" s="137" t="str">
        <f>IF(PT_komm!E168=0," ",PT_komm!E168/1000)</f>
        <v xml:space="preserve"> </v>
      </c>
      <c r="F159" s="137" t="str">
        <f>IF(PT_komm!F168=0," ",PT_komm!F168/1000)</f>
        <v xml:space="preserve"> </v>
      </c>
      <c r="G159" s="137" t="str">
        <f>IF(PT_komm!G168=0," ",PT_komm!G168/1000)</f>
        <v xml:space="preserve"> </v>
      </c>
      <c r="H159" s="137" t="str">
        <f>IF(PT_komm!H168=0," ",PT_komm!H168/1000)</f>
        <v xml:space="preserve"> </v>
      </c>
      <c r="I159" s="137" t="str">
        <f>IF(PT_komm!I168=0," ",PT_komm!I168/1000)</f>
        <v xml:space="preserve"> </v>
      </c>
      <c r="J159" s="137" t="str">
        <f>IF(PT_komm!J168=0," ",PT_komm!J168/1000)</f>
        <v xml:space="preserve"> </v>
      </c>
      <c r="K159" s="137" t="str">
        <f>IF(PT_komm!K168=0," ",PT_komm!K168/1000)</f>
        <v xml:space="preserve"> </v>
      </c>
      <c r="L159" s="137" t="str">
        <f>IF(PT_komm!L168=0," ",PT_komm!L168/1000)</f>
        <v xml:space="preserve"> </v>
      </c>
      <c r="M159" s="138" t="str">
        <f>IF(PT_komm!P168=0," ",PT_komm!P168/1000)</f>
        <v xml:space="preserve"> </v>
      </c>
      <c r="N159" s="101" t="str">
        <f>IF(PT_komm!U168=0," ",PT_komm!U168)</f>
        <v xml:space="preserve"> </v>
      </c>
    </row>
    <row r="160" spans="2:14" x14ac:dyDescent="0.2">
      <c r="B160" s="15" t="str">
        <f>IF(PT_komm!B169=0," ",PT_komm!B169)</f>
        <v xml:space="preserve"> </v>
      </c>
      <c r="C160" s="137" t="str">
        <f>IF(PT_komm!C169=0," ",PT_komm!C169/1000)</f>
        <v xml:space="preserve"> </v>
      </c>
      <c r="D160" s="137" t="str">
        <f>IF(PT_komm!D169=0," ",PT_komm!D169/1000)</f>
        <v xml:space="preserve"> </v>
      </c>
      <c r="E160" s="137" t="str">
        <f>IF(PT_komm!E169=0," ",PT_komm!E169/1000)</f>
        <v xml:space="preserve"> </v>
      </c>
      <c r="F160" s="137" t="str">
        <f>IF(PT_komm!F169=0," ",PT_komm!F169/1000)</f>
        <v xml:space="preserve"> </v>
      </c>
      <c r="G160" s="137" t="str">
        <f>IF(PT_komm!G169=0," ",PT_komm!G169/1000)</f>
        <v xml:space="preserve"> </v>
      </c>
      <c r="H160" s="137" t="str">
        <f>IF(PT_komm!H169=0," ",PT_komm!H169/1000)</f>
        <v xml:space="preserve"> </v>
      </c>
      <c r="I160" s="137" t="str">
        <f>IF(PT_komm!I169=0," ",PT_komm!I169/1000)</f>
        <v xml:space="preserve"> </v>
      </c>
      <c r="J160" s="137" t="str">
        <f>IF(PT_komm!J169=0," ",PT_komm!J169/1000)</f>
        <v xml:space="preserve"> </v>
      </c>
      <c r="K160" s="137" t="str">
        <f>IF(PT_komm!K169=0," ",PT_komm!K169/1000)</f>
        <v xml:space="preserve"> </v>
      </c>
      <c r="L160" s="137" t="str">
        <f>IF(PT_komm!L169=0," ",PT_komm!L169/1000)</f>
        <v xml:space="preserve"> </v>
      </c>
      <c r="M160" s="138" t="str">
        <f>IF(PT_komm!P169=0," ",PT_komm!P169/1000)</f>
        <v xml:space="preserve"> </v>
      </c>
      <c r="N160" s="101" t="str">
        <f>IF(PT_komm!U169=0," ",PT_komm!U169)</f>
        <v xml:space="preserve"> </v>
      </c>
    </row>
    <row r="161" spans="2:14" x14ac:dyDescent="0.2">
      <c r="B161" s="15" t="str">
        <f>IF(PT_komm!B170=0," ",PT_komm!B170)</f>
        <v xml:space="preserve"> </v>
      </c>
      <c r="C161" s="137" t="str">
        <f>IF(PT_komm!C170=0," ",PT_komm!C170/1000)</f>
        <v xml:space="preserve"> </v>
      </c>
      <c r="D161" s="137" t="str">
        <f>IF(PT_komm!D170=0," ",PT_komm!D170/1000)</f>
        <v xml:space="preserve"> </v>
      </c>
      <c r="E161" s="137" t="str">
        <f>IF(PT_komm!E170=0," ",PT_komm!E170/1000)</f>
        <v xml:space="preserve"> </v>
      </c>
      <c r="F161" s="137" t="str">
        <f>IF(PT_komm!F170=0," ",PT_komm!F170/1000)</f>
        <v xml:space="preserve"> </v>
      </c>
      <c r="G161" s="137" t="str">
        <f>IF(PT_komm!G170=0," ",PT_komm!G170/1000)</f>
        <v xml:space="preserve"> </v>
      </c>
      <c r="H161" s="137" t="str">
        <f>IF(PT_komm!H170=0," ",PT_komm!H170/1000)</f>
        <v xml:space="preserve"> </v>
      </c>
      <c r="I161" s="137" t="str">
        <f>IF(PT_komm!I170=0," ",PT_komm!I170/1000)</f>
        <v xml:space="preserve"> </v>
      </c>
      <c r="J161" s="137" t="str">
        <f>IF(PT_komm!J170=0," ",PT_komm!J170/1000)</f>
        <v xml:space="preserve"> </v>
      </c>
      <c r="K161" s="137" t="str">
        <f>IF(PT_komm!K170=0," ",PT_komm!K170/1000)</f>
        <v xml:space="preserve"> </v>
      </c>
      <c r="L161" s="137" t="str">
        <f>IF(PT_komm!L170=0," ",PT_komm!L170/1000)</f>
        <v xml:space="preserve"> </v>
      </c>
      <c r="M161" s="138" t="str">
        <f>IF(PT_komm!P170=0," ",PT_komm!P170/1000)</f>
        <v xml:space="preserve"> </v>
      </c>
      <c r="N161" s="101" t="str">
        <f>IF(PT_komm!U170=0," ",PT_komm!U170)</f>
        <v xml:space="preserve"> </v>
      </c>
    </row>
    <row r="162" spans="2:14" x14ac:dyDescent="0.2">
      <c r="B162" s="15" t="str">
        <f>IF(PT_komm!B171=0," ",PT_komm!B171)</f>
        <v xml:space="preserve"> </v>
      </c>
      <c r="C162" s="137" t="str">
        <f>IF(PT_komm!C171=0," ",PT_komm!C171/1000)</f>
        <v xml:space="preserve"> </v>
      </c>
      <c r="D162" s="137" t="str">
        <f>IF(PT_komm!D171=0," ",PT_komm!D171/1000)</f>
        <v xml:space="preserve"> </v>
      </c>
      <c r="E162" s="137" t="str">
        <f>IF(PT_komm!E171=0," ",PT_komm!E171/1000)</f>
        <v xml:space="preserve"> </v>
      </c>
      <c r="F162" s="137" t="str">
        <f>IF(PT_komm!F171=0," ",PT_komm!F171/1000)</f>
        <v xml:space="preserve"> </v>
      </c>
      <c r="G162" s="137" t="str">
        <f>IF(PT_komm!G171=0," ",PT_komm!G171/1000)</f>
        <v xml:space="preserve"> </v>
      </c>
      <c r="H162" s="137" t="str">
        <f>IF(PT_komm!H171=0," ",PT_komm!H171/1000)</f>
        <v xml:space="preserve"> </v>
      </c>
      <c r="I162" s="137" t="str">
        <f>IF(PT_komm!I171=0," ",PT_komm!I171/1000)</f>
        <v xml:space="preserve"> </v>
      </c>
      <c r="J162" s="137" t="str">
        <f>IF(PT_komm!J171=0," ",PT_komm!J171/1000)</f>
        <v xml:space="preserve"> </v>
      </c>
      <c r="K162" s="137" t="str">
        <f>IF(PT_komm!K171=0," ",PT_komm!K171/1000)</f>
        <v xml:space="preserve"> </v>
      </c>
      <c r="L162" s="137" t="str">
        <f>IF(PT_komm!L171=0," ",PT_komm!L171/1000)</f>
        <v xml:space="preserve"> </v>
      </c>
      <c r="M162" s="138" t="str">
        <f>IF(PT_komm!P171=0," ",PT_komm!P171/1000)</f>
        <v xml:space="preserve"> </v>
      </c>
      <c r="N162" s="101" t="str">
        <f>IF(PT_komm!U171=0," ",PT_komm!U171)</f>
        <v xml:space="preserve"> </v>
      </c>
    </row>
    <row r="163" spans="2:14" x14ac:dyDescent="0.2">
      <c r="B163" s="15" t="str">
        <f>IF(PT_komm!B172=0," ",PT_komm!B172)</f>
        <v xml:space="preserve"> </v>
      </c>
      <c r="C163" s="137" t="str">
        <f>IF(PT_komm!C172=0," ",PT_komm!C172/1000)</f>
        <v xml:space="preserve"> </v>
      </c>
      <c r="D163" s="137" t="str">
        <f>IF(PT_komm!D172=0," ",PT_komm!D172/1000)</f>
        <v xml:space="preserve"> </v>
      </c>
      <c r="E163" s="137" t="str">
        <f>IF(PT_komm!E172=0," ",PT_komm!E172/1000)</f>
        <v xml:space="preserve"> </v>
      </c>
      <c r="F163" s="137" t="str">
        <f>IF(PT_komm!F172=0," ",PT_komm!F172/1000)</f>
        <v xml:space="preserve"> </v>
      </c>
      <c r="G163" s="137" t="str">
        <f>IF(PT_komm!G172=0," ",PT_komm!G172/1000)</f>
        <v xml:space="preserve"> </v>
      </c>
      <c r="H163" s="137" t="str">
        <f>IF(PT_komm!H172=0," ",PT_komm!H172/1000)</f>
        <v xml:space="preserve"> </v>
      </c>
      <c r="I163" s="137" t="str">
        <f>IF(PT_komm!I172=0," ",PT_komm!I172/1000)</f>
        <v xml:space="preserve"> </v>
      </c>
      <c r="J163" s="137" t="str">
        <f>IF(PT_komm!J172=0," ",PT_komm!J172/1000)</f>
        <v xml:space="preserve"> </v>
      </c>
      <c r="K163" s="137" t="str">
        <f>IF(PT_komm!K172=0," ",PT_komm!K172/1000)</f>
        <v xml:space="preserve"> </v>
      </c>
      <c r="L163" s="137" t="str">
        <f>IF(PT_komm!L172=0," ",PT_komm!L172/1000)</f>
        <v xml:space="preserve"> </v>
      </c>
      <c r="M163" s="138" t="str">
        <f>IF(PT_komm!P172=0," ",PT_komm!P172/1000)</f>
        <v xml:space="preserve"> </v>
      </c>
      <c r="N163" s="101" t="str">
        <f>IF(PT_komm!U172=0," ",PT_komm!U172)</f>
        <v xml:space="preserve"> </v>
      </c>
    </row>
    <row r="164" spans="2:14" x14ac:dyDescent="0.2">
      <c r="B164" s="15" t="str">
        <f>IF(PT_komm!B173=0," ",PT_komm!B173)</f>
        <v xml:space="preserve"> </v>
      </c>
      <c r="C164" s="137" t="str">
        <f>IF(PT_komm!C173=0," ",PT_komm!C173/1000)</f>
        <v xml:space="preserve"> </v>
      </c>
      <c r="D164" s="137" t="str">
        <f>IF(PT_komm!D173=0," ",PT_komm!D173/1000)</f>
        <v xml:space="preserve"> </v>
      </c>
      <c r="E164" s="137" t="str">
        <f>IF(PT_komm!E173=0," ",PT_komm!E173/1000)</f>
        <v xml:space="preserve"> </v>
      </c>
      <c r="F164" s="137" t="str">
        <f>IF(PT_komm!F173=0," ",PT_komm!F173/1000)</f>
        <v xml:space="preserve"> </v>
      </c>
      <c r="G164" s="137" t="str">
        <f>IF(PT_komm!G173=0," ",PT_komm!G173/1000)</f>
        <v xml:space="preserve"> </v>
      </c>
      <c r="H164" s="137" t="str">
        <f>IF(PT_komm!H173=0," ",PT_komm!H173/1000)</f>
        <v xml:space="preserve"> </v>
      </c>
      <c r="I164" s="137" t="str">
        <f>IF(PT_komm!I173=0," ",PT_komm!I173/1000)</f>
        <v xml:space="preserve"> </v>
      </c>
      <c r="J164" s="137" t="str">
        <f>IF(PT_komm!J173=0," ",PT_komm!J173/1000)</f>
        <v xml:space="preserve"> </v>
      </c>
      <c r="K164" s="137" t="str">
        <f>IF(PT_komm!K173=0," ",PT_komm!K173/1000)</f>
        <v xml:space="preserve"> </v>
      </c>
      <c r="L164" s="137" t="str">
        <f>IF(PT_komm!L173=0," ",PT_komm!L173/1000)</f>
        <v xml:space="preserve"> </v>
      </c>
      <c r="M164" s="138" t="str">
        <f>IF(PT_komm!P173=0," ",PT_komm!P173/1000)</f>
        <v xml:space="preserve"> </v>
      </c>
      <c r="N164" s="101" t="str">
        <f>IF(PT_komm!U173=0," ",PT_komm!U173)</f>
        <v xml:space="preserve"> </v>
      </c>
    </row>
    <row r="165" spans="2:14" x14ac:dyDescent="0.2">
      <c r="B165" s="15" t="str">
        <f>IF(PT_komm!B174=0," ",PT_komm!B174)</f>
        <v xml:space="preserve"> </v>
      </c>
      <c r="C165" s="137" t="str">
        <f>IF(PT_komm!C174=0," ",PT_komm!C174/1000)</f>
        <v xml:space="preserve"> </v>
      </c>
      <c r="D165" s="137" t="str">
        <f>IF(PT_komm!D174=0," ",PT_komm!D174/1000)</f>
        <v xml:space="preserve"> </v>
      </c>
      <c r="E165" s="137" t="str">
        <f>IF(PT_komm!E174=0," ",PT_komm!E174/1000)</f>
        <v xml:space="preserve"> </v>
      </c>
      <c r="F165" s="137" t="str">
        <f>IF(PT_komm!F174=0," ",PT_komm!F174/1000)</f>
        <v xml:space="preserve"> </v>
      </c>
      <c r="G165" s="137" t="str">
        <f>IF(PT_komm!G174=0," ",PT_komm!G174/1000)</f>
        <v xml:space="preserve"> </v>
      </c>
      <c r="H165" s="137" t="str">
        <f>IF(PT_komm!H174=0," ",PT_komm!H174/1000)</f>
        <v xml:space="preserve"> </v>
      </c>
      <c r="I165" s="137" t="str">
        <f>IF(PT_komm!I174=0," ",PT_komm!I174/1000)</f>
        <v xml:space="preserve"> </v>
      </c>
      <c r="J165" s="137" t="str">
        <f>IF(PT_komm!J174=0," ",PT_komm!J174/1000)</f>
        <v xml:space="preserve"> </v>
      </c>
      <c r="K165" s="137" t="str">
        <f>IF(PT_komm!K174=0," ",PT_komm!K174/1000)</f>
        <v xml:space="preserve"> </v>
      </c>
      <c r="L165" s="137" t="str">
        <f>IF(PT_komm!L174=0," ",PT_komm!L174/1000)</f>
        <v xml:space="preserve"> </v>
      </c>
      <c r="M165" s="138" t="str">
        <f>IF(PT_komm!P174=0," ",PT_komm!P174/1000)</f>
        <v xml:space="preserve"> </v>
      </c>
      <c r="N165" s="101" t="str">
        <f>IF(PT_komm!U174=0," ",PT_komm!U174)</f>
        <v xml:space="preserve"> </v>
      </c>
    </row>
    <row r="166" spans="2:14" x14ac:dyDescent="0.2">
      <c r="B166" s="15" t="str">
        <f>IF(PT_komm!B175=0," ",PT_komm!B175)</f>
        <v xml:space="preserve"> </v>
      </c>
      <c r="C166" s="137" t="str">
        <f>IF(PT_komm!C175=0," ",PT_komm!C175/1000)</f>
        <v xml:space="preserve"> </v>
      </c>
      <c r="D166" s="137" t="str">
        <f>IF(PT_komm!D175=0," ",PT_komm!D175/1000)</f>
        <v xml:space="preserve"> </v>
      </c>
      <c r="E166" s="137" t="str">
        <f>IF(PT_komm!E175=0," ",PT_komm!E175/1000)</f>
        <v xml:space="preserve"> </v>
      </c>
      <c r="F166" s="137" t="str">
        <f>IF(PT_komm!F175=0," ",PT_komm!F175/1000)</f>
        <v xml:space="preserve"> </v>
      </c>
      <c r="G166" s="137" t="str">
        <f>IF(PT_komm!G175=0," ",PT_komm!G175/1000)</f>
        <v xml:space="preserve"> </v>
      </c>
      <c r="H166" s="137" t="str">
        <f>IF(PT_komm!H175=0," ",PT_komm!H175/1000)</f>
        <v xml:space="preserve"> </v>
      </c>
      <c r="I166" s="137" t="str">
        <f>IF(PT_komm!I175=0," ",PT_komm!I175/1000)</f>
        <v xml:space="preserve"> </v>
      </c>
      <c r="J166" s="137" t="str">
        <f>IF(PT_komm!J175=0," ",PT_komm!J175/1000)</f>
        <v xml:space="preserve"> </v>
      </c>
      <c r="K166" s="137" t="str">
        <f>IF(PT_komm!K175=0," ",PT_komm!K175/1000)</f>
        <v xml:space="preserve"> </v>
      </c>
      <c r="L166" s="137" t="str">
        <f>IF(PT_komm!L175=0," ",PT_komm!L175/1000)</f>
        <v xml:space="preserve"> </v>
      </c>
      <c r="M166" s="138" t="str">
        <f>IF(PT_komm!P175=0," ",PT_komm!P175/1000)</f>
        <v xml:space="preserve"> </v>
      </c>
      <c r="N166" s="101" t="str">
        <f>IF(PT_komm!U175=0," ",PT_komm!U175)</f>
        <v xml:space="preserve"> </v>
      </c>
    </row>
    <row r="167" spans="2:14" x14ac:dyDescent="0.2">
      <c r="B167" s="15" t="str">
        <f>IF(PT_komm!B176=0," ",PT_komm!B176)</f>
        <v xml:space="preserve"> </v>
      </c>
      <c r="C167" s="137" t="str">
        <f>IF(PT_komm!C176=0," ",PT_komm!C176/1000)</f>
        <v xml:space="preserve"> </v>
      </c>
      <c r="D167" s="137" t="str">
        <f>IF(PT_komm!D176=0," ",PT_komm!D176/1000)</f>
        <v xml:space="preserve"> </v>
      </c>
      <c r="E167" s="137" t="str">
        <f>IF(PT_komm!E176=0," ",PT_komm!E176/1000)</f>
        <v xml:space="preserve"> </v>
      </c>
      <c r="F167" s="137" t="str">
        <f>IF(PT_komm!F176=0," ",PT_komm!F176/1000)</f>
        <v xml:space="preserve"> </v>
      </c>
      <c r="G167" s="137" t="str">
        <f>IF(PT_komm!G176=0," ",PT_komm!G176/1000)</f>
        <v xml:space="preserve"> </v>
      </c>
      <c r="H167" s="137" t="str">
        <f>IF(PT_komm!H176=0," ",PT_komm!H176/1000)</f>
        <v xml:space="preserve"> </v>
      </c>
      <c r="I167" s="137" t="str">
        <f>IF(PT_komm!I176=0," ",PT_komm!I176/1000)</f>
        <v xml:space="preserve"> </v>
      </c>
      <c r="J167" s="137" t="str">
        <f>IF(PT_komm!J176=0," ",PT_komm!J176/1000)</f>
        <v xml:space="preserve"> </v>
      </c>
      <c r="K167" s="137" t="str">
        <f>IF(PT_komm!K176=0," ",PT_komm!K176/1000)</f>
        <v xml:space="preserve"> </v>
      </c>
      <c r="L167" s="137" t="str">
        <f>IF(PT_komm!L176=0," ",PT_komm!L176/1000)</f>
        <v xml:space="preserve"> </v>
      </c>
      <c r="M167" s="138" t="str">
        <f>IF(PT_komm!P176=0," ",PT_komm!P176/1000)</f>
        <v xml:space="preserve"> </v>
      </c>
      <c r="N167" s="101" t="str">
        <f>IF(PT_komm!U176=0," ",PT_komm!U176)</f>
        <v xml:space="preserve"> </v>
      </c>
    </row>
    <row r="168" spans="2:14" x14ac:dyDescent="0.2">
      <c r="B168" s="15" t="str">
        <f>IF(PT_komm!B177=0," ",PT_komm!B177)</f>
        <v xml:space="preserve"> </v>
      </c>
      <c r="C168" s="137" t="str">
        <f>IF(PT_komm!C177=0," ",PT_komm!C177/1000)</f>
        <v xml:space="preserve"> </v>
      </c>
      <c r="D168" s="137" t="str">
        <f>IF(PT_komm!D177=0," ",PT_komm!D177/1000)</f>
        <v xml:space="preserve"> </v>
      </c>
      <c r="E168" s="137" t="str">
        <f>IF(PT_komm!E177=0," ",PT_komm!E177/1000)</f>
        <v xml:space="preserve"> </v>
      </c>
      <c r="F168" s="137" t="str">
        <f>IF(PT_komm!F177=0," ",PT_komm!F177/1000)</f>
        <v xml:space="preserve"> </v>
      </c>
      <c r="G168" s="137" t="str">
        <f>IF(PT_komm!G177=0," ",PT_komm!G177/1000)</f>
        <v xml:space="preserve"> </v>
      </c>
      <c r="H168" s="137" t="str">
        <f>IF(PT_komm!H177=0," ",PT_komm!H177/1000)</f>
        <v xml:space="preserve"> </v>
      </c>
      <c r="I168" s="137" t="str">
        <f>IF(PT_komm!I177=0," ",PT_komm!I177/1000)</f>
        <v xml:space="preserve"> </v>
      </c>
      <c r="J168" s="137" t="str">
        <f>IF(PT_komm!J177=0," ",PT_komm!J177/1000)</f>
        <v xml:space="preserve"> </v>
      </c>
      <c r="K168" s="137" t="str">
        <f>IF(PT_komm!K177=0," ",PT_komm!K177/1000)</f>
        <v xml:space="preserve"> </v>
      </c>
      <c r="L168" s="137" t="str">
        <f>IF(PT_komm!L177=0," ",PT_komm!L177/1000)</f>
        <v xml:space="preserve"> </v>
      </c>
      <c r="M168" s="138" t="str">
        <f>IF(PT_komm!P177=0," ",PT_komm!P177/1000)</f>
        <v xml:space="preserve"> </v>
      </c>
      <c r="N168" s="101" t="str">
        <f>IF(PT_komm!U177=0," ",PT_komm!U177)</f>
        <v xml:space="preserve"> </v>
      </c>
    </row>
    <row r="169" spans="2:14" x14ac:dyDescent="0.2">
      <c r="B169" s="15" t="str">
        <f>IF(PT_komm!B178=0," ",PT_komm!B178)</f>
        <v xml:space="preserve"> </v>
      </c>
      <c r="C169" s="137" t="str">
        <f>IF(PT_komm!C178=0," ",PT_komm!C178/1000)</f>
        <v xml:space="preserve"> </v>
      </c>
      <c r="D169" s="137" t="str">
        <f>IF(PT_komm!D178=0," ",PT_komm!D178/1000)</f>
        <v xml:space="preserve"> </v>
      </c>
      <c r="E169" s="137" t="str">
        <f>IF(PT_komm!E178=0," ",PT_komm!E178/1000)</f>
        <v xml:space="preserve"> </v>
      </c>
      <c r="F169" s="137" t="str">
        <f>IF(PT_komm!F178=0," ",PT_komm!F178/1000)</f>
        <v xml:space="preserve"> </v>
      </c>
      <c r="G169" s="137" t="str">
        <f>IF(PT_komm!G178=0," ",PT_komm!G178/1000)</f>
        <v xml:space="preserve"> </v>
      </c>
      <c r="H169" s="137" t="str">
        <f>IF(PT_komm!H178=0," ",PT_komm!H178/1000)</f>
        <v xml:space="preserve"> </v>
      </c>
      <c r="I169" s="137" t="str">
        <f>IF(PT_komm!I178=0," ",PT_komm!I178/1000)</f>
        <v xml:space="preserve"> </v>
      </c>
      <c r="J169" s="137" t="str">
        <f>IF(PT_komm!J178=0," ",PT_komm!J178/1000)</f>
        <v xml:space="preserve"> </v>
      </c>
      <c r="K169" s="137" t="str">
        <f>IF(PT_komm!K178=0," ",PT_komm!K178/1000)</f>
        <v xml:space="preserve"> </v>
      </c>
      <c r="L169" s="137" t="str">
        <f>IF(PT_komm!L178=0," ",PT_komm!L178/1000)</f>
        <v xml:space="preserve"> </v>
      </c>
      <c r="M169" s="138" t="str">
        <f>IF(PT_komm!P178=0," ",PT_komm!P178/1000)</f>
        <v xml:space="preserve"> </v>
      </c>
      <c r="N169" s="101" t="str">
        <f>IF(PT_komm!U178=0," ",PT_komm!U178)</f>
        <v xml:space="preserve"> </v>
      </c>
    </row>
    <row r="170" spans="2:14" x14ac:dyDescent="0.2">
      <c r="B170" s="15" t="str">
        <f>IF(PT_komm!B179=0," ",PT_komm!B179)</f>
        <v xml:space="preserve"> </v>
      </c>
      <c r="C170" s="137" t="str">
        <f>IF(PT_komm!C179=0," ",PT_komm!C179/1000)</f>
        <v xml:space="preserve"> </v>
      </c>
      <c r="D170" s="137" t="str">
        <f>IF(PT_komm!D179=0," ",PT_komm!D179/1000)</f>
        <v xml:space="preserve"> </v>
      </c>
      <c r="E170" s="137" t="str">
        <f>IF(PT_komm!E179=0," ",PT_komm!E179/1000)</f>
        <v xml:space="preserve"> </v>
      </c>
      <c r="F170" s="137" t="str">
        <f>IF(PT_komm!F179=0," ",PT_komm!F179/1000)</f>
        <v xml:space="preserve"> </v>
      </c>
      <c r="G170" s="137" t="str">
        <f>IF(PT_komm!G179=0," ",PT_komm!G179/1000)</f>
        <v xml:space="preserve"> </v>
      </c>
      <c r="H170" s="137" t="str">
        <f>IF(PT_komm!H179=0," ",PT_komm!H179/1000)</f>
        <v xml:space="preserve"> </v>
      </c>
      <c r="I170" s="137" t="str">
        <f>IF(PT_komm!I179=0," ",PT_komm!I179/1000)</f>
        <v xml:space="preserve"> </v>
      </c>
      <c r="J170" s="137" t="str">
        <f>IF(PT_komm!J179=0," ",PT_komm!J179/1000)</f>
        <v xml:space="preserve"> </v>
      </c>
      <c r="K170" s="137" t="str">
        <f>IF(PT_komm!K179=0," ",PT_komm!K179/1000)</f>
        <v xml:space="preserve"> </v>
      </c>
      <c r="L170" s="137" t="str">
        <f>IF(PT_komm!L179=0," ",PT_komm!L179/1000)</f>
        <v xml:space="preserve"> </v>
      </c>
      <c r="M170" s="138" t="str">
        <f>IF(PT_komm!P179=0," ",PT_komm!P179/1000)</f>
        <v xml:space="preserve"> </v>
      </c>
      <c r="N170" s="101" t="str">
        <f>IF(PT_komm!U179=0," ",PT_komm!U179)</f>
        <v xml:space="preserve"> </v>
      </c>
    </row>
    <row r="171" spans="2:14" x14ac:dyDescent="0.2">
      <c r="B171" s="15" t="str">
        <f>IF(PT_komm!B180=0," ",PT_komm!B180)</f>
        <v xml:space="preserve"> </v>
      </c>
      <c r="C171" s="137" t="str">
        <f>IF(PT_komm!C180=0," ",PT_komm!C180/1000)</f>
        <v xml:space="preserve"> </v>
      </c>
      <c r="D171" s="137" t="str">
        <f>IF(PT_komm!D180=0," ",PT_komm!D180/1000)</f>
        <v xml:space="preserve"> </v>
      </c>
      <c r="E171" s="137" t="str">
        <f>IF(PT_komm!E180=0," ",PT_komm!E180/1000)</f>
        <v xml:space="preserve"> </v>
      </c>
      <c r="F171" s="137" t="str">
        <f>IF(PT_komm!F180=0," ",PT_komm!F180/1000)</f>
        <v xml:space="preserve"> </v>
      </c>
      <c r="G171" s="137" t="str">
        <f>IF(PT_komm!G180=0," ",PT_komm!G180/1000)</f>
        <v xml:space="preserve"> </v>
      </c>
      <c r="H171" s="137" t="str">
        <f>IF(PT_komm!H180=0," ",PT_komm!H180/1000)</f>
        <v xml:space="preserve"> </v>
      </c>
      <c r="I171" s="137" t="str">
        <f>IF(PT_komm!I180=0," ",PT_komm!I180/1000)</f>
        <v xml:space="preserve"> </v>
      </c>
      <c r="J171" s="137" t="str">
        <f>IF(PT_komm!J180=0," ",PT_komm!J180/1000)</f>
        <v xml:space="preserve"> </v>
      </c>
      <c r="K171" s="137" t="str">
        <f>IF(PT_komm!K180=0," ",PT_komm!K180/1000)</f>
        <v xml:space="preserve"> </v>
      </c>
      <c r="L171" s="137" t="str">
        <f>IF(PT_komm!L180=0," ",PT_komm!L180/1000)</f>
        <v xml:space="preserve"> </v>
      </c>
      <c r="M171" s="138" t="str">
        <f>IF(PT_komm!P180=0," ",PT_komm!P180/1000)</f>
        <v xml:space="preserve"> </v>
      </c>
      <c r="N171" s="101" t="str">
        <f>IF(PT_komm!U180=0," ",PT_komm!U180)</f>
        <v xml:space="preserve"> </v>
      </c>
    </row>
    <row r="172" spans="2:14" x14ac:dyDescent="0.2">
      <c r="B172" s="15" t="str">
        <f>IF(PT_komm!B181=0," ",PT_komm!B181)</f>
        <v xml:space="preserve"> </v>
      </c>
      <c r="C172" s="137" t="str">
        <f>IF(PT_komm!C181=0," ",PT_komm!C181/1000)</f>
        <v xml:space="preserve"> </v>
      </c>
      <c r="D172" s="137" t="str">
        <f>IF(PT_komm!D181=0," ",PT_komm!D181/1000)</f>
        <v xml:space="preserve"> </v>
      </c>
      <c r="E172" s="137" t="str">
        <f>IF(PT_komm!E181=0," ",PT_komm!E181/1000)</f>
        <v xml:space="preserve"> </v>
      </c>
      <c r="F172" s="137" t="str">
        <f>IF(PT_komm!F181=0," ",PT_komm!F181/1000)</f>
        <v xml:space="preserve"> </v>
      </c>
      <c r="G172" s="137" t="str">
        <f>IF(PT_komm!G181=0," ",PT_komm!G181/1000)</f>
        <v xml:space="preserve"> </v>
      </c>
      <c r="H172" s="137" t="str">
        <f>IF(PT_komm!H181=0," ",PT_komm!H181/1000)</f>
        <v xml:space="preserve"> </v>
      </c>
      <c r="I172" s="137" t="str">
        <f>IF(PT_komm!I181=0," ",PT_komm!I181/1000)</f>
        <v xml:space="preserve"> </v>
      </c>
      <c r="J172" s="137" t="str">
        <f>IF(PT_komm!J181=0," ",PT_komm!J181/1000)</f>
        <v xml:space="preserve"> </v>
      </c>
      <c r="K172" s="137" t="str">
        <f>IF(PT_komm!K181=0," ",PT_komm!K181/1000)</f>
        <v xml:space="preserve"> </v>
      </c>
      <c r="L172" s="137" t="str">
        <f>IF(PT_komm!L181=0," ",PT_komm!L181/1000)</f>
        <v xml:space="preserve"> </v>
      </c>
      <c r="M172" s="138" t="str">
        <f>IF(PT_komm!P181=0," ",PT_komm!P181/1000)</f>
        <v xml:space="preserve"> </v>
      </c>
      <c r="N172" s="101" t="str">
        <f>IF(PT_komm!U181=0," ",PT_komm!U181)</f>
        <v xml:space="preserve"> </v>
      </c>
    </row>
    <row r="173" spans="2:14" x14ac:dyDescent="0.2">
      <c r="B173" s="15" t="str">
        <f>IF(PT_komm!B182=0," ",PT_komm!B182)</f>
        <v xml:space="preserve"> </v>
      </c>
      <c r="C173" s="137" t="str">
        <f>IF(PT_komm!C182=0," ",PT_komm!C182/1000)</f>
        <v xml:space="preserve"> </v>
      </c>
      <c r="D173" s="137" t="str">
        <f>IF(PT_komm!D182=0," ",PT_komm!D182/1000)</f>
        <v xml:space="preserve"> </v>
      </c>
      <c r="E173" s="137" t="str">
        <f>IF(PT_komm!E182=0," ",PT_komm!E182/1000)</f>
        <v xml:space="preserve"> </v>
      </c>
      <c r="F173" s="137" t="str">
        <f>IF(PT_komm!F182=0," ",PT_komm!F182/1000)</f>
        <v xml:space="preserve"> </v>
      </c>
      <c r="G173" s="137" t="str">
        <f>IF(PT_komm!G182=0," ",PT_komm!G182/1000)</f>
        <v xml:space="preserve"> </v>
      </c>
      <c r="H173" s="137" t="str">
        <f>IF(PT_komm!H182=0," ",PT_komm!H182/1000)</f>
        <v xml:space="preserve"> </v>
      </c>
      <c r="I173" s="137" t="str">
        <f>IF(PT_komm!I182=0," ",PT_komm!I182/1000)</f>
        <v xml:space="preserve"> </v>
      </c>
      <c r="J173" s="137" t="str">
        <f>IF(PT_komm!J182=0," ",PT_komm!J182/1000)</f>
        <v xml:space="preserve"> </v>
      </c>
      <c r="K173" s="137" t="str">
        <f>IF(PT_komm!K182=0," ",PT_komm!K182/1000)</f>
        <v xml:space="preserve"> </v>
      </c>
      <c r="L173" s="137" t="str">
        <f>IF(PT_komm!L182=0," ",PT_komm!L182/1000)</f>
        <v xml:space="preserve"> </v>
      </c>
      <c r="M173" s="138" t="str">
        <f>IF(PT_komm!P182=0," ",PT_komm!P182/1000)</f>
        <v xml:space="preserve"> </v>
      </c>
      <c r="N173" s="101" t="str">
        <f>IF(PT_komm!U182=0," ",PT_komm!U182)</f>
        <v xml:space="preserve"> </v>
      </c>
    </row>
    <row r="174" spans="2:14" x14ac:dyDescent="0.2">
      <c r="B174" s="15" t="str">
        <f>IF(PT_komm!B183=0," ",PT_komm!B183)</f>
        <v xml:space="preserve"> </v>
      </c>
      <c r="C174" s="137" t="str">
        <f>IF(PT_komm!C183=0," ",PT_komm!C183/1000)</f>
        <v xml:space="preserve"> </v>
      </c>
      <c r="D174" s="137" t="str">
        <f>IF(PT_komm!D183=0," ",PT_komm!D183/1000)</f>
        <v xml:space="preserve"> </v>
      </c>
      <c r="E174" s="137" t="str">
        <f>IF(PT_komm!E183=0," ",PT_komm!E183/1000)</f>
        <v xml:space="preserve"> </v>
      </c>
      <c r="F174" s="137" t="str">
        <f>IF(PT_komm!F183=0," ",PT_komm!F183/1000)</f>
        <v xml:space="preserve"> </v>
      </c>
      <c r="G174" s="137" t="str">
        <f>IF(PT_komm!G183=0," ",PT_komm!G183/1000)</f>
        <v xml:space="preserve"> </v>
      </c>
      <c r="H174" s="137" t="str">
        <f>IF(PT_komm!H183=0," ",PT_komm!H183/1000)</f>
        <v xml:space="preserve"> </v>
      </c>
      <c r="I174" s="137" t="str">
        <f>IF(PT_komm!I183=0," ",PT_komm!I183/1000)</f>
        <v xml:space="preserve"> </v>
      </c>
      <c r="J174" s="137" t="str">
        <f>IF(PT_komm!J183=0," ",PT_komm!J183/1000)</f>
        <v xml:space="preserve"> </v>
      </c>
      <c r="K174" s="137" t="str">
        <f>IF(PT_komm!K183=0," ",PT_komm!K183/1000)</f>
        <v xml:space="preserve"> </v>
      </c>
      <c r="L174" s="137" t="str">
        <f>IF(PT_komm!L183=0," ",PT_komm!L183/1000)</f>
        <v xml:space="preserve"> </v>
      </c>
      <c r="M174" s="138" t="str">
        <f>IF(PT_komm!P183=0," ",PT_komm!P183/1000)</f>
        <v xml:space="preserve"> </v>
      </c>
      <c r="N174" s="101" t="str">
        <f>IF(PT_komm!U183=0," ",PT_komm!U183)</f>
        <v xml:space="preserve"> </v>
      </c>
    </row>
    <row r="175" spans="2:14" x14ac:dyDescent="0.2">
      <c r="B175" s="15" t="str">
        <f>IF(PT_komm!B184=0," ",PT_komm!B184)</f>
        <v xml:space="preserve"> </v>
      </c>
      <c r="C175" s="137" t="str">
        <f>IF(PT_komm!C184=0," ",PT_komm!C184/1000)</f>
        <v xml:space="preserve"> </v>
      </c>
      <c r="D175" s="137" t="str">
        <f>IF(PT_komm!D184=0," ",PT_komm!D184/1000)</f>
        <v xml:space="preserve"> </v>
      </c>
      <c r="E175" s="137" t="str">
        <f>IF(PT_komm!E184=0," ",PT_komm!E184/1000)</f>
        <v xml:space="preserve"> </v>
      </c>
      <c r="F175" s="137" t="str">
        <f>IF(PT_komm!F184=0," ",PT_komm!F184/1000)</f>
        <v xml:space="preserve"> </v>
      </c>
      <c r="G175" s="137" t="str">
        <f>IF(PT_komm!G184=0," ",PT_komm!G184/1000)</f>
        <v xml:space="preserve"> </v>
      </c>
      <c r="H175" s="137" t="str">
        <f>IF(PT_komm!H184=0," ",PT_komm!H184/1000)</f>
        <v xml:space="preserve"> </v>
      </c>
      <c r="I175" s="137" t="str">
        <f>IF(PT_komm!I184=0," ",PT_komm!I184/1000)</f>
        <v xml:space="preserve"> </v>
      </c>
      <c r="J175" s="137" t="str">
        <f>IF(PT_komm!J184=0," ",PT_komm!J184/1000)</f>
        <v xml:space="preserve"> </v>
      </c>
      <c r="K175" s="137" t="str">
        <f>IF(PT_komm!K184=0," ",PT_komm!K184/1000)</f>
        <v xml:space="preserve"> </v>
      </c>
      <c r="L175" s="137" t="str">
        <f>IF(PT_komm!L184=0," ",PT_komm!L184/1000)</f>
        <v xml:space="preserve"> </v>
      </c>
      <c r="M175" s="138" t="str">
        <f>IF(PT_komm!P184=0," ",PT_komm!P184/1000)</f>
        <v xml:space="preserve"> </v>
      </c>
      <c r="N175" s="101" t="str">
        <f>IF(PT_komm!U184=0," ",PT_komm!U184)</f>
        <v xml:space="preserve"> </v>
      </c>
    </row>
    <row r="176" spans="2:14" x14ac:dyDescent="0.2">
      <c r="B176" s="15" t="str">
        <f>IF(PT_komm!B185=0," ",PT_komm!B185)</f>
        <v xml:space="preserve"> </v>
      </c>
      <c r="C176" s="137" t="str">
        <f>IF(PT_komm!C185=0," ",PT_komm!C185/1000)</f>
        <v xml:space="preserve"> </v>
      </c>
      <c r="D176" s="137" t="str">
        <f>IF(PT_komm!D185=0," ",PT_komm!D185/1000)</f>
        <v xml:space="preserve"> </v>
      </c>
      <c r="E176" s="137" t="str">
        <f>IF(PT_komm!E185=0," ",PT_komm!E185/1000)</f>
        <v xml:space="preserve"> </v>
      </c>
      <c r="F176" s="137" t="str">
        <f>IF(PT_komm!F185=0," ",PT_komm!F185/1000)</f>
        <v xml:space="preserve"> </v>
      </c>
      <c r="G176" s="137" t="str">
        <f>IF(PT_komm!G185=0," ",PT_komm!G185/1000)</f>
        <v xml:space="preserve"> </v>
      </c>
      <c r="H176" s="137" t="str">
        <f>IF(PT_komm!H185=0," ",PT_komm!H185/1000)</f>
        <v xml:space="preserve"> </v>
      </c>
      <c r="I176" s="137" t="str">
        <f>IF(PT_komm!I185=0," ",PT_komm!I185/1000)</f>
        <v xml:space="preserve"> </v>
      </c>
      <c r="J176" s="137" t="str">
        <f>IF(PT_komm!J185=0," ",PT_komm!J185/1000)</f>
        <v xml:space="preserve"> </v>
      </c>
      <c r="K176" s="137" t="str">
        <f>IF(PT_komm!K185=0," ",PT_komm!K185/1000)</f>
        <v xml:space="preserve"> </v>
      </c>
      <c r="L176" s="137" t="str">
        <f>IF(PT_komm!L185=0," ",PT_komm!L185/1000)</f>
        <v xml:space="preserve"> </v>
      </c>
      <c r="M176" s="138" t="str">
        <f>IF(PT_komm!P185=0," ",PT_komm!P185/1000)</f>
        <v xml:space="preserve"> </v>
      </c>
      <c r="N176" s="101" t="str">
        <f>IF(PT_komm!U185=0," ",PT_komm!U185)</f>
        <v xml:space="preserve"> </v>
      </c>
    </row>
    <row r="177" spans="2:14" x14ac:dyDescent="0.2">
      <c r="B177" s="15" t="str">
        <f>IF(PT_komm!B186=0," ",PT_komm!B186)</f>
        <v xml:space="preserve"> </v>
      </c>
      <c r="C177" s="137" t="str">
        <f>IF(PT_komm!C186=0," ",PT_komm!C186/1000)</f>
        <v xml:space="preserve"> </v>
      </c>
      <c r="D177" s="137" t="str">
        <f>IF(PT_komm!D186=0," ",PT_komm!D186/1000)</f>
        <v xml:space="preserve"> </v>
      </c>
      <c r="E177" s="137" t="str">
        <f>IF(PT_komm!E186=0," ",PT_komm!E186/1000)</f>
        <v xml:space="preserve"> </v>
      </c>
      <c r="F177" s="137" t="str">
        <f>IF(PT_komm!F186=0," ",PT_komm!F186/1000)</f>
        <v xml:space="preserve"> </v>
      </c>
      <c r="G177" s="137" t="str">
        <f>IF(PT_komm!G186=0," ",PT_komm!G186/1000)</f>
        <v xml:space="preserve"> </v>
      </c>
      <c r="H177" s="137" t="str">
        <f>IF(PT_komm!H186=0," ",PT_komm!H186/1000)</f>
        <v xml:space="preserve"> </v>
      </c>
      <c r="I177" s="137" t="str">
        <f>IF(PT_komm!I186=0," ",PT_komm!I186/1000)</f>
        <v xml:space="preserve"> </v>
      </c>
      <c r="J177" s="137" t="str">
        <f>IF(PT_komm!J186=0," ",PT_komm!J186/1000)</f>
        <v xml:space="preserve"> </v>
      </c>
      <c r="K177" s="137" t="str">
        <f>IF(PT_komm!K186=0," ",PT_komm!K186/1000)</f>
        <v xml:space="preserve"> </v>
      </c>
      <c r="L177" s="137" t="str">
        <f>IF(PT_komm!L186=0," ",PT_komm!L186/1000)</f>
        <v xml:space="preserve"> </v>
      </c>
      <c r="M177" s="138" t="str">
        <f>IF(PT_komm!P186=0," ",PT_komm!P186/1000)</f>
        <v xml:space="preserve"> </v>
      </c>
      <c r="N177" s="101" t="str">
        <f>IF(PT_komm!U186=0," ",PT_komm!U186)</f>
        <v xml:space="preserve"> </v>
      </c>
    </row>
    <row r="178" spans="2:14" x14ac:dyDescent="0.2">
      <c r="B178" s="15" t="str">
        <f>IF(PT_komm!B187=0," ",PT_komm!B187)</f>
        <v xml:space="preserve"> </v>
      </c>
      <c r="C178" s="137" t="str">
        <f>IF(PT_komm!C187=0," ",PT_komm!C187/1000)</f>
        <v xml:space="preserve"> </v>
      </c>
      <c r="D178" s="137" t="str">
        <f>IF(PT_komm!D187=0," ",PT_komm!D187/1000)</f>
        <v xml:space="preserve"> </v>
      </c>
      <c r="E178" s="137" t="str">
        <f>IF(PT_komm!E187=0," ",PT_komm!E187/1000)</f>
        <v xml:space="preserve"> </v>
      </c>
      <c r="F178" s="137" t="str">
        <f>IF(PT_komm!F187=0," ",PT_komm!F187/1000)</f>
        <v xml:space="preserve"> </v>
      </c>
      <c r="G178" s="137" t="str">
        <f>IF(PT_komm!G187=0," ",PT_komm!G187/1000)</f>
        <v xml:space="preserve"> </v>
      </c>
      <c r="H178" s="137" t="str">
        <f>IF(PT_komm!H187=0," ",PT_komm!H187/1000)</f>
        <v xml:space="preserve"> </v>
      </c>
      <c r="I178" s="137" t="str">
        <f>IF(PT_komm!I187=0," ",PT_komm!I187/1000)</f>
        <v xml:space="preserve"> </v>
      </c>
      <c r="J178" s="137" t="str">
        <f>IF(PT_komm!J187=0," ",PT_komm!J187/1000)</f>
        <v xml:space="preserve"> </v>
      </c>
      <c r="K178" s="137" t="str">
        <f>IF(PT_komm!K187=0," ",PT_komm!K187/1000)</f>
        <v xml:space="preserve"> </v>
      </c>
      <c r="L178" s="137" t="str">
        <f>IF(PT_komm!L187=0," ",PT_komm!L187/1000)</f>
        <v xml:space="preserve"> </v>
      </c>
      <c r="M178" s="138" t="str">
        <f>IF(PT_komm!P187=0," ",PT_komm!P187/1000)</f>
        <v xml:space="preserve"> </v>
      </c>
      <c r="N178" s="101" t="str">
        <f>IF(PT_komm!U187=0," ",PT_komm!U187)</f>
        <v xml:space="preserve"> </v>
      </c>
    </row>
    <row r="179" spans="2:14" x14ac:dyDescent="0.2">
      <c r="B179" s="15" t="str">
        <f>IF(PT_komm!B188=0," ",PT_komm!B188)</f>
        <v xml:space="preserve"> </v>
      </c>
      <c r="C179" s="137" t="str">
        <f>IF(PT_komm!C188=0," ",PT_komm!C188/1000)</f>
        <v xml:space="preserve"> </v>
      </c>
      <c r="D179" s="137" t="str">
        <f>IF(PT_komm!D188=0," ",PT_komm!D188/1000)</f>
        <v xml:space="preserve"> </v>
      </c>
      <c r="E179" s="137" t="str">
        <f>IF(PT_komm!E188=0," ",PT_komm!E188/1000)</f>
        <v xml:space="preserve"> </v>
      </c>
      <c r="F179" s="137" t="str">
        <f>IF(PT_komm!F188=0," ",PT_komm!F188/1000)</f>
        <v xml:space="preserve"> </v>
      </c>
      <c r="G179" s="137" t="str">
        <f>IF(PT_komm!G188=0," ",PT_komm!G188/1000)</f>
        <v xml:space="preserve"> </v>
      </c>
      <c r="H179" s="137" t="str">
        <f>IF(PT_komm!H188=0," ",PT_komm!H188/1000)</f>
        <v xml:space="preserve"> </v>
      </c>
      <c r="I179" s="137" t="str">
        <f>IF(PT_komm!I188=0," ",PT_komm!I188/1000)</f>
        <v xml:space="preserve"> </v>
      </c>
      <c r="J179" s="137" t="str">
        <f>IF(PT_komm!J188=0," ",PT_komm!J188/1000)</f>
        <v xml:space="preserve"> </v>
      </c>
      <c r="K179" s="137" t="str">
        <f>IF(PT_komm!K188=0," ",PT_komm!K188/1000)</f>
        <v xml:space="preserve"> </v>
      </c>
      <c r="L179" s="137" t="str">
        <f>IF(PT_komm!L188=0," ",PT_komm!L188/1000)</f>
        <v xml:space="preserve"> </v>
      </c>
      <c r="M179" s="138" t="str">
        <f>IF(PT_komm!P188=0," ",PT_komm!P188/1000)</f>
        <v xml:space="preserve"> </v>
      </c>
      <c r="N179" s="101" t="str">
        <f>IF(PT_komm!U188=0," ",PT_komm!U188)</f>
        <v xml:space="preserve"> </v>
      </c>
    </row>
    <row r="180" spans="2:14" x14ac:dyDescent="0.2">
      <c r="B180" s="15" t="str">
        <f>IF(PT_komm!B189=0," ",PT_komm!B189)</f>
        <v xml:space="preserve"> </v>
      </c>
      <c r="C180" s="137" t="str">
        <f>IF(PT_komm!C189=0," ",PT_komm!C189/1000)</f>
        <v xml:space="preserve"> </v>
      </c>
      <c r="D180" s="137" t="str">
        <f>IF(PT_komm!D189=0," ",PT_komm!D189/1000)</f>
        <v xml:space="preserve"> </v>
      </c>
      <c r="E180" s="137" t="str">
        <f>IF(PT_komm!E189=0," ",PT_komm!E189/1000)</f>
        <v xml:space="preserve"> </v>
      </c>
      <c r="F180" s="137" t="str">
        <f>IF(PT_komm!F189=0," ",PT_komm!F189/1000)</f>
        <v xml:space="preserve"> </v>
      </c>
      <c r="G180" s="137" t="str">
        <f>IF(PT_komm!G189=0," ",PT_komm!G189/1000)</f>
        <v xml:space="preserve"> </v>
      </c>
      <c r="H180" s="137" t="str">
        <f>IF(PT_komm!H189=0," ",PT_komm!H189/1000)</f>
        <v xml:space="preserve"> </v>
      </c>
      <c r="I180" s="137" t="str">
        <f>IF(PT_komm!I189=0," ",PT_komm!I189/1000)</f>
        <v xml:space="preserve"> </v>
      </c>
      <c r="J180" s="137" t="str">
        <f>IF(PT_komm!J189=0," ",PT_komm!J189/1000)</f>
        <v xml:space="preserve"> </v>
      </c>
      <c r="K180" s="137" t="str">
        <f>IF(PT_komm!K189=0," ",PT_komm!K189/1000)</f>
        <v xml:space="preserve"> </v>
      </c>
      <c r="L180" s="137" t="str">
        <f>IF(PT_komm!L189=0," ",PT_komm!L189/1000)</f>
        <v xml:space="preserve"> </v>
      </c>
      <c r="M180" s="138" t="str">
        <f>IF(PT_komm!P189=0," ",PT_komm!P189/1000)</f>
        <v xml:space="preserve"> </v>
      </c>
      <c r="N180" s="101" t="str">
        <f>IF(PT_komm!U189=0," ",PT_komm!U189)</f>
        <v xml:space="preserve"> </v>
      </c>
    </row>
    <row r="181" spans="2:14" x14ac:dyDescent="0.2">
      <c r="B181" s="15" t="str">
        <f>IF(PT_komm!B190=0," ",PT_komm!B190)</f>
        <v xml:space="preserve"> </v>
      </c>
      <c r="C181" s="137" t="str">
        <f>IF(PT_komm!C190=0," ",PT_komm!C190/1000)</f>
        <v xml:space="preserve"> </v>
      </c>
      <c r="D181" s="137" t="str">
        <f>IF(PT_komm!D190=0," ",PT_komm!D190/1000)</f>
        <v xml:space="preserve"> </v>
      </c>
      <c r="E181" s="137" t="str">
        <f>IF(PT_komm!E190=0," ",PT_komm!E190/1000)</f>
        <v xml:space="preserve"> </v>
      </c>
      <c r="F181" s="137" t="str">
        <f>IF(PT_komm!F190=0," ",PT_komm!F190/1000)</f>
        <v xml:space="preserve"> </v>
      </c>
      <c r="G181" s="137" t="str">
        <f>IF(PT_komm!G190=0," ",PT_komm!G190/1000)</f>
        <v xml:space="preserve"> </v>
      </c>
      <c r="H181" s="137" t="str">
        <f>IF(PT_komm!H190=0," ",PT_komm!H190/1000)</f>
        <v xml:space="preserve"> </v>
      </c>
      <c r="I181" s="137" t="str">
        <f>IF(PT_komm!I190=0," ",PT_komm!I190/1000)</f>
        <v xml:space="preserve"> </v>
      </c>
      <c r="J181" s="137" t="str">
        <f>IF(PT_komm!J190=0," ",PT_komm!J190/1000)</f>
        <v xml:space="preserve"> </v>
      </c>
      <c r="K181" s="137" t="str">
        <f>IF(PT_komm!K190=0," ",PT_komm!K190/1000)</f>
        <v xml:space="preserve"> </v>
      </c>
      <c r="L181" s="137" t="str">
        <f>IF(PT_komm!L190=0," ",PT_komm!L190/1000)</f>
        <v xml:space="preserve"> </v>
      </c>
      <c r="M181" s="138" t="str">
        <f>IF(PT_komm!P190=0," ",PT_komm!P190/1000)</f>
        <v xml:space="preserve"> </v>
      </c>
      <c r="N181" s="101" t="str">
        <f>IF(PT_komm!U190=0," ",PT_komm!U190)</f>
        <v xml:space="preserve"> </v>
      </c>
    </row>
    <row r="182" spans="2:14" x14ac:dyDescent="0.2">
      <c r="B182" s="15" t="str">
        <f>IF(PT_komm!B191=0," ",PT_komm!B191)</f>
        <v xml:space="preserve"> </v>
      </c>
      <c r="C182" s="137" t="str">
        <f>IF(PT_komm!C191=0," ",PT_komm!C191/1000)</f>
        <v xml:space="preserve"> </v>
      </c>
      <c r="D182" s="137" t="str">
        <f>IF(PT_komm!D191=0," ",PT_komm!D191/1000)</f>
        <v xml:space="preserve"> </v>
      </c>
      <c r="E182" s="137" t="str">
        <f>IF(PT_komm!E191=0," ",PT_komm!E191/1000)</f>
        <v xml:space="preserve"> </v>
      </c>
      <c r="F182" s="137" t="str">
        <f>IF(PT_komm!F191=0," ",PT_komm!F191/1000)</f>
        <v xml:space="preserve"> </v>
      </c>
      <c r="G182" s="137" t="str">
        <f>IF(PT_komm!G191=0," ",PT_komm!G191/1000)</f>
        <v xml:space="preserve"> </v>
      </c>
      <c r="H182" s="137" t="str">
        <f>IF(PT_komm!H191=0," ",PT_komm!H191/1000)</f>
        <v xml:space="preserve"> </v>
      </c>
      <c r="I182" s="137" t="str">
        <f>IF(PT_komm!I191=0," ",PT_komm!I191/1000)</f>
        <v xml:space="preserve"> </v>
      </c>
      <c r="J182" s="137" t="str">
        <f>IF(PT_komm!J191=0," ",PT_komm!J191/1000)</f>
        <v xml:space="preserve"> </v>
      </c>
      <c r="K182" s="137" t="str">
        <f>IF(PT_komm!K191=0," ",PT_komm!K191/1000)</f>
        <v xml:space="preserve"> </v>
      </c>
      <c r="L182" s="137" t="str">
        <f>IF(PT_komm!L191=0," ",PT_komm!L191/1000)</f>
        <v xml:space="preserve"> </v>
      </c>
      <c r="M182" s="138" t="str">
        <f>IF(PT_komm!P191=0," ",PT_komm!P191/1000)</f>
        <v xml:space="preserve"> </v>
      </c>
      <c r="N182" s="101" t="str">
        <f>IF(PT_komm!U191=0," ",PT_komm!U191)</f>
        <v xml:space="preserve"> </v>
      </c>
    </row>
    <row r="183" spans="2:14" x14ac:dyDescent="0.2">
      <c r="B183" s="15" t="str">
        <f>IF(PT_komm!B192=0," ",PT_komm!B192)</f>
        <v xml:space="preserve"> </v>
      </c>
      <c r="C183" s="137" t="str">
        <f>IF(PT_komm!C192=0," ",PT_komm!C192/1000)</f>
        <v xml:space="preserve"> </v>
      </c>
      <c r="D183" s="137" t="str">
        <f>IF(PT_komm!D192=0," ",PT_komm!D192/1000)</f>
        <v xml:space="preserve"> </v>
      </c>
      <c r="E183" s="137" t="str">
        <f>IF(PT_komm!E192=0," ",PT_komm!E192/1000)</f>
        <v xml:space="preserve"> </v>
      </c>
      <c r="F183" s="137" t="str">
        <f>IF(PT_komm!F192=0," ",PT_komm!F192/1000)</f>
        <v xml:space="preserve"> </v>
      </c>
      <c r="G183" s="137" t="str">
        <f>IF(PT_komm!G192=0," ",PT_komm!G192/1000)</f>
        <v xml:space="preserve"> </v>
      </c>
      <c r="H183" s="137" t="str">
        <f>IF(PT_komm!H192=0," ",PT_komm!H192/1000)</f>
        <v xml:space="preserve"> </v>
      </c>
      <c r="I183" s="137" t="str">
        <f>IF(PT_komm!I192=0," ",PT_komm!I192/1000)</f>
        <v xml:space="preserve"> </v>
      </c>
      <c r="J183" s="137" t="str">
        <f>IF(PT_komm!J192=0," ",PT_komm!J192/1000)</f>
        <v xml:space="preserve"> </v>
      </c>
      <c r="K183" s="137" t="str">
        <f>IF(PT_komm!K192=0," ",PT_komm!K192/1000)</f>
        <v xml:space="preserve"> </v>
      </c>
      <c r="L183" s="137" t="str">
        <f>IF(PT_komm!L192=0," ",PT_komm!L192/1000)</f>
        <v xml:space="preserve"> </v>
      </c>
      <c r="M183" s="138" t="str">
        <f>IF(PT_komm!P192=0," ",PT_komm!P192/1000)</f>
        <v xml:space="preserve"> </v>
      </c>
      <c r="N183" s="101" t="str">
        <f>IF(PT_komm!U192=0," ",PT_komm!U192)</f>
        <v xml:space="preserve"> </v>
      </c>
    </row>
    <row r="184" spans="2:14" x14ac:dyDescent="0.2">
      <c r="B184" s="15" t="str">
        <f>IF(PT_komm!B193=0," ",PT_komm!B193)</f>
        <v xml:space="preserve"> </v>
      </c>
      <c r="C184" s="137" t="str">
        <f>IF(PT_komm!C193=0," ",PT_komm!C193/1000)</f>
        <v xml:space="preserve"> </v>
      </c>
      <c r="D184" s="137" t="str">
        <f>IF(PT_komm!D193=0," ",PT_komm!D193/1000)</f>
        <v xml:space="preserve"> </v>
      </c>
      <c r="E184" s="137" t="str">
        <f>IF(PT_komm!E193=0," ",PT_komm!E193/1000)</f>
        <v xml:space="preserve"> </v>
      </c>
      <c r="F184" s="137" t="str">
        <f>IF(PT_komm!F193=0," ",PT_komm!F193/1000)</f>
        <v xml:space="preserve"> </v>
      </c>
      <c r="G184" s="137" t="str">
        <f>IF(PT_komm!G193=0," ",PT_komm!G193/1000)</f>
        <v xml:space="preserve"> </v>
      </c>
      <c r="H184" s="137" t="str">
        <f>IF(PT_komm!H193=0," ",PT_komm!H193/1000)</f>
        <v xml:space="preserve"> </v>
      </c>
      <c r="I184" s="137" t="str">
        <f>IF(PT_komm!I193=0," ",PT_komm!I193/1000)</f>
        <v xml:space="preserve"> </v>
      </c>
      <c r="J184" s="137" t="str">
        <f>IF(PT_komm!J193=0," ",PT_komm!J193/1000)</f>
        <v xml:space="preserve"> </v>
      </c>
      <c r="K184" s="137" t="str">
        <f>IF(PT_komm!K193=0," ",PT_komm!K193/1000)</f>
        <v xml:space="preserve"> </v>
      </c>
      <c r="L184" s="137" t="str">
        <f>IF(PT_komm!L193=0," ",PT_komm!L193/1000)</f>
        <v xml:space="preserve"> </v>
      </c>
      <c r="M184" s="138" t="str">
        <f>IF(PT_komm!P193=0," ",PT_komm!P193/1000)</f>
        <v xml:space="preserve"> </v>
      </c>
      <c r="N184" s="101" t="str">
        <f>IF(PT_komm!U193=0," ",PT_komm!U193)</f>
        <v xml:space="preserve"> </v>
      </c>
    </row>
    <row r="185" spans="2:14" x14ac:dyDescent="0.2">
      <c r="B185" s="15" t="str">
        <f>IF(PT_komm!B194=0," ",PT_komm!B194)</f>
        <v xml:space="preserve"> </v>
      </c>
      <c r="C185" s="137" t="str">
        <f>IF(PT_komm!C194=0," ",PT_komm!C194/1000)</f>
        <v xml:space="preserve"> </v>
      </c>
      <c r="D185" s="137" t="str">
        <f>IF(PT_komm!D194=0," ",PT_komm!D194/1000)</f>
        <v xml:space="preserve"> </v>
      </c>
      <c r="E185" s="137" t="str">
        <f>IF(PT_komm!E194=0," ",PT_komm!E194/1000)</f>
        <v xml:space="preserve"> </v>
      </c>
      <c r="F185" s="137" t="str">
        <f>IF(PT_komm!F194=0," ",PT_komm!F194/1000)</f>
        <v xml:space="preserve"> </v>
      </c>
      <c r="G185" s="137" t="str">
        <f>IF(PT_komm!G194=0," ",PT_komm!G194/1000)</f>
        <v xml:space="preserve"> </v>
      </c>
      <c r="H185" s="137" t="str">
        <f>IF(PT_komm!H194=0," ",PT_komm!H194/1000)</f>
        <v xml:space="preserve"> </v>
      </c>
      <c r="I185" s="137" t="str">
        <f>IF(PT_komm!I194=0," ",PT_komm!I194/1000)</f>
        <v xml:space="preserve"> </v>
      </c>
      <c r="J185" s="137" t="str">
        <f>IF(PT_komm!J194=0," ",PT_komm!J194/1000)</f>
        <v xml:space="preserve"> </v>
      </c>
      <c r="K185" s="137" t="str">
        <f>IF(PT_komm!K194=0," ",PT_komm!K194/1000)</f>
        <v xml:space="preserve"> </v>
      </c>
      <c r="L185" s="137" t="str">
        <f>IF(PT_komm!L194=0," ",PT_komm!L194/1000)</f>
        <v xml:space="preserve"> </v>
      </c>
      <c r="M185" s="138" t="str">
        <f>IF(PT_komm!P194=0," ",PT_komm!P194/1000)</f>
        <v xml:space="preserve"> </v>
      </c>
      <c r="N185" s="101" t="str">
        <f>IF(PT_komm!U194=0," ",PT_komm!U194)</f>
        <v xml:space="preserve"> </v>
      </c>
    </row>
    <row r="186" spans="2:14" x14ac:dyDescent="0.2">
      <c r="B186" s="15" t="str">
        <f>IF(PT_komm!B195=0," ",PT_komm!B195)</f>
        <v xml:space="preserve"> </v>
      </c>
      <c r="C186" s="137" t="str">
        <f>IF(PT_komm!C195=0," ",PT_komm!C195/1000)</f>
        <v xml:space="preserve"> </v>
      </c>
      <c r="D186" s="137" t="str">
        <f>IF(PT_komm!D195=0," ",PT_komm!D195/1000)</f>
        <v xml:space="preserve"> </v>
      </c>
      <c r="E186" s="137" t="str">
        <f>IF(PT_komm!E195=0," ",PT_komm!E195/1000)</f>
        <v xml:space="preserve"> </v>
      </c>
      <c r="F186" s="137" t="str">
        <f>IF(PT_komm!F195=0," ",PT_komm!F195/1000)</f>
        <v xml:space="preserve"> </v>
      </c>
      <c r="G186" s="137" t="str">
        <f>IF(PT_komm!G195=0," ",PT_komm!G195/1000)</f>
        <v xml:space="preserve"> </v>
      </c>
      <c r="H186" s="137" t="str">
        <f>IF(PT_komm!H195=0," ",PT_komm!H195/1000)</f>
        <v xml:space="preserve"> </v>
      </c>
      <c r="I186" s="137" t="str">
        <f>IF(PT_komm!I195=0," ",PT_komm!I195/1000)</f>
        <v xml:space="preserve"> </v>
      </c>
      <c r="J186" s="137" t="str">
        <f>IF(PT_komm!J195=0," ",PT_komm!J195/1000)</f>
        <v xml:space="preserve"> </v>
      </c>
      <c r="K186" s="137" t="str">
        <f>IF(PT_komm!K195=0," ",PT_komm!K195/1000)</f>
        <v xml:space="preserve"> </v>
      </c>
      <c r="L186" s="137" t="str">
        <f>IF(PT_komm!L195=0," ",PT_komm!L195/1000)</f>
        <v xml:space="preserve"> </v>
      </c>
      <c r="M186" s="138" t="str">
        <f>IF(PT_komm!P195=0," ",PT_komm!P195/1000)</f>
        <v xml:space="preserve"> </v>
      </c>
      <c r="N186" s="101" t="str">
        <f>IF(PT_komm!U195=0," ",PT_komm!U195)</f>
        <v xml:space="preserve"> </v>
      </c>
    </row>
    <row r="187" spans="2:14" x14ac:dyDescent="0.2">
      <c r="B187" s="15" t="str">
        <f>IF(PT_komm!B196=0," ",PT_komm!B196)</f>
        <v xml:space="preserve"> </v>
      </c>
      <c r="C187" s="137" t="str">
        <f>IF(PT_komm!C196=0," ",PT_komm!C196/1000)</f>
        <v xml:space="preserve"> </v>
      </c>
      <c r="D187" s="137" t="str">
        <f>IF(PT_komm!D196=0," ",PT_komm!D196/1000)</f>
        <v xml:space="preserve"> </v>
      </c>
      <c r="E187" s="137" t="str">
        <f>IF(PT_komm!E196=0," ",PT_komm!E196/1000)</f>
        <v xml:space="preserve"> </v>
      </c>
      <c r="F187" s="137" t="str">
        <f>IF(PT_komm!F196=0," ",PT_komm!F196/1000)</f>
        <v xml:space="preserve"> </v>
      </c>
      <c r="G187" s="137" t="str">
        <f>IF(PT_komm!G196=0," ",PT_komm!G196/1000)</f>
        <v xml:space="preserve"> </v>
      </c>
      <c r="H187" s="137" t="str">
        <f>IF(PT_komm!H196=0," ",PT_komm!H196/1000)</f>
        <v xml:space="preserve"> </v>
      </c>
      <c r="I187" s="137" t="str">
        <f>IF(PT_komm!I196=0," ",PT_komm!I196/1000)</f>
        <v xml:space="preserve"> </v>
      </c>
      <c r="J187" s="137" t="str">
        <f>IF(PT_komm!J196=0," ",PT_komm!J196/1000)</f>
        <v xml:space="preserve"> </v>
      </c>
      <c r="K187" s="137" t="str">
        <f>IF(PT_komm!K196=0," ",PT_komm!K196/1000)</f>
        <v xml:space="preserve"> </v>
      </c>
      <c r="L187" s="137" t="str">
        <f>IF(PT_komm!L196=0," ",PT_komm!L196/1000)</f>
        <v xml:space="preserve"> </v>
      </c>
      <c r="M187" s="138" t="str">
        <f>IF(PT_komm!P196=0," ",PT_komm!P196/1000)</f>
        <v xml:space="preserve"> </v>
      </c>
      <c r="N187" s="101" t="str">
        <f>IF(PT_komm!U196=0," ",PT_komm!U196)</f>
        <v xml:space="preserve"> </v>
      </c>
    </row>
    <row r="188" spans="2:14" x14ac:dyDescent="0.2">
      <c r="B188" s="15" t="str">
        <f>IF(PT_komm!B197=0," ",PT_komm!B197)</f>
        <v xml:space="preserve"> </v>
      </c>
      <c r="C188" s="137" t="str">
        <f>IF(PT_komm!C197=0," ",PT_komm!C197/1000)</f>
        <v xml:space="preserve"> </v>
      </c>
      <c r="D188" s="137" t="str">
        <f>IF(PT_komm!D197=0," ",PT_komm!D197/1000)</f>
        <v xml:space="preserve"> </v>
      </c>
      <c r="E188" s="137" t="str">
        <f>IF(PT_komm!E197=0," ",PT_komm!E197/1000)</f>
        <v xml:space="preserve"> </v>
      </c>
      <c r="F188" s="137" t="str">
        <f>IF(PT_komm!F197=0," ",PT_komm!F197/1000)</f>
        <v xml:space="preserve"> </v>
      </c>
      <c r="G188" s="137" t="str">
        <f>IF(PT_komm!G197=0," ",PT_komm!G197/1000)</f>
        <v xml:space="preserve"> </v>
      </c>
      <c r="H188" s="137" t="str">
        <f>IF(PT_komm!H197=0," ",PT_komm!H197/1000)</f>
        <v xml:space="preserve"> </v>
      </c>
      <c r="I188" s="137" t="str">
        <f>IF(PT_komm!I197=0," ",PT_komm!I197/1000)</f>
        <v xml:space="preserve"> </v>
      </c>
      <c r="J188" s="137" t="str">
        <f>IF(PT_komm!J197=0," ",PT_komm!J197/1000)</f>
        <v xml:space="preserve"> </v>
      </c>
      <c r="K188" s="137" t="str">
        <f>IF(PT_komm!K197=0," ",PT_komm!K197/1000)</f>
        <v xml:space="preserve"> </v>
      </c>
      <c r="L188" s="137" t="str">
        <f>IF(PT_komm!L197=0," ",PT_komm!L197/1000)</f>
        <v xml:space="preserve"> </v>
      </c>
      <c r="M188" s="138" t="str">
        <f>IF(PT_komm!P197=0," ",PT_komm!P197/1000)</f>
        <v xml:space="preserve"> </v>
      </c>
      <c r="N188" s="101" t="str">
        <f>IF(PT_komm!U197=0," ",PT_komm!U197)</f>
        <v xml:space="preserve"> </v>
      </c>
    </row>
    <row r="189" spans="2:14" x14ac:dyDescent="0.2">
      <c r="B189" s="15" t="str">
        <f>IF(PT_komm!B198=0," ",PT_komm!B198)</f>
        <v xml:space="preserve"> </v>
      </c>
      <c r="C189" s="137" t="str">
        <f>IF(PT_komm!C198=0," ",PT_komm!C198/1000)</f>
        <v xml:space="preserve"> </v>
      </c>
      <c r="D189" s="137" t="str">
        <f>IF(PT_komm!D198=0," ",PT_komm!D198/1000)</f>
        <v xml:space="preserve"> </v>
      </c>
      <c r="E189" s="137" t="str">
        <f>IF(PT_komm!E198=0," ",PT_komm!E198/1000)</f>
        <v xml:space="preserve"> </v>
      </c>
      <c r="F189" s="137" t="str">
        <f>IF(PT_komm!F198=0," ",PT_komm!F198/1000)</f>
        <v xml:space="preserve"> </v>
      </c>
      <c r="G189" s="137" t="str">
        <f>IF(PT_komm!G198=0," ",PT_komm!G198/1000)</f>
        <v xml:space="preserve"> </v>
      </c>
      <c r="H189" s="137" t="str">
        <f>IF(PT_komm!H198=0," ",PT_komm!H198/1000)</f>
        <v xml:space="preserve"> </v>
      </c>
      <c r="I189" s="137" t="str">
        <f>IF(PT_komm!I198=0," ",PT_komm!I198/1000)</f>
        <v xml:space="preserve"> </v>
      </c>
      <c r="J189" s="137" t="str">
        <f>IF(PT_komm!J198=0," ",PT_komm!J198/1000)</f>
        <v xml:space="preserve"> </v>
      </c>
      <c r="K189" s="137" t="str">
        <f>IF(PT_komm!K198=0," ",PT_komm!K198/1000)</f>
        <v xml:space="preserve"> </v>
      </c>
      <c r="L189" s="137" t="str">
        <f>IF(PT_komm!L198=0," ",PT_komm!L198/1000)</f>
        <v xml:space="preserve"> </v>
      </c>
      <c r="M189" s="138" t="str">
        <f>IF(PT_komm!P198=0," ",PT_komm!P198/1000)</f>
        <v xml:space="preserve"> </v>
      </c>
      <c r="N189" s="101" t="str">
        <f>IF(PT_komm!U198=0," ",PT_komm!U198)</f>
        <v xml:space="preserve"> </v>
      </c>
    </row>
    <row r="190" spans="2:14" x14ac:dyDescent="0.2">
      <c r="B190" s="15" t="str">
        <f>IF(PT_komm!B199=0," ",PT_komm!B199)</f>
        <v xml:space="preserve"> </v>
      </c>
      <c r="C190" s="137" t="str">
        <f>IF(PT_komm!C199=0," ",PT_komm!C199/1000)</f>
        <v xml:space="preserve"> </v>
      </c>
      <c r="D190" s="137" t="str">
        <f>IF(PT_komm!D199=0," ",PT_komm!D199/1000)</f>
        <v xml:space="preserve"> </v>
      </c>
      <c r="E190" s="137" t="str">
        <f>IF(PT_komm!E199=0," ",PT_komm!E199/1000)</f>
        <v xml:space="preserve"> </v>
      </c>
      <c r="F190" s="137" t="str">
        <f>IF(PT_komm!F199=0," ",PT_komm!F199/1000)</f>
        <v xml:space="preserve"> </v>
      </c>
      <c r="G190" s="137" t="str">
        <f>IF(PT_komm!G199=0," ",PT_komm!G199/1000)</f>
        <v xml:space="preserve"> </v>
      </c>
      <c r="H190" s="137" t="str">
        <f>IF(PT_komm!H199=0," ",PT_komm!H199/1000)</f>
        <v xml:space="preserve"> </v>
      </c>
      <c r="I190" s="137" t="str">
        <f>IF(PT_komm!I199=0," ",PT_komm!I199/1000)</f>
        <v xml:space="preserve"> </v>
      </c>
      <c r="J190" s="137" t="str">
        <f>IF(PT_komm!J199=0," ",PT_komm!J199/1000)</f>
        <v xml:space="preserve"> </v>
      </c>
      <c r="K190" s="137" t="str">
        <f>IF(PT_komm!K199=0," ",PT_komm!K199/1000)</f>
        <v xml:space="preserve"> </v>
      </c>
      <c r="L190" s="137" t="str">
        <f>IF(PT_komm!L199=0," ",PT_komm!L199/1000)</f>
        <v xml:space="preserve"> </v>
      </c>
      <c r="M190" s="138" t="str">
        <f>IF(PT_komm!P199=0," ",PT_komm!P199/1000)</f>
        <v xml:space="preserve"> </v>
      </c>
      <c r="N190" s="101" t="str">
        <f>IF(PT_komm!U199=0," ",PT_komm!U199)</f>
        <v xml:space="preserve"> </v>
      </c>
    </row>
    <row r="191" spans="2:14" x14ac:dyDescent="0.2">
      <c r="B191" s="15" t="str">
        <f>IF(PT_komm!B200=0," ",PT_komm!B200)</f>
        <v xml:space="preserve"> </v>
      </c>
      <c r="C191" s="137" t="str">
        <f>IF(PT_komm!C200=0," ",PT_komm!C200/1000)</f>
        <v xml:space="preserve"> </v>
      </c>
      <c r="D191" s="137" t="str">
        <f>IF(PT_komm!D200=0," ",PT_komm!D200/1000)</f>
        <v xml:space="preserve"> </v>
      </c>
      <c r="E191" s="137" t="str">
        <f>IF(PT_komm!E200=0," ",PT_komm!E200/1000)</f>
        <v xml:space="preserve"> </v>
      </c>
      <c r="F191" s="137" t="str">
        <f>IF(PT_komm!F200=0," ",PT_komm!F200/1000)</f>
        <v xml:space="preserve"> </v>
      </c>
      <c r="G191" s="137" t="str">
        <f>IF(PT_komm!G200=0," ",PT_komm!G200/1000)</f>
        <v xml:space="preserve"> </v>
      </c>
      <c r="H191" s="137" t="str">
        <f>IF(PT_komm!H200=0," ",PT_komm!H200/1000)</f>
        <v xml:space="preserve"> </v>
      </c>
      <c r="I191" s="137" t="str">
        <f>IF(PT_komm!I200=0," ",PT_komm!I200/1000)</f>
        <v xml:space="preserve"> </v>
      </c>
      <c r="J191" s="137" t="str">
        <f>IF(PT_komm!J200=0," ",PT_komm!J200/1000)</f>
        <v xml:space="preserve"> </v>
      </c>
      <c r="K191" s="137" t="str">
        <f>IF(PT_komm!K200=0," ",PT_komm!K200/1000)</f>
        <v xml:space="preserve"> </v>
      </c>
      <c r="L191" s="137" t="str">
        <f>IF(PT_komm!L200=0," ",PT_komm!L200/1000)</f>
        <v xml:space="preserve"> </v>
      </c>
      <c r="M191" s="138" t="str">
        <f>IF(PT_komm!P200=0," ",PT_komm!P200/1000)</f>
        <v xml:space="preserve"> </v>
      </c>
      <c r="N191" s="101" t="str">
        <f>IF(PT_komm!U200=0," ",PT_komm!U200)</f>
        <v xml:space="preserve"> </v>
      </c>
    </row>
    <row r="192" spans="2:14" x14ac:dyDescent="0.2">
      <c r="B192" s="15" t="str">
        <f>IF(PT_komm!B201=0," ",PT_komm!B201)</f>
        <v xml:space="preserve"> </v>
      </c>
      <c r="C192" s="137" t="str">
        <f>IF(PT_komm!C201=0," ",PT_komm!C201/1000)</f>
        <v xml:space="preserve"> </v>
      </c>
      <c r="D192" s="137" t="str">
        <f>IF(PT_komm!D201=0," ",PT_komm!D201/1000)</f>
        <v xml:space="preserve"> </v>
      </c>
      <c r="E192" s="137" t="str">
        <f>IF(PT_komm!E201=0," ",PT_komm!E201/1000)</f>
        <v xml:space="preserve"> </v>
      </c>
      <c r="F192" s="137" t="str">
        <f>IF(PT_komm!F201=0," ",PT_komm!F201/1000)</f>
        <v xml:space="preserve"> </v>
      </c>
      <c r="G192" s="137" t="str">
        <f>IF(PT_komm!G201=0," ",PT_komm!G201/1000)</f>
        <v xml:space="preserve"> </v>
      </c>
      <c r="H192" s="137" t="str">
        <f>IF(PT_komm!H201=0," ",PT_komm!H201/1000)</f>
        <v xml:space="preserve"> </v>
      </c>
      <c r="I192" s="137" t="str">
        <f>IF(PT_komm!I201=0," ",PT_komm!I201/1000)</f>
        <v xml:space="preserve"> </v>
      </c>
      <c r="J192" s="137" t="str">
        <f>IF(PT_komm!J201=0," ",PT_komm!J201/1000)</f>
        <v xml:space="preserve"> </v>
      </c>
      <c r="K192" s="137" t="str">
        <f>IF(PT_komm!K201=0," ",PT_komm!K201/1000)</f>
        <v xml:space="preserve"> </v>
      </c>
      <c r="L192" s="137" t="str">
        <f>IF(PT_komm!L201=0," ",PT_komm!L201/1000)</f>
        <v xml:space="preserve"> </v>
      </c>
      <c r="M192" s="138" t="str">
        <f>IF(PT_komm!P201=0," ",PT_komm!P201/1000)</f>
        <v xml:space="preserve"> </v>
      </c>
      <c r="N192" s="101" t="str">
        <f>IF(PT_komm!U201=0," ",PT_komm!U201)</f>
        <v xml:space="preserve"> </v>
      </c>
    </row>
    <row r="193" spans="2:14" x14ac:dyDescent="0.2">
      <c r="B193" s="15" t="str">
        <f>IF(PT_komm!B202=0," ",PT_komm!B202)</f>
        <v xml:space="preserve"> </v>
      </c>
      <c r="C193" s="137" t="str">
        <f>IF(PT_komm!C202=0," ",PT_komm!C202/1000)</f>
        <v xml:space="preserve"> </v>
      </c>
      <c r="D193" s="137" t="str">
        <f>IF(PT_komm!D202=0," ",PT_komm!D202/1000)</f>
        <v xml:space="preserve"> </v>
      </c>
      <c r="E193" s="137" t="str">
        <f>IF(PT_komm!E202=0," ",PT_komm!E202/1000)</f>
        <v xml:space="preserve"> </v>
      </c>
      <c r="F193" s="137" t="str">
        <f>IF(PT_komm!F202=0," ",PT_komm!F202/1000)</f>
        <v xml:space="preserve"> </v>
      </c>
      <c r="G193" s="137" t="str">
        <f>IF(PT_komm!G202=0," ",PT_komm!G202/1000)</f>
        <v xml:space="preserve"> </v>
      </c>
      <c r="H193" s="137" t="str">
        <f>IF(PT_komm!H202=0," ",PT_komm!H202/1000)</f>
        <v xml:space="preserve"> </v>
      </c>
      <c r="I193" s="137" t="str">
        <f>IF(PT_komm!I202=0," ",PT_komm!I202/1000)</f>
        <v xml:space="preserve"> </v>
      </c>
      <c r="J193" s="137" t="str">
        <f>IF(PT_komm!J202=0," ",PT_komm!J202/1000)</f>
        <v xml:space="preserve"> </v>
      </c>
      <c r="K193" s="137" t="str">
        <f>IF(PT_komm!K202=0," ",PT_komm!K202/1000)</f>
        <v xml:space="preserve"> </v>
      </c>
      <c r="L193" s="137" t="str">
        <f>IF(PT_komm!L202=0," ",PT_komm!L202/1000)</f>
        <v xml:space="preserve"> </v>
      </c>
      <c r="M193" s="138" t="str">
        <f>IF(PT_komm!P202=0," ",PT_komm!P202/1000)</f>
        <v xml:space="preserve"> </v>
      </c>
      <c r="N193" s="101" t="str">
        <f>IF(PT_komm!U202=0," ",PT_komm!U202)</f>
        <v xml:space="preserve"> </v>
      </c>
    </row>
    <row r="194" spans="2:14" x14ac:dyDescent="0.2">
      <c r="B194" s="15" t="str">
        <f>IF(PT_komm!B203=0," ",PT_komm!B203)</f>
        <v xml:space="preserve"> </v>
      </c>
      <c r="C194" s="137" t="str">
        <f>IF(PT_komm!C203=0," ",PT_komm!C203/1000)</f>
        <v xml:space="preserve"> </v>
      </c>
      <c r="D194" s="137" t="str">
        <f>IF(PT_komm!D203=0," ",PT_komm!D203/1000)</f>
        <v xml:space="preserve"> </v>
      </c>
      <c r="E194" s="137" t="str">
        <f>IF(PT_komm!E203=0," ",PT_komm!E203/1000)</f>
        <v xml:space="preserve"> </v>
      </c>
      <c r="F194" s="137" t="str">
        <f>IF(PT_komm!F203=0," ",PT_komm!F203/1000)</f>
        <v xml:space="preserve"> </v>
      </c>
      <c r="G194" s="137" t="str">
        <f>IF(PT_komm!G203=0," ",PT_komm!G203/1000)</f>
        <v xml:space="preserve"> </v>
      </c>
      <c r="H194" s="137" t="str">
        <f>IF(PT_komm!H203=0," ",PT_komm!H203/1000)</f>
        <v xml:space="preserve"> </v>
      </c>
      <c r="I194" s="137" t="str">
        <f>IF(PT_komm!I203=0," ",PT_komm!I203/1000)</f>
        <v xml:space="preserve"> </v>
      </c>
      <c r="J194" s="137" t="str">
        <f>IF(PT_komm!J203=0," ",PT_komm!J203/1000)</f>
        <v xml:space="preserve"> </v>
      </c>
      <c r="K194" s="137" t="str">
        <f>IF(PT_komm!K203=0," ",PT_komm!K203/1000)</f>
        <v xml:space="preserve"> </v>
      </c>
      <c r="L194" s="137" t="str">
        <f>IF(PT_komm!L203=0," ",PT_komm!L203/1000)</f>
        <v xml:space="preserve"> </v>
      </c>
      <c r="M194" s="138" t="str">
        <f>IF(PT_komm!P203=0," ",PT_komm!P203/1000)</f>
        <v xml:space="preserve"> </v>
      </c>
      <c r="N194" s="101" t="str">
        <f>IF(PT_komm!U203=0," ",PT_komm!U203)</f>
        <v xml:space="preserve"> </v>
      </c>
    </row>
    <row r="195" spans="2:14" x14ac:dyDescent="0.2">
      <c r="B195" s="15" t="str">
        <f>IF(PT_komm!B204=0," ",PT_komm!B204)</f>
        <v xml:space="preserve"> </v>
      </c>
      <c r="C195" s="137" t="str">
        <f>IF(PT_komm!C204=0," ",PT_komm!C204/1000)</f>
        <v xml:space="preserve"> </v>
      </c>
      <c r="D195" s="137" t="str">
        <f>IF(PT_komm!D204=0," ",PT_komm!D204/1000)</f>
        <v xml:space="preserve"> </v>
      </c>
      <c r="E195" s="137" t="str">
        <f>IF(PT_komm!E204=0," ",PT_komm!E204/1000)</f>
        <v xml:space="preserve"> </v>
      </c>
      <c r="F195" s="137" t="str">
        <f>IF(PT_komm!F204=0," ",PT_komm!F204/1000)</f>
        <v xml:space="preserve"> </v>
      </c>
      <c r="G195" s="137" t="str">
        <f>IF(PT_komm!G204=0," ",PT_komm!G204/1000)</f>
        <v xml:space="preserve"> </v>
      </c>
      <c r="H195" s="137" t="str">
        <f>IF(PT_komm!H204=0," ",PT_komm!H204/1000)</f>
        <v xml:space="preserve"> </v>
      </c>
      <c r="I195" s="137" t="str">
        <f>IF(PT_komm!I204=0," ",PT_komm!I204/1000)</f>
        <v xml:space="preserve"> </v>
      </c>
      <c r="J195" s="137" t="str">
        <f>IF(PT_komm!J204=0," ",PT_komm!J204/1000)</f>
        <v xml:space="preserve"> </v>
      </c>
      <c r="K195" s="137" t="str">
        <f>IF(PT_komm!K204=0," ",PT_komm!K204/1000)</f>
        <v xml:space="preserve"> </v>
      </c>
      <c r="L195" s="137" t="str">
        <f>IF(PT_komm!L204=0," ",PT_komm!L204/1000)</f>
        <v xml:space="preserve"> </v>
      </c>
      <c r="M195" s="138" t="str">
        <f>IF(PT_komm!P204=0," ",PT_komm!P204/1000)</f>
        <v xml:space="preserve"> </v>
      </c>
      <c r="N195" s="101" t="str">
        <f>IF(PT_komm!U204=0," ",PT_komm!U204)</f>
        <v xml:space="preserve"> </v>
      </c>
    </row>
    <row r="196" spans="2:14" x14ac:dyDescent="0.2">
      <c r="B196" s="15" t="str">
        <f>IF(PT_komm!B205=0," ",PT_komm!B205)</f>
        <v xml:space="preserve"> </v>
      </c>
      <c r="C196" s="137" t="str">
        <f>IF(PT_komm!C205=0," ",PT_komm!C205/1000)</f>
        <v xml:space="preserve"> </v>
      </c>
      <c r="D196" s="137" t="str">
        <f>IF(PT_komm!D205=0," ",PT_komm!D205/1000)</f>
        <v xml:space="preserve"> </v>
      </c>
      <c r="E196" s="137" t="str">
        <f>IF(PT_komm!E205=0," ",PT_komm!E205/1000)</f>
        <v xml:space="preserve"> </v>
      </c>
      <c r="F196" s="137" t="str">
        <f>IF(PT_komm!F205=0," ",PT_komm!F205/1000)</f>
        <v xml:space="preserve"> </v>
      </c>
      <c r="G196" s="137" t="str">
        <f>IF(PT_komm!G205=0," ",PT_komm!G205/1000)</f>
        <v xml:space="preserve"> </v>
      </c>
      <c r="H196" s="137" t="str">
        <f>IF(PT_komm!H205=0," ",PT_komm!H205/1000)</f>
        <v xml:space="preserve"> </v>
      </c>
      <c r="I196" s="137" t="str">
        <f>IF(PT_komm!I205=0," ",PT_komm!I205/1000)</f>
        <v xml:space="preserve"> </v>
      </c>
      <c r="J196" s="137" t="str">
        <f>IF(PT_komm!J205=0," ",PT_komm!J205/1000)</f>
        <v xml:space="preserve"> </v>
      </c>
      <c r="K196" s="137" t="str">
        <f>IF(PT_komm!K205=0," ",PT_komm!K205/1000)</f>
        <v xml:space="preserve"> </v>
      </c>
      <c r="L196" s="137" t="str">
        <f>IF(PT_komm!L205=0," ",PT_komm!L205/1000)</f>
        <v xml:space="preserve"> </v>
      </c>
      <c r="M196" s="138" t="str">
        <f>IF(PT_komm!P205=0," ",PT_komm!P205/1000)</f>
        <v xml:space="preserve"> </v>
      </c>
      <c r="N196" s="101" t="str">
        <f>IF(PT_komm!U205=0," ",PT_komm!U205)</f>
        <v xml:space="preserve"> </v>
      </c>
    </row>
    <row r="197" spans="2:14" x14ac:dyDescent="0.2">
      <c r="B197" s="15" t="str">
        <f>IF(PT_komm!B206=0," ",PT_komm!B206)</f>
        <v xml:space="preserve"> </v>
      </c>
      <c r="C197" s="137" t="str">
        <f>IF(PT_komm!C206=0," ",PT_komm!C206/1000)</f>
        <v xml:space="preserve"> </v>
      </c>
      <c r="D197" s="137" t="str">
        <f>IF(PT_komm!D206=0," ",PT_komm!D206/1000)</f>
        <v xml:space="preserve"> </v>
      </c>
      <c r="E197" s="137" t="str">
        <f>IF(PT_komm!E206=0," ",PT_komm!E206/1000)</f>
        <v xml:space="preserve"> </v>
      </c>
      <c r="F197" s="137" t="str">
        <f>IF(PT_komm!F206=0," ",PT_komm!F206/1000)</f>
        <v xml:space="preserve"> </v>
      </c>
      <c r="G197" s="137" t="str">
        <f>IF(PT_komm!G206=0," ",PT_komm!G206/1000)</f>
        <v xml:space="preserve"> </v>
      </c>
      <c r="H197" s="137" t="str">
        <f>IF(PT_komm!H206=0," ",PT_komm!H206/1000)</f>
        <v xml:space="preserve"> </v>
      </c>
      <c r="I197" s="137" t="str">
        <f>IF(PT_komm!I206=0," ",PT_komm!I206/1000)</f>
        <v xml:space="preserve"> </v>
      </c>
      <c r="J197" s="137" t="str">
        <f>IF(PT_komm!J206=0," ",PT_komm!J206/1000)</f>
        <v xml:space="preserve"> </v>
      </c>
      <c r="K197" s="137" t="str">
        <f>IF(PT_komm!K206=0," ",PT_komm!K206/1000)</f>
        <v xml:space="preserve"> </v>
      </c>
      <c r="L197" s="137" t="str">
        <f>IF(PT_komm!L206=0," ",PT_komm!L206/1000)</f>
        <v xml:space="preserve"> </v>
      </c>
      <c r="M197" s="138" t="str">
        <f>IF(PT_komm!P206=0," ",PT_komm!P206/1000)</f>
        <v xml:space="preserve"> </v>
      </c>
      <c r="N197" s="101" t="str">
        <f>IF(PT_komm!U206=0," ",PT_komm!U206)</f>
        <v xml:space="preserve"> </v>
      </c>
    </row>
    <row r="198" spans="2:14" x14ac:dyDescent="0.2">
      <c r="B198" s="15" t="str">
        <f>IF(PT_komm!B207=0," ",PT_komm!B207)</f>
        <v xml:space="preserve"> </v>
      </c>
      <c r="C198" s="137" t="str">
        <f>IF(PT_komm!C207=0," ",PT_komm!C207/1000)</f>
        <v xml:space="preserve"> </v>
      </c>
      <c r="D198" s="137" t="str">
        <f>IF(PT_komm!D207=0," ",PT_komm!D207/1000)</f>
        <v xml:space="preserve"> </v>
      </c>
      <c r="E198" s="137" t="str">
        <f>IF(PT_komm!E207=0," ",PT_komm!E207/1000)</f>
        <v xml:space="preserve"> </v>
      </c>
      <c r="F198" s="137" t="str">
        <f>IF(PT_komm!F207=0," ",PT_komm!F207/1000)</f>
        <v xml:space="preserve"> </v>
      </c>
      <c r="G198" s="137" t="str">
        <f>IF(PT_komm!G207=0," ",PT_komm!G207/1000)</f>
        <v xml:space="preserve"> </v>
      </c>
      <c r="H198" s="137" t="str">
        <f>IF(PT_komm!H207=0," ",PT_komm!H207/1000)</f>
        <v xml:space="preserve"> </v>
      </c>
      <c r="I198" s="137" t="str">
        <f>IF(PT_komm!I207=0," ",PT_komm!I207/1000)</f>
        <v xml:space="preserve"> </v>
      </c>
      <c r="J198" s="137" t="str">
        <f>IF(PT_komm!J207=0," ",PT_komm!J207/1000)</f>
        <v xml:space="preserve"> </v>
      </c>
      <c r="K198" s="137" t="str">
        <f>IF(PT_komm!K207=0," ",PT_komm!K207/1000)</f>
        <v xml:space="preserve"> </v>
      </c>
      <c r="L198" s="137" t="str">
        <f>IF(PT_komm!L207=0," ",PT_komm!L207/1000)</f>
        <v xml:space="preserve"> </v>
      </c>
      <c r="M198" s="138" t="str">
        <f>IF(PT_komm!P207=0," ",PT_komm!P207/1000)</f>
        <v xml:space="preserve"> </v>
      </c>
      <c r="N198" s="101" t="str">
        <f>IF(PT_komm!U207=0," ",PT_komm!U207)</f>
        <v xml:space="preserve"> </v>
      </c>
    </row>
    <row r="199" spans="2:14" x14ac:dyDescent="0.2">
      <c r="B199" s="15" t="str">
        <f>IF(PT_komm!B208=0," ",PT_komm!B208)</f>
        <v xml:space="preserve"> </v>
      </c>
      <c r="C199" s="137" t="str">
        <f>IF(PT_komm!C208=0," ",PT_komm!C208/1000)</f>
        <v xml:space="preserve"> </v>
      </c>
      <c r="D199" s="137" t="str">
        <f>IF(PT_komm!D208=0," ",PT_komm!D208/1000)</f>
        <v xml:space="preserve"> </v>
      </c>
      <c r="E199" s="137" t="str">
        <f>IF(PT_komm!E208=0," ",PT_komm!E208/1000)</f>
        <v xml:space="preserve"> </v>
      </c>
      <c r="F199" s="137" t="str">
        <f>IF(PT_komm!F208=0," ",PT_komm!F208/1000)</f>
        <v xml:space="preserve"> </v>
      </c>
      <c r="G199" s="137" t="str">
        <f>IF(PT_komm!G208=0," ",PT_komm!G208/1000)</f>
        <v xml:space="preserve"> </v>
      </c>
      <c r="H199" s="137" t="str">
        <f>IF(PT_komm!H208=0," ",PT_komm!H208/1000)</f>
        <v xml:space="preserve"> </v>
      </c>
      <c r="I199" s="137" t="str">
        <f>IF(PT_komm!I208=0," ",PT_komm!I208/1000)</f>
        <v xml:space="preserve"> </v>
      </c>
      <c r="J199" s="137" t="str">
        <f>IF(PT_komm!J208=0," ",PT_komm!J208/1000)</f>
        <v xml:space="preserve"> </v>
      </c>
      <c r="K199" s="137" t="str">
        <f>IF(PT_komm!K208=0," ",PT_komm!K208/1000)</f>
        <v xml:space="preserve"> </v>
      </c>
      <c r="L199" s="137" t="str">
        <f>IF(PT_komm!L208=0," ",PT_komm!L208/1000)</f>
        <v xml:space="preserve"> </v>
      </c>
      <c r="M199" s="138" t="str">
        <f>IF(PT_komm!P208=0," ",PT_komm!P208/1000)</f>
        <v xml:space="preserve"> </v>
      </c>
      <c r="N199" s="101" t="str">
        <f>IF(PT_komm!U208=0," ",PT_komm!U208)</f>
        <v xml:space="preserve"> </v>
      </c>
    </row>
    <row r="200" spans="2:14" x14ac:dyDescent="0.2">
      <c r="B200" s="15" t="str">
        <f>IF(PT_komm!B209=0," ",PT_komm!B209)</f>
        <v xml:space="preserve"> </v>
      </c>
      <c r="C200" s="137" t="str">
        <f>IF(PT_komm!C209=0," ",PT_komm!C209/1000)</f>
        <v xml:space="preserve"> </v>
      </c>
      <c r="D200" s="137" t="str">
        <f>IF(PT_komm!D209=0," ",PT_komm!D209/1000)</f>
        <v xml:space="preserve"> </v>
      </c>
      <c r="E200" s="137" t="str">
        <f>IF(PT_komm!E209=0," ",PT_komm!E209/1000)</f>
        <v xml:space="preserve"> </v>
      </c>
      <c r="F200" s="137" t="str">
        <f>IF(PT_komm!F209=0," ",PT_komm!F209/1000)</f>
        <v xml:space="preserve"> </v>
      </c>
      <c r="G200" s="137" t="str">
        <f>IF(PT_komm!G209=0," ",PT_komm!G209/1000)</f>
        <v xml:space="preserve"> </v>
      </c>
      <c r="H200" s="137" t="str">
        <f>IF(PT_komm!H209=0," ",PT_komm!H209/1000)</f>
        <v xml:space="preserve"> </v>
      </c>
      <c r="I200" s="137" t="str">
        <f>IF(PT_komm!I209=0," ",PT_komm!I209/1000)</f>
        <v xml:space="preserve"> </v>
      </c>
      <c r="J200" s="137" t="str">
        <f>IF(PT_komm!J209=0," ",PT_komm!J209/1000)</f>
        <v xml:space="preserve"> </v>
      </c>
      <c r="K200" s="137" t="str">
        <f>IF(PT_komm!K209=0," ",PT_komm!K209/1000)</f>
        <v xml:space="preserve"> </v>
      </c>
      <c r="L200" s="137" t="str">
        <f>IF(PT_komm!L209=0," ",PT_komm!L209/1000)</f>
        <v xml:space="preserve"> </v>
      </c>
      <c r="M200" s="138" t="str">
        <f>IF(PT_komm!P209=0," ",PT_komm!P209/1000)</f>
        <v xml:space="preserve"> </v>
      </c>
      <c r="N200" s="101" t="str">
        <f>IF(PT_komm!U209=0," ",PT_komm!U209)</f>
        <v xml:space="preserve"> </v>
      </c>
    </row>
    <row r="201" spans="2:14" x14ac:dyDescent="0.2">
      <c r="B201" s="15" t="str">
        <f>IF(PT_komm!B210=0," ",PT_komm!B210)</f>
        <v xml:space="preserve"> </v>
      </c>
      <c r="C201" s="137" t="str">
        <f>IF(PT_komm!C210=0," ",PT_komm!C210/1000)</f>
        <v xml:space="preserve"> </v>
      </c>
      <c r="D201" s="137" t="str">
        <f>IF(PT_komm!D210=0," ",PT_komm!D210/1000)</f>
        <v xml:space="preserve"> </v>
      </c>
      <c r="E201" s="137" t="str">
        <f>IF(PT_komm!E210=0," ",PT_komm!E210/1000)</f>
        <v xml:space="preserve"> </v>
      </c>
      <c r="F201" s="137" t="str">
        <f>IF(PT_komm!F210=0," ",PT_komm!F210/1000)</f>
        <v xml:space="preserve"> </v>
      </c>
      <c r="G201" s="137" t="str">
        <f>IF(PT_komm!G210=0," ",PT_komm!G210/1000)</f>
        <v xml:space="preserve"> </v>
      </c>
      <c r="H201" s="137" t="str">
        <f>IF(PT_komm!H210=0," ",PT_komm!H210/1000)</f>
        <v xml:space="preserve"> </v>
      </c>
      <c r="I201" s="137" t="str">
        <f>IF(PT_komm!I210=0," ",PT_komm!I210/1000)</f>
        <v xml:space="preserve"> </v>
      </c>
      <c r="J201" s="137" t="str">
        <f>IF(PT_komm!J210=0," ",PT_komm!J210/1000)</f>
        <v xml:space="preserve"> </v>
      </c>
      <c r="K201" s="137" t="str">
        <f>IF(PT_komm!K210=0," ",PT_komm!K210/1000)</f>
        <v xml:space="preserve"> </v>
      </c>
      <c r="L201" s="137" t="str">
        <f>IF(PT_komm!L210=0," ",PT_komm!L210/1000)</f>
        <v xml:space="preserve"> </v>
      </c>
      <c r="M201" s="138" t="str">
        <f>IF(PT_komm!P210=0," ",PT_komm!P210/1000)</f>
        <v xml:space="preserve"> </v>
      </c>
      <c r="N201" s="101" t="str">
        <f>IF(PT_komm!U210=0," ",PT_komm!U210)</f>
        <v xml:space="preserve"> </v>
      </c>
    </row>
    <row r="202" spans="2:14" x14ac:dyDescent="0.2">
      <c r="B202" s="15" t="str">
        <f>IF(PT_komm!B211=0," ",PT_komm!B211)</f>
        <v xml:space="preserve"> </v>
      </c>
      <c r="C202" s="137" t="str">
        <f>IF(PT_komm!C211=0," ",PT_komm!C211/1000)</f>
        <v xml:space="preserve"> </v>
      </c>
      <c r="D202" s="137" t="str">
        <f>IF(PT_komm!D211=0," ",PT_komm!D211/1000)</f>
        <v xml:space="preserve"> </v>
      </c>
      <c r="E202" s="137" t="str">
        <f>IF(PT_komm!E211=0," ",PT_komm!E211/1000)</f>
        <v xml:space="preserve"> </v>
      </c>
      <c r="F202" s="137" t="str">
        <f>IF(PT_komm!F211=0," ",PT_komm!F211/1000)</f>
        <v xml:space="preserve"> </v>
      </c>
      <c r="G202" s="137" t="str">
        <f>IF(PT_komm!G211=0," ",PT_komm!G211/1000)</f>
        <v xml:space="preserve"> </v>
      </c>
      <c r="H202" s="137" t="str">
        <f>IF(PT_komm!H211=0," ",PT_komm!H211/1000)</f>
        <v xml:space="preserve"> </v>
      </c>
      <c r="I202" s="137" t="str">
        <f>IF(PT_komm!I211=0," ",PT_komm!I211/1000)</f>
        <v xml:space="preserve"> </v>
      </c>
      <c r="J202" s="137" t="str">
        <f>IF(PT_komm!J211=0," ",PT_komm!J211/1000)</f>
        <v xml:space="preserve"> </v>
      </c>
      <c r="K202" s="137" t="str">
        <f>IF(PT_komm!K211=0," ",PT_komm!K211/1000)</f>
        <v xml:space="preserve"> </v>
      </c>
      <c r="L202" s="137" t="str">
        <f>IF(PT_komm!L211=0," ",PT_komm!L211/1000)</f>
        <v xml:space="preserve"> </v>
      </c>
      <c r="M202" s="138" t="str">
        <f>IF(PT_komm!P211=0," ",PT_komm!P211/1000)</f>
        <v xml:space="preserve"> </v>
      </c>
      <c r="N202" s="101" t="str">
        <f>IF(PT_komm!U211=0," ",PT_komm!U211)</f>
        <v xml:space="preserve"> </v>
      </c>
    </row>
    <row r="203" spans="2:14" x14ac:dyDescent="0.2">
      <c r="B203" s="15" t="str">
        <f>IF(PT_komm!B212=0," ",PT_komm!B212)</f>
        <v xml:space="preserve"> </v>
      </c>
      <c r="C203" s="137" t="str">
        <f>IF(PT_komm!C212=0," ",PT_komm!C212/1000)</f>
        <v xml:space="preserve"> </v>
      </c>
      <c r="D203" s="137" t="str">
        <f>IF(PT_komm!D212=0," ",PT_komm!D212/1000)</f>
        <v xml:space="preserve"> </v>
      </c>
      <c r="E203" s="137" t="str">
        <f>IF(PT_komm!E212=0," ",PT_komm!E212/1000)</f>
        <v xml:space="preserve"> </v>
      </c>
      <c r="F203" s="137" t="str">
        <f>IF(PT_komm!F212=0," ",PT_komm!F212/1000)</f>
        <v xml:space="preserve"> </v>
      </c>
      <c r="G203" s="137" t="str">
        <f>IF(PT_komm!G212=0," ",PT_komm!G212/1000)</f>
        <v xml:space="preserve"> </v>
      </c>
      <c r="H203" s="137" t="str">
        <f>IF(PT_komm!H212=0," ",PT_komm!H212/1000)</f>
        <v xml:space="preserve"> </v>
      </c>
      <c r="I203" s="137" t="str">
        <f>IF(PT_komm!I212=0," ",PT_komm!I212/1000)</f>
        <v xml:space="preserve"> </v>
      </c>
      <c r="J203" s="137" t="str">
        <f>IF(PT_komm!J212=0," ",PT_komm!J212/1000)</f>
        <v xml:space="preserve"> </v>
      </c>
      <c r="K203" s="137" t="str">
        <f>IF(PT_komm!K212=0," ",PT_komm!K212/1000)</f>
        <v xml:space="preserve"> </v>
      </c>
      <c r="L203" s="137" t="str">
        <f>IF(PT_komm!L212=0," ",PT_komm!L212/1000)</f>
        <v xml:space="preserve"> </v>
      </c>
      <c r="M203" s="138" t="str">
        <f>IF(PT_komm!P212=0," ",PT_komm!P212/1000)</f>
        <v xml:space="preserve"> </v>
      </c>
      <c r="N203" s="101" t="str">
        <f>IF(PT_komm!U212=0," ",PT_komm!U212)</f>
        <v xml:space="preserve"> </v>
      </c>
    </row>
    <row r="204" spans="2:14" x14ac:dyDescent="0.2">
      <c r="B204" s="15" t="str">
        <f>IF(PT_komm!B213=0," ",PT_komm!B213)</f>
        <v xml:space="preserve"> </v>
      </c>
      <c r="C204" s="137" t="str">
        <f>IF(PT_komm!C213=0," ",PT_komm!C213/1000)</f>
        <v xml:space="preserve"> </v>
      </c>
      <c r="D204" s="137" t="str">
        <f>IF(PT_komm!D213=0," ",PT_komm!D213/1000)</f>
        <v xml:space="preserve"> </v>
      </c>
      <c r="E204" s="137" t="str">
        <f>IF(PT_komm!E213=0," ",PT_komm!E213/1000)</f>
        <v xml:space="preserve"> </v>
      </c>
      <c r="F204" s="137" t="str">
        <f>IF(PT_komm!F213=0," ",PT_komm!F213/1000)</f>
        <v xml:space="preserve"> </v>
      </c>
      <c r="G204" s="137" t="str">
        <f>IF(PT_komm!G213=0," ",PT_komm!G213/1000)</f>
        <v xml:space="preserve"> </v>
      </c>
      <c r="H204" s="137" t="str">
        <f>IF(PT_komm!H213=0," ",PT_komm!H213/1000)</f>
        <v xml:space="preserve"> </v>
      </c>
      <c r="I204" s="137" t="str">
        <f>IF(PT_komm!I213=0," ",PT_komm!I213/1000)</f>
        <v xml:space="preserve"> </v>
      </c>
      <c r="J204" s="137" t="str">
        <f>IF(PT_komm!J213=0," ",PT_komm!J213/1000)</f>
        <v xml:space="preserve"> </v>
      </c>
      <c r="K204" s="137" t="str">
        <f>IF(PT_komm!K213=0," ",PT_komm!K213/1000)</f>
        <v xml:space="preserve"> </v>
      </c>
      <c r="L204" s="137" t="str">
        <f>IF(PT_komm!L213=0," ",PT_komm!L213/1000)</f>
        <v xml:space="preserve"> </v>
      </c>
      <c r="M204" s="138" t="str">
        <f>IF(PT_komm!P213=0," ",PT_komm!P213/1000)</f>
        <v xml:space="preserve"> </v>
      </c>
      <c r="N204" s="101" t="str">
        <f>IF(PT_komm!U213=0," ",PT_komm!U213)</f>
        <v xml:space="preserve"> </v>
      </c>
    </row>
    <row r="205" spans="2:14" x14ac:dyDescent="0.2">
      <c r="B205" s="15" t="str">
        <f>IF(PT_komm!B214=0," ",PT_komm!B214)</f>
        <v xml:space="preserve"> </v>
      </c>
      <c r="C205" s="137" t="str">
        <f>IF(PT_komm!C214=0," ",PT_komm!C214/1000)</f>
        <v xml:space="preserve"> </v>
      </c>
      <c r="D205" s="137" t="str">
        <f>IF(PT_komm!D214=0," ",PT_komm!D214/1000)</f>
        <v xml:space="preserve"> </v>
      </c>
      <c r="E205" s="137" t="str">
        <f>IF(PT_komm!E214=0," ",PT_komm!E214/1000)</f>
        <v xml:space="preserve"> </v>
      </c>
      <c r="F205" s="137" t="str">
        <f>IF(PT_komm!F214=0," ",PT_komm!F214/1000)</f>
        <v xml:space="preserve"> </v>
      </c>
      <c r="G205" s="137" t="str">
        <f>IF(PT_komm!G214=0," ",PT_komm!G214/1000)</f>
        <v xml:space="preserve"> </v>
      </c>
      <c r="H205" s="137" t="str">
        <f>IF(PT_komm!H214=0," ",PT_komm!H214/1000)</f>
        <v xml:space="preserve"> </v>
      </c>
      <c r="I205" s="137" t="str">
        <f>IF(PT_komm!I214=0," ",PT_komm!I214/1000)</f>
        <v xml:space="preserve"> </v>
      </c>
      <c r="J205" s="137" t="str">
        <f>IF(PT_komm!J214=0," ",PT_komm!J214/1000)</f>
        <v xml:space="preserve"> </v>
      </c>
      <c r="K205" s="137" t="str">
        <f>IF(PT_komm!K214=0," ",PT_komm!K214/1000)</f>
        <v xml:space="preserve"> </v>
      </c>
      <c r="L205" s="137" t="str">
        <f>IF(PT_komm!L214=0," ",PT_komm!L214/1000)</f>
        <v xml:space="preserve"> </v>
      </c>
      <c r="M205" s="138" t="str">
        <f>IF(PT_komm!P214=0," ",PT_komm!P214/1000)</f>
        <v xml:space="preserve"> </v>
      </c>
      <c r="N205" s="101" t="str">
        <f>IF(PT_komm!U214=0," ",PT_komm!U214)</f>
        <v xml:space="preserve"> </v>
      </c>
    </row>
    <row r="206" spans="2:14" x14ac:dyDescent="0.2">
      <c r="B206" s="15" t="str">
        <f>IF(PT_komm!B215=0," ",PT_komm!B215)</f>
        <v xml:space="preserve"> </v>
      </c>
      <c r="C206" s="137" t="str">
        <f>IF(PT_komm!C215=0," ",PT_komm!C215/1000)</f>
        <v xml:space="preserve"> </v>
      </c>
      <c r="D206" s="137" t="str">
        <f>IF(PT_komm!D215=0," ",PT_komm!D215/1000)</f>
        <v xml:space="preserve"> </v>
      </c>
      <c r="E206" s="137" t="str">
        <f>IF(PT_komm!E215=0," ",PT_komm!E215/1000)</f>
        <v xml:space="preserve"> </v>
      </c>
      <c r="F206" s="137" t="str">
        <f>IF(PT_komm!F215=0," ",PT_komm!F215/1000)</f>
        <v xml:space="preserve"> </v>
      </c>
      <c r="G206" s="137" t="str">
        <f>IF(PT_komm!G215=0," ",PT_komm!G215/1000)</f>
        <v xml:space="preserve"> </v>
      </c>
      <c r="H206" s="137" t="str">
        <f>IF(PT_komm!H215=0," ",PT_komm!H215/1000)</f>
        <v xml:space="preserve"> </v>
      </c>
      <c r="I206" s="137" t="str">
        <f>IF(PT_komm!I215=0," ",PT_komm!I215/1000)</f>
        <v xml:space="preserve"> </v>
      </c>
      <c r="J206" s="137" t="str">
        <f>IF(PT_komm!J215=0," ",PT_komm!J215/1000)</f>
        <v xml:space="preserve"> </v>
      </c>
      <c r="K206" s="137" t="str">
        <f>IF(PT_komm!K215=0," ",PT_komm!K215/1000)</f>
        <v xml:space="preserve"> </v>
      </c>
      <c r="L206" s="137" t="str">
        <f>IF(PT_komm!L215=0," ",PT_komm!L215/1000)</f>
        <v xml:space="preserve"> </v>
      </c>
      <c r="M206" s="138" t="str">
        <f>IF(PT_komm!P215=0," ",PT_komm!P215/1000)</f>
        <v xml:space="preserve"> </v>
      </c>
      <c r="N206" s="101" t="str">
        <f>IF(PT_komm!U215=0," ",PT_komm!U215)</f>
        <v xml:space="preserve"> </v>
      </c>
    </row>
    <row r="207" spans="2:14" x14ac:dyDescent="0.2">
      <c r="B207" s="15" t="str">
        <f>IF(PT_komm!B216=0," ",PT_komm!B216)</f>
        <v xml:space="preserve"> </v>
      </c>
      <c r="C207" s="137" t="str">
        <f>IF(PT_komm!C216=0," ",PT_komm!C216/1000)</f>
        <v xml:space="preserve"> </v>
      </c>
      <c r="D207" s="137" t="str">
        <f>IF(PT_komm!D216=0," ",PT_komm!D216/1000)</f>
        <v xml:space="preserve"> </v>
      </c>
      <c r="E207" s="137" t="str">
        <f>IF(PT_komm!E216=0," ",PT_komm!E216/1000)</f>
        <v xml:space="preserve"> </v>
      </c>
      <c r="F207" s="137" t="str">
        <f>IF(PT_komm!F216=0," ",PT_komm!F216/1000)</f>
        <v xml:space="preserve"> </v>
      </c>
      <c r="G207" s="137" t="str">
        <f>IF(PT_komm!G216=0," ",PT_komm!G216/1000)</f>
        <v xml:space="preserve"> </v>
      </c>
      <c r="H207" s="137" t="str">
        <f>IF(PT_komm!H216=0," ",PT_komm!H216/1000)</f>
        <v xml:space="preserve"> </v>
      </c>
      <c r="I207" s="137" t="str">
        <f>IF(PT_komm!I216=0," ",PT_komm!I216/1000)</f>
        <v xml:space="preserve"> </v>
      </c>
      <c r="J207" s="137" t="str">
        <f>IF(PT_komm!J216=0," ",PT_komm!J216/1000)</f>
        <v xml:space="preserve"> </v>
      </c>
      <c r="K207" s="137" t="str">
        <f>IF(PT_komm!K216=0," ",PT_komm!K216/1000)</f>
        <v xml:space="preserve"> </v>
      </c>
      <c r="L207" s="137" t="str">
        <f>IF(PT_komm!L216=0," ",PT_komm!L216/1000)</f>
        <v xml:space="preserve"> </v>
      </c>
      <c r="M207" s="138" t="str">
        <f>IF(PT_komm!P216=0," ",PT_komm!P216/1000)</f>
        <v xml:space="preserve"> </v>
      </c>
      <c r="N207" s="101" t="str">
        <f>IF(PT_komm!U216=0," ",PT_komm!U216)</f>
        <v xml:space="preserve"> </v>
      </c>
    </row>
    <row r="208" spans="2:14" x14ac:dyDescent="0.2">
      <c r="B208" s="15" t="str">
        <f>IF(PT_komm!B217=0," ",PT_komm!B217)</f>
        <v xml:space="preserve"> </v>
      </c>
      <c r="C208" s="137" t="str">
        <f>IF(PT_komm!C217=0," ",PT_komm!C217/1000)</f>
        <v xml:space="preserve"> </v>
      </c>
      <c r="D208" s="137" t="str">
        <f>IF(PT_komm!D217=0," ",PT_komm!D217/1000)</f>
        <v xml:space="preserve"> </v>
      </c>
      <c r="E208" s="137" t="str">
        <f>IF(PT_komm!E217=0," ",PT_komm!E217/1000)</f>
        <v xml:space="preserve"> </v>
      </c>
      <c r="F208" s="137" t="str">
        <f>IF(PT_komm!F217=0," ",PT_komm!F217/1000)</f>
        <v xml:space="preserve"> </v>
      </c>
      <c r="G208" s="137" t="str">
        <f>IF(PT_komm!G217=0," ",PT_komm!G217/1000)</f>
        <v xml:space="preserve"> </v>
      </c>
      <c r="H208" s="137" t="str">
        <f>IF(PT_komm!H217=0," ",PT_komm!H217/1000)</f>
        <v xml:space="preserve"> </v>
      </c>
      <c r="I208" s="137" t="str">
        <f>IF(PT_komm!I217=0," ",PT_komm!I217/1000)</f>
        <v xml:space="preserve"> </v>
      </c>
      <c r="J208" s="137" t="str">
        <f>IF(PT_komm!J217=0," ",PT_komm!J217/1000)</f>
        <v xml:space="preserve"> </v>
      </c>
      <c r="K208" s="137" t="str">
        <f>IF(PT_komm!K217=0," ",PT_komm!K217/1000)</f>
        <v xml:space="preserve"> </v>
      </c>
      <c r="L208" s="137" t="str">
        <f>IF(PT_komm!L217=0," ",PT_komm!L217/1000)</f>
        <v xml:space="preserve"> </v>
      </c>
      <c r="M208" s="138" t="str">
        <f>IF(PT_komm!P217=0," ",PT_komm!P217/1000)</f>
        <v xml:space="preserve"> </v>
      </c>
      <c r="N208" s="101" t="str">
        <f>IF(PT_komm!U217=0," ",PT_komm!U217)</f>
        <v xml:space="preserve"> </v>
      </c>
    </row>
    <row r="209" spans="2:14" x14ac:dyDescent="0.2">
      <c r="B209" s="15" t="str">
        <f>IF(PT_komm!B218=0," ",PT_komm!B218)</f>
        <v xml:space="preserve"> </v>
      </c>
      <c r="C209" s="137" t="str">
        <f>IF(PT_komm!C218=0," ",PT_komm!C218/1000)</f>
        <v xml:space="preserve"> </v>
      </c>
      <c r="D209" s="137" t="str">
        <f>IF(PT_komm!D218=0," ",PT_komm!D218/1000)</f>
        <v xml:space="preserve"> </v>
      </c>
      <c r="E209" s="137" t="str">
        <f>IF(PT_komm!E218=0," ",PT_komm!E218/1000)</f>
        <v xml:space="preserve"> </v>
      </c>
      <c r="F209" s="137" t="str">
        <f>IF(PT_komm!F218=0," ",PT_komm!F218/1000)</f>
        <v xml:space="preserve"> </v>
      </c>
      <c r="G209" s="137" t="str">
        <f>IF(PT_komm!G218=0," ",PT_komm!G218/1000)</f>
        <v xml:space="preserve"> </v>
      </c>
      <c r="H209" s="137" t="str">
        <f>IF(PT_komm!H218=0," ",PT_komm!H218/1000)</f>
        <v xml:space="preserve"> </v>
      </c>
      <c r="I209" s="137" t="str">
        <f>IF(PT_komm!I218=0," ",PT_komm!I218/1000)</f>
        <v xml:space="preserve"> </v>
      </c>
      <c r="J209" s="137" t="str">
        <f>IF(PT_komm!J218=0," ",PT_komm!J218/1000)</f>
        <v xml:space="preserve"> </v>
      </c>
      <c r="K209" s="137" t="str">
        <f>IF(PT_komm!K218=0," ",PT_komm!K218/1000)</f>
        <v xml:space="preserve"> </v>
      </c>
      <c r="L209" s="137" t="str">
        <f>IF(PT_komm!L218=0," ",PT_komm!L218/1000)</f>
        <v xml:space="preserve"> </v>
      </c>
      <c r="M209" s="138" t="str">
        <f>IF(PT_komm!P218=0," ",PT_komm!P218/1000)</f>
        <v xml:space="preserve"> </v>
      </c>
      <c r="N209" s="101" t="str">
        <f>IF(PT_komm!U218=0," ",PT_komm!U218)</f>
        <v xml:space="preserve"> </v>
      </c>
    </row>
    <row r="210" spans="2:14" x14ac:dyDescent="0.2">
      <c r="B210" s="15" t="str">
        <f>IF(PT_komm!B219=0," ",PT_komm!B219)</f>
        <v xml:space="preserve"> </v>
      </c>
      <c r="C210" s="137" t="str">
        <f>IF(PT_komm!C219=0," ",PT_komm!C219/1000)</f>
        <v xml:space="preserve"> </v>
      </c>
      <c r="D210" s="137" t="str">
        <f>IF(PT_komm!D219=0," ",PT_komm!D219/1000)</f>
        <v xml:space="preserve"> </v>
      </c>
      <c r="E210" s="137" t="str">
        <f>IF(PT_komm!E219=0," ",PT_komm!E219/1000)</f>
        <v xml:space="preserve"> </v>
      </c>
      <c r="F210" s="137" t="str">
        <f>IF(PT_komm!F219=0," ",PT_komm!F219/1000)</f>
        <v xml:space="preserve"> </v>
      </c>
      <c r="G210" s="137" t="str">
        <f>IF(PT_komm!G219=0," ",PT_komm!G219/1000)</f>
        <v xml:space="preserve"> </v>
      </c>
      <c r="H210" s="137" t="str">
        <f>IF(PT_komm!H219=0," ",PT_komm!H219/1000)</f>
        <v xml:space="preserve"> </v>
      </c>
      <c r="I210" s="137" t="str">
        <f>IF(PT_komm!I219=0," ",PT_komm!I219/1000)</f>
        <v xml:space="preserve"> </v>
      </c>
      <c r="J210" s="137" t="str">
        <f>IF(PT_komm!J219=0," ",PT_komm!J219/1000)</f>
        <v xml:space="preserve"> </v>
      </c>
      <c r="K210" s="137" t="str">
        <f>IF(PT_komm!K219=0," ",PT_komm!K219/1000)</f>
        <v xml:space="preserve"> </v>
      </c>
      <c r="L210" s="137" t="str">
        <f>IF(PT_komm!L219=0," ",PT_komm!L219/1000)</f>
        <v xml:space="preserve"> </v>
      </c>
      <c r="M210" s="138" t="str">
        <f>IF(PT_komm!P219=0," ",PT_komm!P219/1000)</f>
        <v xml:space="preserve"> </v>
      </c>
      <c r="N210" s="101" t="str">
        <f>IF(PT_komm!U219=0," ",PT_komm!U219)</f>
        <v xml:space="preserve"> </v>
      </c>
    </row>
    <row r="211" spans="2:14" x14ac:dyDescent="0.2">
      <c r="B211" s="15" t="str">
        <f>IF(PT_komm!B220=0," ",PT_komm!B220)</f>
        <v xml:space="preserve"> </v>
      </c>
      <c r="C211" s="137" t="str">
        <f>IF(PT_komm!C220=0," ",PT_komm!C220/1000)</f>
        <v xml:space="preserve"> </v>
      </c>
      <c r="D211" s="137" t="str">
        <f>IF(PT_komm!D220=0," ",PT_komm!D220/1000)</f>
        <v xml:space="preserve"> </v>
      </c>
      <c r="E211" s="137" t="str">
        <f>IF(PT_komm!E220=0," ",PT_komm!E220/1000)</f>
        <v xml:space="preserve"> </v>
      </c>
      <c r="F211" s="137" t="str">
        <f>IF(PT_komm!F220=0," ",PT_komm!F220/1000)</f>
        <v xml:space="preserve"> </v>
      </c>
      <c r="G211" s="137" t="str">
        <f>IF(PT_komm!G220=0," ",PT_komm!G220/1000)</f>
        <v xml:space="preserve"> </v>
      </c>
      <c r="H211" s="137" t="str">
        <f>IF(PT_komm!H220=0," ",PT_komm!H220/1000)</f>
        <v xml:space="preserve"> </v>
      </c>
      <c r="I211" s="137" t="str">
        <f>IF(PT_komm!I220=0," ",PT_komm!I220/1000)</f>
        <v xml:space="preserve"> </v>
      </c>
      <c r="J211" s="137" t="str">
        <f>IF(PT_komm!J220=0," ",PT_komm!J220/1000)</f>
        <v xml:space="preserve"> </v>
      </c>
      <c r="K211" s="137" t="str">
        <f>IF(PT_komm!K220=0," ",PT_komm!K220/1000)</f>
        <v xml:space="preserve"> </v>
      </c>
      <c r="L211" s="137" t="str">
        <f>IF(PT_komm!L220=0," ",PT_komm!L220/1000)</f>
        <v xml:space="preserve"> </v>
      </c>
      <c r="M211" s="138" t="str">
        <f>IF(PT_komm!P220=0," ",PT_komm!P220/1000)</f>
        <v xml:space="preserve"> </v>
      </c>
      <c r="N211" s="101" t="str">
        <f>IF(PT_komm!U220=0," ",PT_komm!U220)</f>
        <v xml:space="preserve"> </v>
      </c>
    </row>
    <row r="212" spans="2:14" x14ac:dyDescent="0.2">
      <c r="B212" s="15" t="str">
        <f>IF(PT_komm!B221=0," ",PT_komm!B221)</f>
        <v xml:space="preserve"> </v>
      </c>
      <c r="C212" s="137" t="str">
        <f>IF(PT_komm!C221=0," ",PT_komm!C221/1000)</f>
        <v xml:space="preserve"> </v>
      </c>
      <c r="D212" s="137" t="str">
        <f>IF(PT_komm!D221=0," ",PT_komm!D221/1000)</f>
        <v xml:space="preserve"> </v>
      </c>
      <c r="E212" s="137" t="str">
        <f>IF(PT_komm!E221=0," ",PT_komm!E221/1000)</f>
        <v xml:space="preserve"> </v>
      </c>
      <c r="F212" s="137" t="str">
        <f>IF(PT_komm!F221=0," ",PT_komm!F221/1000)</f>
        <v xml:space="preserve"> </v>
      </c>
      <c r="G212" s="137" t="str">
        <f>IF(PT_komm!G221=0," ",PT_komm!G221/1000)</f>
        <v xml:space="preserve"> </v>
      </c>
      <c r="H212" s="137" t="str">
        <f>IF(PT_komm!H221=0," ",PT_komm!H221/1000)</f>
        <v xml:space="preserve"> </v>
      </c>
      <c r="I212" s="137" t="str">
        <f>IF(PT_komm!I221=0," ",PT_komm!I221/1000)</f>
        <v xml:space="preserve"> </v>
      </c>
      <c r="J212" s="137" t="str">
        <f>IF(PT_komm!J221=0," ",PT_komm!J221/1000)</f>
        <v xml:space="preserve"> </v>
      </c>
      <c r="K212" s="137" t="str">
        <f>IF(PT_komm!K221=0," ",PT_komm!K221/1000)</f>
        <v xml:space="preserve"> </v>
      </c>
      <c r="L212" s="137" t="str">
        <f>IF(PT_komm!L221=0," ",PT_komm!L221/1000)</f>
        <v xml:space="preserve"> </v>
      </c>
      <c r="M212" s="138" t="str">
        <f>IF(PT_komm!P221=0," ",PT_komm!P221/1000)</f>
        <v xml:space="preserve"> </v>
      </c>
      <c r="N212" s="101" t="str">
        <f>IF(PT_komm!U221=0," ",PT_komm!U221)</f>
        <v xml:space="preserve"> </v>
      </c>
    </row>
    <row r="213" spans="2:14" x14ac:dyDescent="0.2">
      <c r="B213" s="15" t="str">
        <f>IF(PT_komm!B222=0," ",PT_komm!B222)</f>
        <v xml:space="preserve"> </v>
      </c>
      <c r="C213" s="137" t="str">
        <f>IF(PT_komm!C222=0," ",PT_komm!C222/1000)</f>
        <v xml:space="preserve"> </v>
      </c>
      <c r="D213" s="137" t="str">
        <f>IF(PT_komm!D222=0," ",PT_komm!D222/1000)</f>
        <v xml:space="preserve"> </v>
      </c>
      <c r="E213" s="137" t="str">
        <f>IF(PT_komm!E222=0," ",PT_komm!E222/1000)</f>
        <v xml:space="preserve"> </v>
      </c>
      <c r="F213" s="137" t="str">
        <f>IF(PT_komm!F222=0," ",PT_komm!F222/1000)</f>
        <v xml:space="preserve"> </v>
      </c>
      <c r="G213" s="137" t="str">
        <f>IF(PT_komm!G222=0," ",PT_komm!G222/1000)</f>
        <v xml:space="preserve"> </v>
      </c>
      <c r="H213" s="137" t="str">
        <f>IF(PT_komm!H222=0," ",PT_komm!H222/1000)</f>
        <v xml:space="preserve"> </v>
      </c>
      <c r="I213" s="137" t="str">
        <f>IF(PT_komm!I222=0," ",PT_komm!I222/1000)</f>
        <v xml:space="preserve"> </v>
      </c>
      <c r="J213" s="137" t="str">
        <f>IF(PT_komm!J222=0," ",PT_komm!J222/1000)</f>
        <v xml:space="preserve"> </v>
      </c>
      <c r="K213" s="137" t="str">
        <f>IF(PT_komm!K222=0," ",PT_komm!K222/1000)</f>
        <v xml:space="preserve"> </v>
      </c>
      <c r="L213" s="137" t="str">
        <f>IF(PT_komm!L222=0," ",PT_komm!L222/1000)</f>
        <v xml:space="preserve"> </v>
      </c>
      <c r="M213" s="138" t="str">
        <f>IF(PT_komm!P222=0," ",PT_komm!P222/1000)</f>
        <v xml:space="preserve"> </v>
      </c>
      <c r="N213" s="101" t="str">
        <f>IF(PT_komm!U222=0," ",PT_komm!U222)</f>
        <v xml:space="preserve"> </v>
      </c>
    </row>
    <row r="214" spans="2:14" x14ac:dyDescent="0.2">
      <c r="B214" s="15" t="str">
        <f>IF(PT_komm!B223=0," ",PT_komm!B223)</f>
        <v xml:space="preserve"> </v>
      </c>
      <c r="C214" s="137" t="str">
        <f>IF(PT_komm!C223=0," ",PT_komm!C223/1000)</f>
        <v xml:space="preserve"> </v>
      </c>
      <c r="D214" s="137" t="str">
        <f>IF(PT_komm!D223=0," ",PT_komm!D223/1000)</f>
        <v xml:space="preserve"> </v>
      </c>
      <c r="E214" s="137" t="str">
        <f>IF(PT_komm!E223=0," ",PT_komm!E223/1000)</f>
        <v xml:space="preserve"> </v>
      </c>
      <c r="F214" s="137" t="str">
        <f>IF(PT_komm!F223=0," ",PT_komm!F223/1000)</f>
        <v xml:space="preserve"> </v>
      </c>
      <c r="G214" s="137" t="str">
        <f>IF(PT_komm!G223=0," ",PT_komm!G223/1000)</f>
        <v xml:space="preserve"> </v>
      </c>
      <c r="H214" s="137" t="str">
        <f>IF(PT_komm!H223=0," ",PT_komm!H223/1000)</f>
        <v xml:space="preserve"> </v>
      </c>
      <c r="I214" s="137" t="str">
        <f>IF(PT_komm!I223=0," ",PT_komm!I223/1000)</f>
        <v xml:space="preserve"> </v>
      </c>
      <c r="J214" s="137" t="str">
        <f>IF(PT_komm!J223=0," ",PT_komm!J223/1000)</f>
        <v xml:space="preserve"> </v>
      </c>
      <c r="K214" s="137" t="str">
        <f>IF(PT_komm!K223=0," ",PT_komm!K223/1000)</f>
        <v xml:space="preserve"> </v>
      </c>
      <c r="L214" s="137" t="str">
        <f>IF(PT_komm!L223=0," ",PT_komm!L223/1000)</f>
        <v xml:space="preserve"> </v>
      </c>
      <c r="M214" s="138" t="str">
        <f>IF(PT_komm!P223=0," ",PT_komm!P223/1000)</f>
        <v xml:space="preserve"> </v>
      </c>
      <c r="N214" s="101" t="str">
        <f>IF(PT_komm!U223=0," ",PT_komm!U223)</f>
        <v xml:space="preserve"> </v>
      </c>
    </row>
    <row r="215" spans="2:14" x14ac:dyDescent="0.2">
      <c r="B215" s="15" t="str">
        <f>IF(PT_komm!B224=0," ",PT_komm!B224)</f>
        <v xml:space="preserve"> </v>
      </c>
      <c r="C215" s="137" t="str">
        <f>IF(PT_komm!C224=0," ",PT_komm!C224/1000)</f>
        <v xml:space="preserve"> </v>
      </c>
      <c r="D215" s="137" t="str">
        <f>IF(PT_komm!D224=0," ",PT_komm!D224/1000)</f>
        <v xml:space="preserve"> </v>
      </c>
      <c r="E215" s="137" t="str">
        <f>IF(PT_komm!E224=0," ",PT_komm!E224/1000)</f>
        <v xml:space="preserve"> </v>
      </c>
      <c r="F215" s="137" t="str">
        <f>IF(PT_komm!F224=0," ",PT_komm!F224/1000)</f>
        <v xml:space="preserve"> </v>
      </c>
      <c r="G215" s="137" t="str">
        <f>IF(PT_komm!G224=0," ",PT_komm!G224/1000)</f>
        <v xml:space="preserve"> </v>
      </c>
      <c r="H215" s="137" t="str">
        <f>IF(PT_komm!H224=0," ",PT_komm!H224/1000)</f>
        <v xml:space="preserve"> </v>
      </c>
      <c r="I215" s="137" t="str">
        <f>IF(PT_komm!I224=0," ",PT_komm!I224/1000)</f>
        <v xml:space="preserve"> </v>
      </c>
      <c r="J215" s="137" t="str">
        <f>IF(PT_komm!J224=0," ",PT_komm!J224/1000)</f>
        <v xml:space="preserve"> </v>
      </c>
      <c r="K215" s="137" t="str">
        <f>IF(PT_komm!K224=0," ",PT_komm!K224/1000)</f>
        <v xml:space="preserve"> </v>
      </c>
      <c r="L215" s="137" t="str">
        <f>IF(PT_komm!L224=0," ",PT_komm!L224/1000)</f>
        <v xml:space="preserve"> </v>
      </c>
      <c r="M215" s="138" t="str">
        <f>IF(PT_komm!P224=0," ",PT_komm!P224/1000)</f>
        <v xml:space="preserve"> </v>
      </c>
      <c r="N215" s="101" t="str">
        <f>IF(PT_komm!U224=0," ",PT_komm!U224)</f>
        <v xml:space="preserve"> </v>
      </c>
    </row>
    <row r="216" spans="2:14" x14ac:dyDescent="0.2">
      <c r="B216" s="15" t="str">
        <f>IF(PT_komm!B225=0," ",PT_komm!B225)</f>
        <v xml:space="preserve"> </v>
      </c>
      <c r="C216" s="137" t="str">
        <f>IF(PT_komm!C225=0," ",PT_komm!C225/1000)</f>
        <v xml:space="preserve"> </v>
      </c>
      <c r="D216" s="137" t="str">
        <f>IF(PT_komm!D225=0," ",PT_komm!D225/1000)</f>
        <v xml:space="preserve"> </v>
      </c>
      <c r="E216" s="137" t="str">
        <f>IF(PT_komm!E225=0," ",PT_komm!E225/1000)</f>
        <v xml:space="preserve"> </v>
      </c>
      <c r="F216" s="137" t="str">
        <f>IF(PT_komm!F225=0," ",PT_komm!F225/1000)</f>
        <v xml:space="preserve"> </v>
      </c>
      <c r="G216" s="137" t="str">
        <f>IF(PT_komm!G225=0," ",PT_komm!G225/1000)</f>
        <v xml:space="preserve"> </v>
      </c>
      <c r="H216" s="137" t="str">
        <f>IF(PT_komm!H225=0," ",PT_komm!H225/1000)</f>
        <v xml:space="preserve"> </v>
      </c>
      <c r="I216" s="137" t="str">
        <f>IF(PT_komm!I225=0," ",PT_komm!I225/1000)</f>
        <v xml:space="preserve"> </v>
      </c>
      <c r="J216" s="137" t="str">
        <f>IF(PT_komm!J225=0," ",PT_komm!J225/1000)</f>
        <v xml:space="preserve"> </v>
      </c>
      <c r="K216" s="137" t="str">
        <f>IF(PT_komm!K225=0," ",PT_komm!K225/1000)</f>
        <v xml:space="preserve"> </v>
      </c>
      <c r="L216" s="137" t="str">
        <f>IF(PT_komm!L225=0," ",PT_komm!L225/1000)</f>
        <v xml:space="preserve"> </v>
      </c>
      <c r="M216" s="138" t="str">
        <f>IF(PT_komm!P225=0," ",PT_komm!P225/1000)</f>
        <v xml:space="preserve"> </v>
      </c>
      <c r="N216" s="101" t="str">
        <f>IF(PT_komm!U225=0," ",PT_komm!U225)</f>
        <v xml:space="preserve"> </v>
      </c>
    </row>
    <row r="217" spans="2:14" x14ac:dyDescent="0.2">
      <c r="B217" s="15" t="str">
        <f>IF(PT_komm!B226=0," ",PT_komm!B226)</f>
        <v xml:space="preserve"> </v>
      </c>
      <c r="C217" s="137" t="str">
        <f>IF(PT_komm!C226=0," ",PT_komm!C226/1000)</f>
        <v xml:space="preserve"> </v>
      </c>
      <c r="D217" s="137" t="str">
        <f>IF(PT_komm!D226=0," ",PT_komm!D226/1000)</f>
        <v xml:space="preserve"> </v>
      </c>
      <c r="E217" s="137" t="str">
        <f>IF(PT_komm!E226=0," ",PT_komm!E226/1000)</f>
        <v xml:space="preserve"> </v>
      </c>
      <c r="F217" s="137" t="str">
        <f>IF(PT_komm!F226=0," ",PT_komm!F226/1000)</f>
        <v xml:space="preserve"> </v>
      </c>
      <c r="G217" s="137" t="str">
        <f>IF(PT_komm!G226=0," ",PT_komm!G226/1000)</f>
        <v xml:space="preserve"> </v>
      </c>
      <c r="H217" s="137" t="str">
        <f>IF(PT_komm!H226=0," ",PT_komm!H226/1000)</f>
        <v xml:space="preserve"> </v>
      </c>
      <c r="I217" s="137" t="str">
        <f>IF(PT_komm!I226=0," ",PT_komm!I226/1000)</f>
        <v xml:space="preserve"> </v>
      </c>
      <c r="J217" s="137" t="str">
        <f>IF(PT_komm!J226=0," ",PT_komm!J226/1000)</f>
        <v xml:space="preserve"> </v>
      </c>
      <c r="K217" s="137" t="str">
        <f>IF(PT_komm!K226=0," ",PT_komm!K226/1000)</f>
        <v xml:space="preserve"> </v>
      </c>
      <c r="L217" s="137" t="str">
        <f>IF(PT_komm!L226=0," ",PT_komm!L226/1000)</f>
        <v xml:space="preserve"> </v>
      </c>
      <c r="M217" s="138" t="str">
        <f>IF(PT_komm!P226=0," ",PT_komm!P226/1000)</f>
        <v xml:space="preserve"> </v>
      </c>
      <c r="N217" s="101" t="str">
        <f>IF(PT_komm!U226=0," ",PT_komm!U226)</f>
        <v xml:space="preserve"> </v>
      </c>
    </row>
    <row r="218" spans="2:14" x14ac:dyDescent="0.2">
      <c r="B218" s="15" t="str">
        <f>IF(PT_komm!B227=0," ",PT_komm!B227)</f>
        <v xml:space="preserve"> </v>
      </c>
      <c r="C218" s="137" t="str">
        <f>IF(PT_komm!C227=0," ",PT_komm!C227/1000)</f>
        <v xml:space="preserve"> </v>
      </c>
      <c r="D218" s="137" t="str">
        <f>IF(PT_komm!D227=0," ",PT_komm!D227/1000)</f>
        <v xml:space="preserve"> </v>
      </c>
      <c r="E218" s="137" t="str">
        <f>IF(PT_komm!E227=0," ",PT_komm!E227/1000)</f>
        <v xml:space="preserve"> </v>
      </c>
      <c r="F218" s="137" t="str">
        <f>IF(PT_komm!F227=0," ",PT_komm!F227/1000)</f>
        <v xml:space="preserve"> </v>
      </c>
      <c r="G218" s="137" t="str">
        <f>IF(PT_komm!G227=0," ",PT_komm!G227/1000)</f>
        <v xml:space="preserve"> </v>
      </c>
      <c r="H218" s="137" t="str">
        <f>IF(PT_komm!H227=0," ",PT_komm!H227/1000)</f>
        <v xml:space="preserve"> </v>
      </c>
      <c r="I218" s="137" t="str">
        <f>IF(PT_komm!I227=0," ",PT_komm!I227/1000)</f>
        <v xml:space="preserve"> </v>
      </c>
      <c r="J218" s="137" t="str">
        <f>IF(PT_komm!J227=0," ",PT_komm!J227/1000)</f>
        <v xml:space="preserve"> </v>
      </c>
      <c r="K218" s="137" t="str">
        <f>IF(PT_komm!K227=0," ",PT_komm!K227/1000)</f>
        <v xml:space="preserve"> </v>
      </c>
      <c r="L218" s="137" t="str">
        <f>IF(PT_komm!L227=0," ",PT_komm!L227/1000)</f>
        <v xml:space="preserve"> </v>
      </c>
      <c r="M218" s="138" t="str">
        <f>IF(PT_komm!P227=0," ",PT_komm!P227/1000)</f>
        <v xml:space="preserve"> </v>
      </c>
      <c r="N218" s="101" t="str">
        <f>IF(PT_komm!U227=0," ",PT_komm!U227)</f>
        <v xml:space="preserve"> </v>
      </c>
    </row>
    <row r="219" spans="2:14" x14ac:dyDescent="0.2">
      <c r="B219" s="15" t="str">
        <f>IF(PT_komm!B228=0," ",PT_komm!B228)</f>
        <v xml:space="preserve"> </v>
      </c>
      <c r="C219" s="137" t="str">
        <f>IF(PT_komm!C228=0," ",PT_komm!C228/1000)</f>
        <v xml:space="preserve"> </v>
      </c>
      <c r="D219" s="137" t="str">
        <f>IF(PT_komm!D228=0," ",PT_komm!D228/1000)</f>
        <v xml:space="preserve"> </v>
      </c>
      <c r="E219" s="137" t="str">
        <f>IF(PT_komm!E228=0," ",PT_komm!E228/1000)</f>
        <v xml:space="preserve"> </v>
      </c>
      <c r="F219" s="137" t="str">
        <f>IF(PT_komm!F228=0," ",PT_komm!F228/1000)</f>
        <v xml:space="preserve"> </v>
      </c>
      <c r="G219" s="137" t="str">
        <f>IF(PT_komm!G228=0," ",PT_komm!G228/1000)</f>
        <v xml:space="preserve"> </v>
      </c>
      <c r="H219" s="137" t="str">
        <f>IF(PT_komm!H228=0," ",PT_komm!H228/1000)</f>
        <v xml:space="preserve"> </v>
      </c>
      <c r="I219" s="137" t="str">
        <f>IF(PT_komm!I228=0," ",PT_komm!I228/1000)</f>
        <v xml:space="preserve"> </v>
      </c>
      <c r="J219" s="137" t="str">
        <f>IF(PT_komm!J228=0," ",PT_komm!J228/1000)</f>
        <v xml:space="preserve"> </v>
      </c>
      <c r="K219" s="137" t="str">
        <f>IF(PT_komm!K228=0," ",PT_komm!K228/1000)</f>
        <v xml:space="preserve"> </v>
      </c>
      <c r="L219" s="137" t="str">
        <f>IF(PT_komm!L228=0," ",PT_komm!L228/1000)</f>
        <v xml:space="preserve"> </v>
      </c>
      <c r="M219" s="138" t="str">
        <f>IF(PT_komm!P228=0," ",PT_komm!P228/1000)</f>
        <v xml:space="preserve"> </v>
      </c>
      <c r="N219" s="101" t="str">
        <f>IF(PT_komm!U228=0," ",PT_komm!U228)</f>
        <v xml:space="preserve"> </v>
      </c>
    </row>
    <row r="220" spans="2:14" x14ac:dyDescent="0.2">
      <c r="B220" s="15" t="str">
        <f>IF(PT_komm!B229=0," ",PT_komm!B229)</f>
        <v xml:space="preserve"> </v>
      </c>
      <c r="C220" s="137" t="str">
        <f>IF(PT_komm!C229=0," ",PT_komm!C229/1000)</f>
        <v xml:space="preserve"> </v>
      </c>
      <c r="D220" s="137" t="str">
        <f>IF(PT_komm!D229=0," ",PT_komm!D229/1000)</f>
        <v xml:space="preserve"> </v>
      </c>
      <c r="E220" s="137" t="str">
        <f>IF(PT_komm!E229=0," ",PT_komm!E229/1000)</f>
        <v xml:space="preserve"> </v>
      </c>
      <c r="F220" s="137" t="str">
        <f>IF(PT_komm!F229=0," ",PT_komm!F229/1000)</f>
        <v xml:space="preserve"> </v>
      </c>
      <c r="G220" s="137" t="str">
        <f>IF(PT_komm!G229=0," ",PT_komm!G229/1000)</f>
        <v xml:space="preserve"> </v>
      </c>
      <c r="H220" s="137" t="str">
        <f>IF(PT_komm!H229=0," ",PT_komm!H229/1000)</f>
        <v xml:space="preserve"> </v>
      </c>
      <c r="I220" s="137" t="str">
        <f>IF(PT_komm!I229=0," ",PT_komm!I229/1000)</f>
        <v xml:space="preserve"> </v>
      </c>
      <c r="J220" s="137" t="str">
        <f>IF(PT_komm!J229=0," ",PT_komm!J229/1000)</f>
        <v xml:space="preserve"> </v>
      </c>
      <c r="K220" s="137" t="str">
        <f>IF(PT_komm!K229=0," ",PT_komm!K229/1000)</f>
        <v xml:space="preserve"> </v>
      </c>
      <c r="L220" s="137" t="str">
        <f>IF(PT_komm!L229=0," ",PT_komm!L229/1000)</f>
        <v xml:space="preserve"> </v>
      </c>
      <c r="M220" s="138" t="str">
        <f>IF(PT_komm!P229=0," ",PT_komm!P229/1000)</f>
        <v xml:space="preserve"> </v>
      </c>
      <c r="N220" s="101" t="str">
        <f>IF(PT_komm!U229=0," ",PT_komm!U229)</f>
        <v xml:space="preserve"> </v>
      </c>
    </row>
    <row r="221" spans="2:14" x14ac:dyDescent="0.2">
      <c r="B221" s="15" t="str">
        <f>IF(PT_komm!B230=0," ",PT_komm!B230)</f>
        <v xml:space="preserve"> </v>
      </c>
      <c r="C221" s="137" t="str">
        <f>IF(PT_komm!C230=0," ",PT_komm!C230/1000)</f>
        <v xml:space="preserve"> </v>
      </c>
      <c r="D221" s="137" t="str">
        <f>IF(PT_komm!D230=0," ",PT_komm!D230/1000)</f>
        <v xml:space="preserve"> </v>
      </c>
      <c r="E221" s="137" t="str">
        <f>IF(PT_komm!E230=0," ",PT_komm!E230/1000)</f>
        <v xml:space="preserve"> </v>
      </c>
      <c r="F221" s="137" t="str">
        <f>IF(PT_komm!F230=0," ",PT_komm!F230/1000)</f>
        <v xml:space="preserve"> </v>
      </c>
      <c r="G221" s="137" t="str">
        <f>IF(PT_komm!G230=0," ",PT_komm!G230/1000)</f>
        <v xml:space="preserve"> </v>
      </c>
      <c r="H221" s="137" t="str">
        <f>IF(PT_komm!H230=0," ",PT_komm!H230/1000)</f>
        <v xml:space="preserve"> </v>
      </c>
      <c r="I221" s="137" t="str">
        <f>IF(PT_komm!I230=0," ",PT_komm!I230/1000)</f>
        <v xml:space="preserve"> </v>
      </c>
      <c r="J221" s="137" t="str">
        <f>IF(PT_komm!J230=0," ",PT_komm!J230/1000)</f>
        <v xml:space="preserve"> </v>
      </c>
      <c r="K221" s="137" t="str">
        <f>IF(PT_komm!K230=0," ",PT_komm!K230/1000)</f>
        <v xml:space="preserve"> </v>
      </c>
      <c r="L221" s="137" t="str">
        <f>IF(PT_komm!L230=0," ",PT_komm!L230/1000)</f>
        <v xml:space="preserve"> </v>
      </c>
      <c r="M221" s="138" t="str">
        <f>IF(PT_komm!P230=0," ",PT_komm!P230/1000)</f>
        <v xml:space="preserve"> </v>
      </c>
      <c r="N221" s="101" t="str">
        <f>IF(PT_komm!U230=0," ",PT_komm!U230)</f>
        <v xml:space="preserve"> </v>
      </c>
    </row>
    <row r="222" spans="2:14" x14ac:dyDescent="0.2">
      <c r="B222" s="15" t="str">
        <f>IF(PT_komm!B231=0," ",PT_komm!B231)</f>
        <v xml:space="preserve"> </v>
      </c>
      <c r="C222" s="137" t="str">
        <f>IF(PT_komm!C231=0," ",PT_komm!C231/1000)</f>
        <v xml:space="preserve"> </v>
      </c>
      <c r="D222" s="137" t="str">
        <f>IF(PT_komm!D231=0," ",PT_komm!D231/1000)</f>
        <v xml:space="preserve"> </v>
      </c>
      <c r="E222" s="137" t="str">
        <f>IF(PT_komm!E231=0," ",PT_komm!E231/1000)</f>
        <v xml:space="preserve"> </v>
      </c>
      <c r="F222" s="137" t="str">
        <f>IF(PT_komm!F231=0," ",PT_komm!F231/1000)</f>
        <v xml:space="preserve"> </v>
      </c>
      <c r="G222" s="137" t="str">
        <f>IF(PT_komm!G231=0," ",PT_komm!G231/1000)</f>
        <v xml:space="preserve"> </v>
      </c>
      <c r="H222" s="137" t="str">
        <f>IF(PT_komm!H231=0," ",PT_komm!H231/1000)</f>
        <v xml:space="preserve"> </v>
      </c>
      <c r="I222" s="137" t="str">
        <f>IF(PT_komm!I231=0," ",PT_komm!I231/1000)</f>
        <v xml:space="preserve"> </v>
      </c>
      <c r="J222" s="137" t="str">
        <f>IF(PT_komm!J231=0," ",PT_komm!J231/1000)</f>
        <v xml:space="preserve"> </v>
      </c>
      <c r="K222" s="137" t="str">
        <f>IF(PT_komm!K231=0," ",PT_komm!K231/1000)</f>
        <v xml:space="preserve"> </v>
      </c>
      <c r="L222" s="137" t="str">
        <f>IF(PT_komm!L231=0," ",PT_komm!L231/1000)</f>
        <v xml:space="preserve"> </v>
      </c>
      <c r="M222" s="138" t="str">
        <f>IF(PT_komm!P231=0," ",PT_komm!P231/1000)</f>
        <v xml:space="preserve"> </v>
      </c>
      <c r="N222" s="101" t="str">
        <f>IF(PT_komm!U231=0," ",PT_komm!U231)</f>
        <v xml:space="preserve"> </v>
      </c>
    </row>
    <row r="223" spans="2:14" x14ac:dyDescent="0.2">
      <c r="B223" s="15" t="str">
        <f>IF(PT_komm!B232=0," ",PT_komm!B232)</f>
        <v xml:space="preserve"> </v>
      </c>
      <c r="C223" s="137" t="str">
        <f>IF(PT_komm!C232=0," ",PT_komm!C232/1000)</f>
        <v xml:space="preserve"> </v>
      </c>
      <c r="D223" s="137" t="str">
        <f>IF(PT_komm!D232=0," ",PT_komm!D232/1000)</f>
        <v xml:space="preserve"> </v>
      </c>
      <c r="E223" s="137" t="str">
        <f>IF(PT_komm!E232=0," ",PT_komm!E232/1000)</f>
        <v xml:space="preserve"> </v>
      </c>
      <c r="F223" s="137" t="str">
        <f>IF(PT_komm!F232=0," ",PT_komm!F232/1000)</f>
        <v xml:space="preserve"> </v>
      </c>
      <c r="G223" s="137" t="str">
        <f>IF(PT_komm!G232=0," ",PT_komm!G232/1000)</f>
        <v xml:space="preserve"> </v>
      </c>
      <c r="H223" s="137" t="str">
        <f>IF(PT_komm!H232=0," ",PT_komm!H232/1000)</f>
        <v xml:space="preserve"> </v>
      </c>
      <c r="I223" s="137" t="str">
        <f>IF(PT_komm!I232=0," ",PT_komm!I232/1000)</f>
        <v xml:space="preserve"> </v>
      </c>
      <c r="J223" s="137" t="str">
        <f>IF(PT_komm!J232=0," ",PT_komm!J232/1000)</f>
        <v xml:space="preserve"> </v>
      </c>
      <c r="K223" s="137" t="str">
        <f>IF(PT_komm!K232=0," ",PT_komm!K232/1000)</f>
        <v xml:space="preserve"> </v>
      </c>
      <c r="L223" s="137" t="str">
        <f>IF(PT_komm!L232=0," ",PT_komm!L232/1000)</f>
        <v xml:space="preserve"> </v>
      </c>
      <c r="M223" s="138" t="str">
        <f>IF(PT_komm!P232=0," ",PT_komm!P232/1000)</f>
        <v xml:space="preserve"> </v>
      </c>
      <c r="N223" s="101" t="str">
        <f>IF(PT_komm!U232=0," ",PT_komm!U232)</f>
        <v xml:space="preserve"> </v>
      </c>
    </row>
    <row r="224" spans="2:14" x14ac:dyDescent="0.2">
      <c r="B224" s="15" t="str">
        <f>IF(PT_komm!B233=0," ",PT_komm!B233)</f>
        <v xml:space="preserve"> </v>
      </c>
      <c r="C224" s="137" t="str">
        <f>IF(PT_komm!C233=0," ",PT_komm!C233/1000)</f>
        <v xml:space="preserve"> </v>
      </c>
      <c r="D224" s="137" t="str">
        <f>IF(PT_komm!D233=0," ",PT_komm!D233/1000)</f>
        <v xml:space="preserve"> </v>
      </c>
      <c r="E224" s="137" t="str">
        <f>IF(PT_komm!E233=0," ",PT_komm!E233/1000)</f>
        <v xml:space="preserve"> </v>
      </c>
      <c r="F224" s="137" t="str">
        <f>IF(PT_komm!F233=0," ",PT_komm!F233/1000)</f>
        <v xml:space="preserve"> </v>
      </c>
      <c r="G224" s="137" t="str">
        <f>IF(PT_komm!G233=0," ",PT_komm!G233/1000)</f>
        <v xml:space="preserve"> </v>
      </c>
      <c r="H224" s="137" t="str">
        <f>IF(PT_komm!H233=0," ",PT_komm!H233/1000)</f>
        <v xml:space="preserve"> </v>
      </c>
      <c r="I224" s="137" t="str">
        <f>IF(PT_komm!I233=0," ",PT_komm!I233/1000)</f>
        <v xml:space="preserve"> </v>
      </c>
      <c r="J224" s="137" t="str">
        <f>IF(PT_komm!J233=0," ",PT_komm!J233/1000)</f>
        <v xml:space="preserve"> </v>
      </c>
      <c r="K224" s="137" t="str">
        <f>IF(PT_komm!K233=0," ",PT_komm!K233/1000)</f>
        <v xml:space="preserve"> </v>
      </c>
      <c r="L224" s="137" t="str">
        <f>IF(PT_komm!L233=0," ",PT_komm!L233/1000)</f>
        <v xml:space="preserve"> </v>
      </c>
      <c r="M224" s="138" t="str">
        <f>IF(PT_komm!P233=0," ",PT_komm!P233/1000)</f>
        <v xml:space="preserve"> </v>
      </c>
      <c r="N224" s="101" t="str">
        <f>IF(PT_komm!U233=0," ",PT_komm!U233)</f>
        <v xml:space="preserve"> </v>
      </c>
    </row>
    <row r="225" spans="2:14" x14ac:dyDescent="0.2">
      <c r="B225" s="15" t="str">
        <f>IF(PT_komm!B234=0," ",PT_komm!B234)</f>
        <v xml:space="preserve"> </v>
      </c>
      <c r="C225" s="137" t="str">
        <f>IF(PT_komm!C234=0," ",PT_komm!C234/1000)</f>
        <v xml:space="preserve"> </v>
      </c>
      <c r="D225" s="137" t="str">
        <f>IF(PT_komm!D234=0," ",PT_komm!D234/1000)</f>
        <v xml:space="preserve"> </v>
      </c>
      <c r="E225" s="137" t="str">
        <f>IF(PT_komm!E234=0," ",PT_komm!E234/1000)</f>
        <v xml:space="preserve"> </v>
      </c>
      <c r="F225" s="137" t="str">
        <f>IF(PT_komm!F234=0," ",PT_komm!F234/1000)</f>
        <v xml:space="preserve"> </v>
      </c>
      <c r="G225" s="137" t="str">
        <f>IF(PT_komm!G234=0," ",PT_komm!G234/1000)</f>
        <v xml:space="preserve"> </v>
      </c>
      <c r="H225" s="137" t="str">
        <f>IF(PT_komm!H234=0," ",PT_komm!H234/1000)</f>
        <v xml:space="preserve"> </v>
      </c>
      <c r="I225" s="137" t="str">
        <f>IF(PT_komm!I234=0," ",PT_komm!I234/1000)</f>
        <v xml:space="preserve"> </v>
      </c>
      <c r="J225" s="137" t="str">
        <f>IF(PT_komm!J234=0," ",PT_komm!J234/1000)</f>
        <v xml:space="preserve"> </v>
      </c>
      <c r="K225" s="137" t="str">
        <f>IF(PT_komm!K234=0," ",PT_komm!K234/1000)</f>
        <v xml:space="preserve"> </v>
      </c>
      <c r="L225" s="137" t="str">
        <f>IF(PT_komm!L234=0," ",PT_komm!L234/1000)</f>
        <v xml:space="preserve"> </v>
      </c>
      <c r="M225" s="138" t="str">
        <f>IF(PT_komm!P234=0," ",PT_komm!P234/1000)</f>
        <v xml:space="preserve"> </v>
      </c>
      <c r="N225" s="101" t="str">
        <f>IF(PT_komm!U234=0," ",PT_komm!U234)</f>
        <v xml:space="preserve"> </v>
      </c>
    </row>
    <row r="226" spans="2:14" x14ac:dyDescent="0.2">
      <c r="B226" s="15" t="str">
        <f>IF(PT_komm!B235=0," ",PT_komm!B235)</f>
        <v xml:space="preserve"> </v>
      </c>
      <c r="C226" s="137" t="str">
        <f>IF(PT_komm!C235=0," ",PT_komm!C235/1000)</f>
        <v xml:space="preserve"> </v>
      </c>
      <c r="D226" s="137" t="str">
        <f>IF(PT_komm!D235=0," ",PT_komm!D235/1000)</f>
        <v xml:space="preserve"> </v>
      </c>
      <c r="E226" s="137" t="str">
        <f>IF(PT_komm!E235=0," ",PT_komm!E235/1000)</f>
        <v xml:space="preserve"> </v>
      </c>
      <c r="F226" s="137" t="str">
        <f>IF(PT_komm!F235=0," ",PT_komm!F235/1000)</f>
        <v xml:space="preserve"> </v>
      </c>
      <c r="G226" s="137" t="str">
        <f>IF(PT_komm!G235=0," ",PT_komm!G235/1000)</f>
        <v xml:space="preserve"> </v>
      </c>
      <c r="H226" s="137" t="str">
        <f>IF(PT_komm!H235=0," ",PT_komm!H235/1000)</f>
        <v xml:space="preserve"> </v>
      </c>
      <c r="I226" s="137" t="str">
        <f>IF(PT_komm!I235=0," ",PT_komm!I235/1000)</f>
        <v xml:space="preserve"> </v>
      </c>
      <c r="J226" s="137" t="str">
        <f>IF(PT_komm!J235=0," ",PT_komm!J235/1000)</f>
        <v xml:space="preserve"> </v>
      </c>
      <c r="K226" s="137" t="str">
        <f>IF(PT_komm!K235=0," ",PT_komm!K235/1000)</f>
        <v xml:space="preserve"> </v>
      </c>
      <c r="L226" s="137" t="str">
        <f>IF(PT_komm!L235=0," ",PT_komm!L235/1000)</f>
        <v xml:space="preserve"> </v>
      </c>
      <c r="M226" s="138" t="str">
        <f>IF(PT_komm!P235=0," ",PT_komm!P235/1000)</f>
        <v xml:space="preserve"> </v>
      </c>
      <c r="N226" s="101" t="str">
        <f>IF(PT_komm!U235=0," ",PT_komm!U235)</f>
        <v xml:space="preserve"> </v>
      </c>
    </row>
    <row r="227" spans="2:14" x14ac:dyDescent="0.2">
      <c r="B227" s="15" t="str">
        <f>IF(PT_komm!B236=0," ",PT_komm!B236)</f>
        <v xml:space="preserve"> </v>
      </c>
      <c r="C227" s="137" t="str">
        <f>IF(PT_komm!C236=0," ",PT_komm!C236/1000)</f>
        <v xml:space="preserve"> </v>
      </c>
      <c r="D227" s="137" t="str">
        <f>IF(PT_komm!D236=0," ",PT_komm!D236/1000)</f>
        <v xml:space="preserve"> </v>
      </c>
      <c r="E227" s="137" t="str">
        <f>IF(PT_komm!E236=0," ",PT_komm!E236/1000)</f>
        <v xml:space="preserve"> </v>
      </c>
      <c r="F227" s="137" t="str">
        <f>IF(PT_komm!F236=0," ",PT_komm!F236/1000)</f>
        <v xml:space="preserve"> </v>
      </c>
      <c r="G227" s="137" t="str">
        <f>IF(PT_komm!G236=0," ",PT_komm!G236/1000)</f>
        <v xml:space="preserve"> </v>
      </c>
      <c r="H227" s="137" t="str">
        <f>IF(PT_komm!H236=0," ",PT_komm!H236/1000)</f>
        <v xml:space="preserve"> </v>
      </c>
      <c r="I227" s="137" t="str">
        <f>IF(PT_komm!I236=0," ",PT_komm!I236/1000)</f>
        <v xml:space="preserve"> </v>
      </c>
      <c r="J227" s="137" t="str">
        <f>IF(PT_komm!J236=0," ",PT_komm!J236/1000)</f>
        <v xml:space="preserve"> </v>
      </c>
      <c r="K227" s="137" t="str">
        <f>IF(PT_komm!K236=0," ",PT_komm!K236/1000)</f>
        <v xml:space="preserve"> </v>
      </c>
      <c r="L227" s="137" t="str">
        <f>IF(PT_komm!L236=0," ",PT_komm!L236/1000)</f>
        <v xml:space="preserve"> </v>
      </c>
      <c r="M227" s="138" t="str">
        <f>IF(PT_komm!P236=0," ",PT_komm!P236/1000)</f>
        <v xml:space="preserve"> </v>
      </c>
      <c r="N227" s="101" t="str">
        <f>IF(PT_komm!U236=0," ",PT_komm!U236)</f>
        <v xml:space="preserve"> </v>
      </c>
    </row>
    <row r="228" spans="2:14" x14ac:dyDescent="0.2">
      <c r="B228" s="15" t="str">
        <f>IF(PT_komm!B237=0," ",PT_komm!B237)</f>
        <v xml:space="preserve"> </v>
      </c>
      <c r="C228" s="137" t="str">
        <f>IF(PT_komm!C237=0," ",PT_komm!C237/1000)</f>
        <v xml:space="preserve"> </v>
      </c>
      <c r="D228" s="137" t="str">
        <f>IF(PT_komm!D237=0," ",PT_komm!D237/1000)</f>
        <v xml:space="preserve"> </v>
      </c>
      <c r="E228" s="137" t="str">
        <f>IF(PT_komm!E237=0," ",PT_komm!E237/1000)</f>
        <v xml:space="preserve"> </v>
      </c>
      <c r="F228" s="137" t="str">
        <f>IF(PT_komm!F237=0," ",PT_komm!F237/1000)</f>
        <v xml:space="preserve"> </v>
      </c>
      <c r="G228" s="137" t="str">
        <f>IF(PT_komm!G237=0," ",PT_komm!G237/1000)</f>
        <v xml:space="preserve"> </v>
      </c>
      <c r="H228" s="137" t="str">
        <f>IF(PT_komm!H237=0," ",PT_komm!H237/1000)</f>
        <v xml:space="preserve"> </v>
      </c>
      <c r="I228" s="137" t="str">
        <f>IF(PT_komm!I237=0," ",PT_komm!I237/1000)</f>
        <v xml:space="preserve"> </v>
      </c>
      <c r="J228" s="137" t="str">
        <f>IF(PT_komm!J237=0," ",PT_komm!J237/1000)</f>
        <v xml:space="preserve"> </v>
      </c>
      <c r="K228" s="137" t="str">
        <f>IF(PT_komm!K237=0," ",PT_komm!K237/1000)</f>
        <v xml:space="preserve"> </v>
      </c>
      <c r="L228" s="137" t="str">
        <f>IF(PT_komm!L237=0," ",PT_komm!L237/1000)</f>
        <v xml:space="preserve"> </v>
      </c>
      <c r="M228" s="138" t="str">
        <f>IF(PT_komm!P237=0," ",PT_komm!P237/1000)</f>
        <v xml:space="preserve"> </v>
      </c>
      <c r="N228" s="101" t="str">
        <f>IF(PT_komm!U237=0," ",PT_komm!U237)</f>
        <v xml:space="preserve"> </v>
      </c>
    </row>
    <row r="229" spans="2:14" x14ac:dyDescent="0.2">
      <c r="B229" s="15" t="str">
        <f>IF(PT_komm!B238=0," ",PT_komm!B238)</f>
        <v xml:space="preserve"> </v>
      </c>
      <c r="C229" s="137" t="str">
        <f>IF(PT_komm!C238=0," ",PT_komm!C238/1000)</f>
        <v xml:space="preserve"> </v>
      </c>
      <c r="D229" s="137" t="str">
        <f>IF(PT_komm!D238=0," ",PT_komm!D238/1000)</f>
        <v xml:space="preserve"> </v>
      </c>
      <c r="E229" s="137" t="str">
        <f>IF(PT_komm!E238=0," ",PT_komm!E238/1000)</f>
        <v xml:space="preserve"> </v>
      </c>
      <c r="F229" s="137" t="str">
        <f>IF(PT_komm!F238=0," ",PT_komm!F238/1000)</f>
        <v xml:space="preserve"> </v>
      </c>
      <c r="G229" s="137" t="str">
        <f>IF(PT_komm!G238=0," ",PT_komm!G238/1000)</f>
        <v xml:space="preserve"> </v>
      </c>
      <c r="H229" s="137" t="str">
        <f>IF(PT_komm!H238=0," ",PT_komm!H238/1000)</f>
        <v xml:space="preserve"> </v>
      </c>
      <c r="I229" s="137" t="str">
        <f>IF(PT_komm!I238=0," ",PT_komm!I238/1000)</f>
        <v xml:space="preserve"> </v>
      </c>
      <c r="J229" s="137" t="str">
        <f>IF(PT_komm!J238=0," ",PT_komm!J238/1000)</f>
        <v xml:space="preserve"> </v>
      </c>
      <c r="K229" s="137" t="str">
        <f>IF(PT_komm!K238=0," ",PT_komm!K238/1000)</f>
        <v xml:space="preserve"> </v>
      </c>
      <c r="L229" s="137" t="str">
        <f>IF(PT_komm!L238=0," ",PT_komm!L238/1000)</f>
        <v xml:space="preserve"> </v>
      </c>
      <c r="M229" s="138" t="str">
        <f>IF(PT_komm!P238=0," ",PT_komm!P238/1000)</f>
        <v xml:space="preserve"> </v>
      </c>
      <c r="N229" s="101" t="str">
        <f>IF(PT_komm!U238=0," ",PT_komm!U238)</f>
        <v xml:space="preserve"> </v>
      </c>
    </row>
    <row r="230" spans="2:14" x14ac:dyDescent="0.2">
      <c r="B230" s="15" t="str">
        <f>IF(PT_komm!B239=0," ",PT_komm!B239)</f>
        <v xml:space="preserve"> </v>
      </c>
      <c r="C230" s="137" t="str">
        <f>IF(PT_komm!C239=0," ",PT_komm!C239/1000)</f>
        <v xml:space="preserve"> </v>
      </c>
      <c r="D230" s="137" t="str">
        <f>IF(PT_komm!D239=0," ",PT_komm!D239/1000)</f>
        <v xml:space="preserve"> </v>
      </c>
      <c r="E230" s="137" t="str">
        <f>IF(PT_komm!E239=0," ",PT_komm!E239/1000)</f>
        <v xml:space="preserve"> </v>
      </c>
      <c r="F230" s="137" t="str">
        <f>IF(PT_komm!F239=0," ",PT_komm!F239/1000)</f>
        <v xml:space="preserve"> </v>
      </c>
      <c r="G230" s="137" t="str">
        <f>IF(PT_komm!G239=0," ",PT_komm!G239/1000)</f>
        <v xml:space="preserve"> </v>
      </c>
      <c r="H230" s="137" t="str">
        <f>IF(PT_komm!H239=0," ",PT_komm!H239/1000)</f>
        <v xml:space="preserve"> </v>
      </c>
      <c r="I230" s="137" t="str">
        <f>IF(PT_komm!I239=0," ",PT_komm!I239/1000)</f>
        <v xml:space="preserve"> </v>
      </c>
      <c r="J230" s="137" t="str">
        <f>IF(PT_komm!J239=0," ",PT_komm!J239/1000)</f>
        <v xml:space="preserve"> </v>
      </c>
      <c r="K230" s="137" t="str">
        <f>IF(PT_komm!K239=0," ",PT_komm!K239/1000)</f>
        <v xml:space="preserve"> </v>
      </c>
      <c r="L230" s="137" t="str">
        <f>IF(PT_komm!L239=0," ",PT_komm!L239/1000)</f>
        <v xml:space="preserve"> </v>
      </c>
      <c r="M230" s="138" t="str">
        <f>IF(PT_komm!P239=0," ",PT_komm!P239/1000)</f>
        <v xml:space="preserve"> </v>
      </c>
      <c r="N230" s="101" t="str">
        <f>IF(PT_komm!U239=0," ",PT_komm!U239)</f>
        <v xml:space="preserve"> </v>
      </c>
    </row>
    <row r="231" spans="2:14" x14ac:dyDescent="0.2">
      <c r="B231" s="15" t="str">
        <f>IF(PT_komm!B240=0," ",PT_komm!B240)</f>
        <v xml:space="preserve"> </v>
      </c>
      <c r="C231" s="137" t="str">
        <f>IF(PT_komm!C240=0," ",PT_komm!C240/1000)</f>
        <v xml:space="preserve"> </v>
      </c>
      <c r="D231" s="137" t="str">
        <f>IF(PT_komm!D240=0," ",PT_komm!D240/1000)</f>
        <v xml:space="preserve"> </v>
      </c>
      <c r="E231" s="137" t="str">
        <f>IF(PT_komm!E240=0," ",PT_komm!E240/1000)</f>
        <v xml:space="preserve"> </v>
      </c>
      <c r="F231" s="137" t="str">
        <f>IF(PT_komm!F240=0," ",PT_komm!F240/1000)</f>
        <v xml:space="preserve"> </v>
      </c>
      <c r="G231" s="137" t="str">
        <f>IF(PT_komm!G240=0," ",PT_komm!G240/1000)</f>
        <v xml:space="preserve"> </v>
      </c>
      <c r="H231" s="137" t="str">
        <f>IF(PT_komm!H240=0," ",PT_komm!H240/1000)</f>
        <v xml:space="preserve"> </v>
      </c>
      <c r="I231" s="137" t="str">
        <f>IF(PT_komm!I240=0," ",PT_komm!I240/1000)</f>
        <v xml:space="preserve"> </v>
      </c>
      <c r="J231" s="137" t="str">
        <f>IF(PT_komm!J240=0," ",PT_komm!J240/1000)</f>
        <v xml:space="preserve"> </v>
      </c>
      <c r="K231" s="137" t="str">
        <f>IF(PT_komm!K240=0," ",PT_komm!K240/1000)</f>
        <v xml:space="preserve"> </v>
      </c>
      <c r="L231" s="137" t="str">
        <f>IF(PT_komm!L240=0," ",PT_komm!L240/1000)</f>
        <v xml:space="preserve"> </v>
      </c>
      <c r="M231" s="138" t="str">
        <f>IF(PT_komm!P240=0," ",PT_komm!P240/1000)</f>
        <v xml:space="preserve"> </v>
      </c>
      <c r="N231" s="101" t="str">
        <f>IF(PT_komm!U240=0," ",PT_komm!U240)</f>
        <v xml:space="preserve"> </v>
      </c>
    </row>
    <row r="232" spans="2:14" x14ac:dyDescent="0.2">
      <c r="B232" s="15" t="str">
        <f>IF(PT_komm!B241=0," ",PT_komm!B241)</f>
        <v xml:space="preserve"> </v>
      </c>
      <c r="C232" s="137" t="str">
        <f>IF(PT_komm!C241=0," ",PT_komm!C241/1000)</f>
        <v xml:space="preserve"> </v>
      </c>
      <c r="D232" s="137" t="str">
        <f>IF(PT_komm!D241=0," ",PT_komm!D241/1000)</f>
        <v xml:space="preserve"> </v>
      </c>
      <c r="E232" s="137" t="str">
        <f>IF(PT_komm!E241=0," ",PT_komm!E241/1000)</f>
        <v xml:space="preserve"> </v>
      </c>
      <c r="F232" s="137" t="str">
        <f>IF(PT_komm!F241=0," ",PT_komm!F241/1000)</f>
        <v xml:space="preserve"> </v>
      </c>
      <c r="G232" s="137" t="str">
        <f>IF(PT_komm!G241=0," ",PT_komm!G241/1000)</f>
        <v xml:space="preserve"> </v>
      </c>
      <c r="H232" s="137" t="str">
        <f>IF(PT_komm!H241=0," ",PT_komm!H241/1000)</f>
        <v xml:space="preserve"> </v>
      </c>
      <c r="I232" s="137" t="str">
        <f>IF(PT_komm!I241=0," ",PT_komm!I241/1000)</f>
        <v xml:space="preserve"> </v>
      </c>
      <c r="J232" s="137" t="str">
        <f>IF(PT_komm!J241=0," ",PT_komm!J241/1000)</f>
        <v xml:space="preserve"> </v>
      </c>
      <c r="K232" s="137" t="str">
        <f>IF(PT_komm!K241=0," ",PT_komm!K241/1000)</f>
        <v xml:space="preserve"> </v>
      </c>
      <c r="L232" s="137" t="str">
        <f>IF(PT_komm!L241=0," ",PT_komm!L241/1000)</f>
        <v xml:space="preserve"> </v>
      </c>
      <c r="M232" s="138" t="str">
        <f>IF(PT_komm!P241=0," ",PT_komm!P241/1000)</f>
        <v xml:space="preserve"> </v>
      </c>
      <c r="N232" s="101" t="str">
        <f>IF(PT_komm!U241=0," ",PT_komm!U241)</f>
        <v xml:space="preserve"> </v>
      </c>
    </row>
    <row r="233" spans="2:14" x14ac:dyDescent="0.2">
      <c r="B233" s="15" t="str">
        <f>IF(PT_komm!B242=0," ",PT_komm!B242)</f>
        <v xml:space="preserve"> </v>
      </c>
      <c r="C233" s="137" t="str">
        <f>IF(PT_komm!C242=0," ",PT_komm!C242/1000)</f>
        <v xml:space="preserve"> </v>
      </c>
      <c r="D233" s="137" t="str">
        <f>IF(PT_komm!D242=0," ",PT_komm!D242/1000)</f>
        <v xml:space="preserve"> </v>
      </c>
      <c r="E233" s="137" t="str">
        <f>IF(PT_komm!E242=0," ",PT_komm!E242/1000)</f>
        <v xml:space="preserve"> </v>
      </c>
      <c r="F233" s="137" t="str">
        <f>IF(PT_komm!F242=0," ",PT_komm!F242/1000)</f>
        <v xml:space="preserve"> </v>
      </c>
      <c r="G233" s="137" t="str">
        <f>IF(PT_komm!G242=0," ",PT_komm!G242/1000)</f>
        <v xml:space="preserve"> </v>
      </c>
      <c r="H233" s="137" t="str">
        <f>IF(PT_komm!H242=0," ",PT_komm!H242/1000)</f>
        <v xml:space="preserve"> </v>
      </c>
      <c r="I233" s="137" t="str">
        <f>IF(PT_komm!I242=0," ",PT_komm!I242/1000)</f>
        <v xml:space="preserve"> </v>
      </c>
      <c r="J233" s="137" t="str">
        <f>IF(PT_komm!J242=0," ",PT_komm!J242/1000)</f>
        <v xml:space="preserve"> </v>
      </c>
      <c r="K233" s="137" t="str">
        <f>IF(PT_komm!K242=0," ",PT_komm!K242/1000)</f>
        <v xml:space="preserve"> </v>
      </c>
      <c r="L233" s="137" t="str">
        <f>IF(PT_komm!L242=0," ",PT_komm!L242/1000)</f>
        <v xml:space="preserve"> </v>
      </c>
      <c r="M233" s="138" t="str">
        <f>IF(PT_komm!P242=0," ",PT_komm!P242/1000)</f>
        <v xml:space="preserve"> </v>
      </c>
      <c r="N233" s="101" t="str">
        <f>IF(PT_komm!U242=0," ",PT_komm!U242)</f>
        <v xml:space="preserve"> </v>
      </c>
    </row>
    <row r="234" spans="2:14" x14ac:dyDescent="0.2">
      <c r="B234" s="15" t="str">
        <f>IF(PT_komm!B243=0," ",PT_komm!B243)</f>
        <v xml:space="preserve"> </v>
      </c>
      <c r="C234" s="137" t="str">
        <f>IF(PT_komm!C243=0," ",PT_komm!C243/1000)</f>
        <v xml:space="preserve"> </v>
      </c>
      <c r="D234" s="137" t="str">
        <f>IF(PT_komm!D243=0," ",PT_komm!D243/1000)</f>
        <v xml:space="preserve"> </v>
      </c>
      <c r="E234" s="137" t="str">
        <f>IF(PT_komm!E243=0," ",PT_komm!E243/1000)</f>
        <v xml:space="preserve"> </v>
      </c>
      <c r="F234" s="137" t="str">
        <f>IF(PT_komm!F243=0," ",PT_komm!F243/1000)</f>
        <v xml:space="preserve"> </v>
      </c>
      <c r="G234" s="137" t="str">
        <f>IF(PT_komm!G243=0," ",PT_komm!G243/1000)</f>
        <v xml:space="preserve"> </v>
      </c>
      <c r="H234" s="137" t="str">
        <f>IF(PT_komm!H243=0," ",PT_komm!H243/1000)</f>
        <v xml:space="preserve"> </v>
      </c>
      <c r="I234" s="137" t="str">
        <f>IF(PT_komm!I243=0," ",PT_komm!I243/1000)</f>
        <v xml:space="preserve"> </v>
      </c>
      <c r="J234" s="137" t="str">
        <f>IF(PT_komm!J243=0," ",PT_komm!J243/1000)</f>
        <v xml:space="preserve"> </v>
      </c>
      <c r="K234" s="137" t="str">
        <f>IF(PT_komm!K243=0," ",PT_komm!K243/1000)</f>
        <v xml:space="preserve"> </v>
      </c>
      <c r="L234" s="137" t="str">
        <f>IF(PT_komm!L243=0," ",PT_komm!L243/1000)</f>
        <v xml:space="preserve"> </v>
      </c>
      <c r="M234" s="138" t="str">
        <f>IF(PT_komm!P243=0," ",PT_komm!P243/1000)</f>
        <v xml:space="preserve"> </v>
      </c>
      <c r="N234" s="101" t="str">
        <f>IF(PT_komm!U243=0," ",PT_komm!U243)</f>
        <v xml:space="preserve"> </v>
      </c>
    </row>
    <row r="235" spans="2:14" x14ac:dyDescent="0.2">
      <c r="B235" s="15" t="str">
        <f>IF(PT_komm!B244=0," ",PT_komm!B244)</f>
        <v xml:space="preserve"> </v>
      </c>
      <c r="C235" s="137" t="str">
        <f>IF(PT_komm!C244=0," ",PT_komm!C244/1000)</f>
        <v xml:space="preserve"> </v>
      </c>
      <c r="D235" s="137" t="str">
        <f>IF(PT_komm!D244=0," ",PT_komm!D244/1000)</f>
        <v xml:space="preserve"> </v>
      </c>
      <c r="E235" s="137" t="str">
        <f>IF(PT_komm!E244=0," ",PT_komm!E244/1000)</f>
        <v xml:space="preserve"> </v>
      </c>
      <c r="F235" s="137" t="str">
        <f>IF(PT_komm!F244=0," ",PT_komm!F244/1000)</f>
        <v xml:space="preserve"> </v>
      </c>
      <c r="G235" s="137" t="str">
        <f>IF(PT_komm!G244=0," ",PT_komm!G244/1000)</f>
        <v xml:space="preserve"> </v>
      </c>
      <c r="H235" s="137" t="str">
        <f>IF(PT_komm!H244=0," ",PT_komm!H244/1000)</f>
        <v xml:space="preserve"> </v>
      </c>
      <c r="I235" s="137" t="str">
        <f>IF(PT_komm!I244=0," ",PT_komm!I244/1000)</f>
        <v xml:space="preserve"> </v>
      </c>
      <c r="J235" s="137" t="str">
        <f>IF(PT_komm!J244=0," ",PT_komm!J244/1000)</f>
        <v xml:space="preserve"> </v>
      </c>
      <c r="K235" s="137" t="str">
        <f>IF(PT_komm!K244=0," ",PT_komm!K244/1000)</f>
        <v xml:space="preserve"> </v>
      </c>
      <c r="L235" s="137" t="str">
        <f>IF(PT_komm!L244=0," ",PT_komm!L244/1000)</f>
        <v xml:space="preserve"> </v>
      </c>
      <c r="M235" s="138" t="str">
        <f>IF(PT_komm!P244=0," ",PT_komm!P244/1000)</f>
        <v xml:space="preserve"> </v>
      </c>
      <c r="N235" s="101" t="str">
        <f>IF(PT_komm!U244=0," ",PT_komm!U244)</f>
        <v xml:space="preserve"> </v>
      </c>
    </row>
    <row r="236" spans="2:14" x14ac:dyDescent="0.2">
      <c r="B236" s="15" t="str">
        <f>IF(PT_komm!B245=0," ",PT_komm!B245)</f>
        <v xml:space="preserve"> </v>
      </c>
      <c r="C236" s="137" t="str">
        <f>IF(PT_komm!C245=0," ",PT_komm!C245/1000)</f>
        <v xml:space="preserve"> </v>
      </c>
      <c r="D236" s="137" t="str">
        <f>IF(PT_komm!D245=0," ",PT_komm!D245/1000)</f>
        <v xml:space="preserve"> </v>
      </c>
      <c r="E236" s="137" t="str">
        <f>IF(PT_komm!E245=0," ",PT_komm!E245/1000)</f>
        <v xml:space="preserve"> </v>
      </c>
      <c r="F236" s="137" t="str">
        <f>IF(PT_komm!F245=0," ",PT_komm!F245/1000)</f>
        <v xml:space="preserve"> </v>
      </c>
      <c r="G236" s="137" t="str">
        <f>IF(PT_komm!G245=0," ",PT_komm!G245/1000)</f>
        <v xml:space="preserve"> </v>
      </c>
      <c r="H236" s="137" t="str">
        <f>IF(PT_komm!H245=0," ",PT_komm!H245/1000)</f>
        <v xml:space="preserve"> </v>
      </c>
      <c r="I236" s="137" t="str">
        <f>IF(PT_komm!I245=0," ",PT_komm!I245/1000)</f>
        <v xml:space="preserve"> </v>
      </c>
      <c r="J236" s="137" t="str">
        <f>IF(PT_komm!J245=0," ",PT_komm!J245/1000)</f>
        <v xml:space="preserve"> </v>
      </c>
      <c r="K236" s="137" t="str">
        <f>IF(PT_komm!K245=0," ",PT_komm!K245/1000)</f>
        <v xml:space="preserve"> </v>
      </c>
      <c r="L236" s="137" t="str">
        <f>IF(PT_komm!L245=0," ",PT_komm!L245/1000)</f>
        <v xml:space="preserve"> </v>
      </c>
      <c r="M236" s="138" t="str">
        <f>IF(PT_komm!P245=0," ",PT_komm!P245/1000)</f>
        <v xml:space="preserve"> </v>
      </c>
      <c r="N236" s="101" t="str">
        <f>IF(PT_komm!U245=0," ",PT_komm!U245)</f>
        <v xml:space="preserve"> </v>
      </c>
    </row>
    <row r="237" spans="2:14" x14ac:dyDescent="0.2">
      <c r="B237" s="15" t="str">
        <f>IF(PT_komm!B246=0," ",PT_komm!B246)</f>
        <v xml:space="preserve"> </v>
      </c>
      <c r="C237" s="137" t="str">
        <f>IF(PT_komm!C246=0," ",PT_komm!C246/1000)</f>
        <v xml:space="preserve"> </v>
      </c>
      <c r="D237" s="137" t="str">
        <f>IF(PT_komm!D246=0," ",PT_komm!D246/1000)</f>
        <v xml:space="preserve"> </v>
      </c>
      <c r="E237" s="137" t="str">
        <f>IF(PT_komm!E246=0," ",PT_komm!E246/1000)</f>
        <v xml:space="preserve"> </v>
      </c>
      <c r="F237" s="137" t="str">
        <f>IF(PT_komm!F246=0," ",PT_komm!F246/1000)</f>
        <v xml:space="preserve"> </v>
      </c>
      <c r="G237" s="137" t="str">
        <f>IF(PT_komm!G246=0," ",PT_komm!G246/1000)</f>
        <v xml:space="preserve"> </v>
      </c>
      <c r="H237" s="137" t="str">
        <f>IF(PT_komm!H246=0," ",PT_komm!H246/1000)</f>
        <v xml:space="preserve"> </v>
      </c>
      <c r="I237" s="137" t="str">
        <f>IF(PT_komm!I246=0," ",PT_komm!I246/1000)</f>
        <v xml:space="preserve"> </v>
      </c>
      <c r="J237" s="137" t="str">
        <f>IF(PT_komm!J246=0," ",PT_komm!J246/1000)</f>
        <v xml:space="preserve"> </v>
      </c>
      <c r="K237" s="137" t="str">
        <f>IF(PT_komm!K246=0," ",PT_komm!K246/1000)</f>
        <v xml:space="preserve"> </v>
      </c>
      <c r="L237" s="137" t="str">
        <f>IF(PT_komm!L246=0," ",PT_komm!L246/1000)</f>
        <v xml:space="preserve"> </v>
      </c>
      <c r="M237" s="138" t="str">
        <f>IF(PT_komm!P246=0," ",PT_komm!P246/1000)</f>
        <v xml:space="preserve"> </v>
      </c>
      <c r="N237" s="101" t="str">
        <f>IF(PT_komm!U246=0," ",PT_komm!U246)</f>
        <v xml:space="preserve"> </v>
      </c>
    </row>
    <row r="238" spans="2:14" x14ac:dyDescent="0.2">
      <c r="B238" s="15" t="str">
        <f>IF(PT_komm!B247=0," ",PT_komm!B247)</f>
        <v xml:space="preserve"> </v>
      </c>
      <c r="C238" s="137" t="str">
        <f>IF(PT_komm!C247=0," ",PT_komm!C247/1000)</f>
        <v xml:space="preserve"> </v>
      </c>
      <c r="D238" s="137" t="str">
        <f>IF(PT_komm!D247=0," ",PT_komm!D247/1000)</f>
        <v xml:space="preserve"> </v>
      </c>
      <c r="E238" s="137" t="str">
        <f>IF(PT_komm!E247=0," ",PT_komm!E247/1000)</f>
        <v xml:space="preserve"> </v>
      </c>
      <c r="F238" s="137" t="str">
        <f>IF(PT_komm!F247=0," ",PT_komm!F247/1000)</f>
        <v xml:space="preserve"> </v>
      </c>
      <c r="G238" s="137" t="str">
        <f>IF(PT_komm!G247=0," ",PT_komm!G247/1000)</f>
        <v xml:space="preserve"> </v>
      </c>
      <c r="H238" s="137" t="str">
        <f>IF(PT_komm!H247=0," ",PT_komm!H247/1000)</f>
        <v xml:space="preserve"> </v>
      </c>
      <c r="I238" s="137" t="str">
        <f>IF(PT_komm!I247=0," ",PT_komm!I247/1000)</f>
        <v xml:space="preserve"> </v>
      </c>
      <c r="J238" s="137" t="str">
        <f>IF(PT_komm!J247=0," ",PT_komm!J247/1000)</f>
        <v xml:space="preserve"> </v>
      </c>
      <c r="K238" s="137" t="str">
        <f>IF(PT_komm!K247=0," ",PT_komm!K247/1000)</f>
        <v xml:space="preserve"> </v>
      </c>
      <c r="L238" s="137" t="str">
        <f>IF(PT_komm!L247=0," ",PT_komm!L247/1000)</f>
        <v xml:space="preserve"> </v>
      </c>
      <c r="M238" s="138" t="str">
        <f>IF(PT_komm!P247=0," ",PT_komm!P247/1000)</f>
        <v xml:space="preserve"> </v>
      </c>
      <c r="N238" s="101" t="str">
        <f>IF(PT_komm!U247=0," ",PT_komm!U247)</f>
        <v xml:space="preserve"> </v>
      </c>
    </row>
    <row r="239" spans="2:14" x14ac:dyDescent="0.2">
      <c r="B239" s="15" t="str">
        <f>IF(PT_komm!B248=0," ",PT_komm!B248)</f>
        <v xml:space="preserve"> </v>
      </c>
      <c r="C239" s="137" t="str">
        <f>IF(PT_komm!C248=0," ",PT_komm!C248/1000)</f>
        <v xml:space="preserve"> </v>
      </c>
      <c r="D239" s="137" t="str">
        <f>IF(PT_komm!D248=0," ",PT_komm!D248/1000)</f>
        <v xml:space="preserve"> </v>
      </c>
      <c r="E239" s="137" t="str">
        <f>IF(PT_komm!E248=0," ",PT_komm!E248/1000)</f>
        <v xml:space="preserve"> </v>
      </c>
      <c r="F239" s="137" t="str">
        <f>IF(PT_komm!F248=0," ",PT_komm!F248/1000)</f>
        <v xml:space="preserve"> </v>
      </c>
      <c r="G239" s="137" t="str">
        <f>IF(PT_komm!G248=0," ",PT_komm!G248/1000)</f>
        <v xml:space="preserve"> </v>
      </c>
      <c r="H239" s="137" t="str">
        <f>IF(PT_komm!H248=0," ",PT_komm!H248/1000)</f>
        <v xml:space="preserve"> </v>
      </c>
      <c r="I239" s="137" t="str">
        <f>IF(PT_komm!I248=0," ",PT_komm!I248/1000)</f>
        <v xml:space="preserve"> </v>
      </c>
      <c r="J239" s="137" t="str">
        <f>IF(PT_komm!J248=0," ",PT_komm!J248/1000)</f>
        <v xml:space="preserve"> </v>
      </c>
      <c r="K239" s="137" t="str">
        <f>IF(PT_komm!K248=0," ",PT_komm!K248/1000)</f>
        <v xml:space="preserve"> </v>
      </c>
      <c r="L239" s="137" t="str">
        <f>IF(PT_komm!L248=0," ",PT_komm!L248/1000)</f>
        <v xml:space="preserve"> </v>
      </c>
      <c r="M239" s="138" t="str">
        <f>IF(PT_komm!P248=0," ",PT_komm!P248/1000)</f>
        <v xml:space="preserve"> </v>
      </c>
      <c r="N239" s="101" t="str">
        <f>IF(PT_komm!U248=0," ",PT_komm!U248)</f>
        <v xml:space="preserve"> </v>
      </c>
    </row>
    <row r="240" spans="2:14" x14ac:dyDescent="0.2">
      <c r="B240" s="15" t="str">
        <f>IF(PT_komm!B249=0," ",PT_komm!B249)</f>
        <v xml:space="preserve"> </v>
      </c>
      <c r="C240" s="137" t="str">
        <f>IF(PT_komm!C249=0," ",PT_komm!C249/1000)</f>
        <v xml:space="preserve"> </v>
      </c>
      <c r="D240" s="137" t="str">
        <f>IF(PT_komm!D249=0," ",PT_komm!D249/1000)</f>
        <v xml:space="preserve"> </v>
      </c>
      <c r="E240" s="137" t="str">
        <f>IF(PT_komm!E249=0," ",PT_komm!E249/1000)</f>
        <v xml:space="preserve"> </v>
      </c>
      <c r="F240" s="137" t="str">
        <f>IF(PT_komm!F249=0," ",PT_komm!F249/1000)</f>
        <v xml:space="preserve"> </v>
      </c>
      <c r="G240" s="137" t="str">
        <f>IF(PT_komm!G249=0," ",PT_komm!G249/1000)</f>
        <v xml:space="preserve"> </v>
      </c>
      <c r="H240" s="137" t="str">
        <f>IF(PT_komm!H249=0," ",PT_komm!H249/1000)</f>
        <v xml:space="preserve"> </v>
      </c>
      <c r="I240" s="137" t="str">
        <f>IF(PT_komm!I249=0," ",PT_komm!I249/1000)</f>
        <v xml:space="preserve"> </v>
      </c>
      <c r="J240" s="137" t="str">
        <f>IF(PT_komm!J249=0," ",PT_komm!J249/1000)</f>
        <v xml:space="preserve"> </v>
      </c>
      <c r="K240" s="137" t="str">
        <f>IF(PT_komm!K249=0," ",PT_komm!K249/1000)</f>
        <v xml:space="preserve"> </v>
      </c>
      <c r="L240" s="137" t="str">
        <f>IF(PT_komm!L249=0," ",PT_komm!L249/1000)</f>
        <v xml:space="preserve"> </v>
      </c>
      <c r="M240" s="138" t="str">
        <f>IF(PT_komm!P249=0," ",PT_komm!P249/1000)</f>
        <v xml:space="preserve"> </v>
      </c>
      <c r="N240" s="101" t="str">
        <f>IF(PT_komm!U249=0," ",PT_komm!U249)</f>
        <v xml:space="preserve"> </v>
      </c>
    </row>
    <row r="241" spans="2:14" x14ac:dyDescent="0.2">
      <c r="B241" s="15" t="str">
        <f>IF(PT_komm!B250=0," ",PT_komm!B250)</f>
        <v xml:space="preserve"> </v>
      </c>
      <c r="C241" s="137" t="str">
        <f>IF(PT_komm!C250=0," ",PT_komm!C250/1000)</f>
        <v xml:space="preserve"> </v>
      </c>
      <c r="D241" s="137" t="str">
        <f>IF(PT_komm!D250=0," ",PT_komm!D250/1000)</f>
        <v xml:space="preserve"> </v>
      </c>
      <c r="E241" s="137" t="str">
        <f>IF(PT_komm!E250=0," ",PT_komm!E250/1000)</f>
        <v xml:space="preserve"> </v>
      </c>
      <c r="F241" s="137" t="str">
        <f>IF(PT_komm!F250=0," ",PT_komm!F250/1000)</f>
        <v xml:space="preserve"> </v>
      </c>
      <c r="G241" s="137" t="str">
        <f>IF(PT_komm!G250=0," ",PT_komm!G250/1000)</f>
        <v xml:space="preserve"> </v>
      </c>
      <c r="H241" s="137" t="str">
        <f>IF(PT_komm!H250=0," ",PT_komm!H250/1000)</f>
        <v xml:space="preserve"> </v>
      </c>
      <c r="I241" s="137" t="str">
        <f>IF(PT_komm!I250=0," ",PT_komm!I250/1000)</f>
        <v xml:space="preserve"> </v>
      </c>
      <c r="J241" s="137" t="str">
        <f>IF(PT_komm!J250=0," ",PT_komm!J250/1000)</f>
        <v xml:space="preserve"> </v>
      </c>
      <c r="K241" s="137" t="str">
        <f>IF(PT_komm!K250=0," ",PT_komm!K250/1000)</f>
        <v xml:space="preserve"> </v>
      </c>
      <c r="L241" s="137" t="str">
        <f>IF(PT_komm!L250=0," ",PT_komm!L250/1000)</f>
        <v xml:space="preserve"> </v>
      </c>
      <c r="M241" s="138" t="str">
        <f>IF(PT_komm!P250=0," ",PT_komm!P250/1000)</f>
        <v xml:space="preserve"> </v>
      </c>
      <c r="N241" s="101" t="str">
        <f>IF(PT_komm!U250=0," ",PT_komm!U250)</f>
        <v xml:space="preserve"> </v>
      </c>
    </row>
    <row r="242" spans="2:14" x14ac:dyDescent="0.2">
      <c r="B242" s="15" t="str">
        <f>IF(PT_komm!B251=0," ",PT_komm!B251)</f>
        <v xml:space="preserve"> </v>
      </c>
      <c r="C242" s="137" t="str">
        <f>IF(PT_komm!C251=0," ",PT_komm!C251/1000)</f>
        <v xml:space="preserve"> </v>
      </c>
      <c r="D242" s="137" t="str">
        <f>IF(PT_komm!D251=0," ",PT_komm!D251/1000)</f>
        <v xml:space="preserve"> </v>
      </c>
      <c r="E242" s="137" t="str">
        <f>IF(PT_komm!E251=0," ",PT_komm!E251/1000)</f>
        <v xml:space="preserve"> </v>
      </c>
      <c r="F242" s="137" t="str">
        <f>IF(PT_komm!F251=0," ",PT_komm!F251/1000)</f>
        <v xml:space="preserve"> </v>
      </c>
      <c r="G242" s="137" t="str">
        <f>IF(PT_komm!G251=0," ",PT_komm!G251/1000)</f>
        <v xml:space="preserve"> </v>
      </c>
      <c r="H242" s="137" t="str">
        <f>IF(PT_komm!H251=0," ",PT_komm!H251/1000)</f>
        <v xml:space="preserve"> </v>
      </c>
      <c r="I242" s="137" t="str">
        <f>IF(PT_komm!I251=0," ",PT_komm!I251/1000)</f>
        <v xml:space="preserve"> </v>
      </c>
      <c r="J242" s="137" t="str">
        <f>IF(PT_komm!J251=0," ",PT_komm!J251/1000)</f>
        <v xml:space="preserve"> </v>
      </c>
      <c r="K242" s="137" t="str">
        <f>IF(PT_komm!K251=0," ",PT_komm!K251/1000)</f>
        <v xml:space="preserve"> </v>
      </c>
      <c r="L242" s="137" t="str">
        <f>IF(PT_komm!L251=0," ",PT_komm!L251/1000)</f>
        <v xml:space="preserve"> </v>
      </c>
      <c r="M242" s="138" t="str">
        <f>IF(PT_komm!P251=0," ",PT_komm!P251/1000)</f>
        <v xml:space="preserve"> </v>
      </c>
      <c r="N242" s="101" t="str">
        <f>IF(PT_komm!U251=0," ",PT_komm!U251)</f>
        <v xml:space="preserve"> </v>
      </c>
    </row>
    <row r="243" spans="2:14" x14ac:dyDescent="0.2">
      <c r="B243" s="15" t="str">
        <f>IF(PT_komm!B252=0," ",PT_komm!B252)</f>
        <v xml:space="preserve"> </v>
      </c>
      <c r="C243" s="137" t="str">
        <f>IF(PT_komm!C252=0," ",PT_komm!C252/1000)</f>
        <v xml:space="preserve"> </v>
      </c>
      <c r="D243" s="137" t="str">
        <f>IF(PT_komm!D252=0," ",PT_komm!D252/1000)</f>
        <v xml:space="preserve"> </v>
      </c>
      <c r="E243" s="137" t="str">
        <f>IF(PT_komm!E252=0," ",PT_komm!E252/1000)</f>
        <v xml:space="preserve"> </v>
      </c>
      <c r="F243" s="137" t="str">
        <f>IF(PT_komm!F252=0," ",PT_komm!F252/1000)</f>
        <v xml:space="preserve"> </v>
      </c>
      <c r="G243" s="137" t="str">
        <f>IF(PT_komm!G252=0," ",PT_komm!G252/1000)</f>
        <v xml:space="preserve"> </v>
      </c>
      <c r="H243" s="137" t="str">
        <f>IF(PT_komm!H252=0," ",PT_komm!H252/1000)</f>
        <v xml:space="preserve"> </v>
      </c>
      <c r="I243" s="137" t="str">
        <f>IF(PT_komm!I252=0," ",PT_komm!I252/1000)</f>
        <v xml:space="preserve"> </v>
      </c>
      <c r="J243" s="137" t="str">
        <f>IF(PT_komm!J252=0," ",PT_komm!J252/1000)</f>
        <v xml:space="preserve"> </v>
      </c>
      <c r="K243" s="137" t="str">
        <f>IF(PT_komm!K252=0," ",PT_komm!K252/1000)</f>
        <v xml:space="preserve"> </v>
      </c>
      <c r="L243" s="137" t="str">
        <f>IF(PT_komm!L252=0," ",PT_komm!L252/1000)</f>
        <v xml:space="preserve"> </v>
      </c>
      <c r="M243" s="138" t="str">
        <f>IF(PT_komm!P252=0," ",PT_komm!P252/1000)</f>
        <v xml:space="preserve"> </v>
      </c>
      <c r="N243" s="101" t="str">
        <f>IF(PT_komm!U252=0," ",PT_komm!U252)</f>
        <v xml:space="preserve"> </v>
      </c>
    </row>
    <row r="244" spans="2:14" x14ac:dyDescent="0.2">
      <c r="B244" s="15" t="str">
        <f>IF(PT_komm!B253=0," ",PT_komm!B253)</f>
        <v xml:space="preserve"> </v>
      </c>
      <c r="C244" s="137" t="str">
        <f>IF(PT_komm!C253=0," ",PT_komm!C253/1000)</f>
        <v xml:space="preserve"> </v>
      </c>
      <c r="D244" s="137" t="str">
        <f>IF(PT_komm!D253=0," ",PT_komm!D253/1000)</f>
        <v xml:space="preserve"> </v>
      </c>
      <c r="E244" s="137" t="str">
        <f>IF(PT_komm!E253=0," ",PT_komm!E253/1000)</f>
        <v xml:space="preserve"> </v>
      </c>
      <c r="F244" s="137" t="str">
        <f>IF(PT_komm!F253=0," ",PT_komm!F253/1000)</f>
        <v xml:space="preserve"> </v>
      </c>
      <c r="G244" s="137" t="str">
        <f>IF(PT_komm!G253=0," ",PT_komm!G253/1000)</f>
        <v xml:space="preserve"> </v>
      </c>
      <c r="H244" s="137" t="str">
        <f>IF(PT_komm!H253=0," ",PT_komm!H253/1000)</f>
        <v xml:space="preserve"> </v>
      </c>
      <c r="I244" s="137" t="str">
        <f>IF(PT_komm!I253=0," ",PT_komm!I253/1000)</f>
        <v xml:space="preserve"> </v>
      </c>
      <c r="J244" s="137" t="str">
        <f>IF(PT_komm!J253=0," ",PT_komm!J253/1000)</f>
        <v xml:space="preserve"> </v>
      </c>
      <c r="K244" s="137" t="str">
        <f>IF(PT_komm!K253=0," ",PT_komm!K253/1000)</f>
        <v xml:space="preserve"> </v>
      </c>
      <c r="L244" s="137" t="str">
        <f>IF(PT_komm!L253=0," ",PT_komm!L253/1000)</f>
        <v xml:space="preserve"> </v>
      </c>
      <c r="M244" s="138" t="str">
        <f>IF(PT_komm!P253=0," ",PT_komm!P253/1000)</f>
        <v xml:space="preserve"> </v>
      </c>
      <c r="N244" s="101" t="str">
        <f>IF(PT_komm!U253=0," ",PT_komm!U253)</f>
        <v xml:space="preserve"> </v>
      </c>
    </row>
    <row r="245" spans="2:14" x14ac:dyDescent="0.2">
      <c r="B245" s="15" t="str">
        <f>IF(PT_komm!B254=0," ",PT_komm!B254)</f>
        <v xml:space="preserve"> </v>
      </c>
      <c r="C245" s="137" t="str">
        <f>IF(PT_komm!C254=0," ",PT_komm!C254/1000)</f>
        <v xml:space="preserve"> </v>
      </c>
      <c r="D245" s="137" t="str">
        <f>IF(PT_komm!D254=0," ",PT_komm!D254/1000)</f>
        <v xml:space="preserve"> </v>
      </c>
      <c r="E245" s="137" t="str">
        <f>IF(PT_komm!E254=0," ",PT_komm!E254/1000)</f>
        <v xml:space="preserve"> </v>
      </c>
      <c r="F245" s="137" t="str">
        <f>IF(PT_komm!F254=0," ",PT_komm!F254/1000)</f>
        <v xml:space="preserve"> </v>
      </c>
      <c r="G245" s="137" t="str">
        <f>IF(PT_komm!G254=0," ",PT_komm!G254/1000)</f>
        <v xml:space="preserve"> </v>
      </c>
      <c r="H245" s="137" t="str">
        <f>IF(PT_komm!H254=0," ",PT_komm!H254/1000)</f>
        <v xml:space="preserve"> </v>
      </c>
      <c r="I245" s="137" t="str">
        <f>IF(PT_komm!I254=0," ",PT_komm!I254/1000)</f>
        <v xml:space="preserve"> </v>
      </c>
      <c r="J245" s="137" t="str">
        <f>IF(PT_komm!J254=0," ",PT_komm!J254/1000)</f>
        <v xml:space="preserve"> </v>
      </c>
      <c r="K245" s="137" t="str">
        <f>IF(PT_komm!K254=0," ",PT_komm!K254/1000)</f>
        <v xml:space="preserve"> </v>
      </c>
      <c r="L245" s="137" t="str">
        <f>IF(PT_komm!L254=0," ",PT_komm!L254/1000)</f>
        <v xml:space="preserve"> </v>
      </c>
      <c r="M245" s="138" t="str">
        <f>IF(PT_komm!P254=0," ",PT_komm!P254/1000)</f>
        <v xml:space="preserve"> </v>
      </c>
      <c r="N245" s="101" t="str">
        <f>IF(PT_komm!U254=0," ",PT_komm!U254)</f>
        <v xml:space="preserve"> </v>
      </c>
    </row>
    <row r="246" spans="2:14" x14ac:dyDescent="0.2">
      <c r="B246" s="15" t="str">
        <f>IF(PT_komm!B255=0," ",PT_komm!B255)</f>
        <v xml:space="preserve"> </v>
      </c>
      <c r="C246" s="137" t="str">
        <f>IF(PT_komm!C255=0," ",PT_komm!C255/1000)</f>
        <v xml:space="preserve"> </v>
      </c>
      <c r="D246" s="137" t="str">
        <f>IF(PT_komm!D255=0," ",PT_komm!D255/1000)</f>
        <v xml:space="preserve"> </v>
      </c>
      <c r="E246" s="137" t="str">
        <f>IF(PT_komm!E255=0," ",PT_komm!E255/1000)</f>
        <v xml:space="preserve"> </v>
      </c>
      <c r="F246" s="137" t="str">
        <f>IF(PT_komm!F255=0," ",PT_komm!F255/1000)</f>
        <v xml:space="preserve"> </v>
      </c>
      <c r="G246" s="137" t="str">
        <f>IF(PT_komm!G255=0," ",PT_komm!G255/1000)</f>
        <v xml:space="preserve"> </v>
      </c>
      <c r="H246" s="137" t="str">
        <f>IF(PT_komm!H255=0," ",PT_komm!H255/1000)</f>
        <v xml:space="preserve"> </v>
      </c>
      <c r="I246" s="137" t="str">
        <f>IF(PT_komm!I255=0," ",PT_komm!I255/1000)</f>
        <v xml:space="preserve"> </v>
      </c>
      <c r="J246" s="137" t="str">
        <f>IF(PT_komm!J255=0," ",PT_komm!J255/1000)</f>
        <v xml:space="preserve"> </v>
      </c>
      <c r="K246" s="137" t="str">
        <f>IF(PT_komm!K255=0," ",PT_komm!K255/1000)</f>
        <v xml:space="preserve"> </v>
      </c>
      <c r="L246" s="137" t="str">
        <f>IF(PT_komm!L255=0," ",PT_komm!L255/1000)</f>
        <v xml:space="preserve"> </v>
      </c>
      <c r="M246" s="138" t="str">
        <f>IF(PT_komm!P255=0," ",PT_komm!P255/1000)</f>
        <v xml:space="preserve"> </v>
      </c>
      <c r="N246" s="101" t="str">
        <f>IF(PT_komm!U255=0," ",PT_komm!U255)</f>
        <v xml:space="preserve"> </v>
      </c>
    </row>
    <row r="247" spans="2:14" x14ac:dyDescent="0.2">
      <c r="B247" s="15" t="str">
        <f>IF(PT_komm!B256=0," ",PT_komm!B256)</f>
        <v xml:space="preserve"> </v>
      </c>
      <c r="C247" s="137" t="str">
        <f>IF(PT_komm!C256=0," ",PT_komm!C256/1000)</f>
        <v xml:space="preserve"> </v>
      </c>
      <c r="D247" s="137" t="str">
        <f>IF(PT_komm!D256=0," ",PT_komm!D256/1000)</f>
        <v xml:space="preserve"> </v>
      </c>
      <c r="E247" s="137" t="str">
        <f>IF(PT_komm!E256=0," ",PT_komm!E256/1000)</f>
        <v xml:space="preserve"> </v>
      </c>
      <c r="F247" s="137" t="str">
        <f>IF(PT_komm!F256=0," ",PT_komm!F256/1000)</f>
        <v xml:space="preserve"> </v>
      </c>
      <c r="G247" s="137" t="str">
        <f>IF(PT_komm!G256=0," ",PT_komm!G256/1000)</f>
        <v xml:space="preserve"> </v>
      </c>
      <c r="H247" s="137" t="str">
        <f>IF(PT_komm!H256=0," ",PT_komm!H256/1000)</f>
        <v xml:space="preserve"> </v>
      </c>
      <c r="I247" s="137" t="str">
        <f>IF(PT_komm!I256=0," ",PT_komm!I256/1000)</f>
        <v xml:space="preserve"> </v>
      </c>
      <c r="J247" s="137" t="str">
        <f>IF(PT_komm!J256=0," ",PT_komm!J256/1000)</f>
        <v xml:space="preserve"> </v>
      </c>
      <c r="K247" s="137" t="str">
        <f>IF(PT_komm!K256=0," ",PT_komm!K256/1000)</f>
        <v xml:space="preserve"> </v>
      </c>
      <c r="L247" s="137" t="str">
        <f>IF(PT_komm!L256=0," ",PT_komm!L256/1000)</f>
        <v xml:space="preserve"> </v>
      </c>
      <c r="M247" s="138" t="str">
        <f>IF(PT_komm!P256=0," ",PT_komm!P256/1000)</f>
        <v xml:space="preserve"> </v>
      </c>
      <c r="N247" s="101" t="str">
        <f>IF(PT_komm!U256=0," ",PT_komm!U256)</f>
        <v xml:space="preserve"> </v>
      </c>
    </row>
    <row r="248" spans="2:14" x14ac:dyDescent="0.2">
      <c r="B248" s="15" t="str">
        <f>IF(PT_komm!B257=0," ",PT_komm!B257)</f>
        <v xml:space="preserve"> </v>
      </c>
      <c r="C248" s="137" t="str">
        <f>IF(PT_komm!C257=0," ",PT_komm!C257/1000)</f>
        <v xml:space="preserve"> </v>
      </c>
      <c r="D248" s="137" t="str">
        <f>IF(PT_komm!D257=0," ",PT_komm!D257/1000)</f>
        <v xml:space="preserve"> </v>
      </c>
      <c r="E248" s="137" t="str">
        <f>IF(PT_komm!E257=0," ",PT_komm!E257/1000)</f>
        <v xml:space="preserve"> </v>
      </c>
      <c r="F248" s="137" t="str">
        <f>IF(PT_komm!F257=0," ",PT_komm!F257/1000)</f>
        <v xml:space="preserve"> </v>
      </c>
      <c r="G248" s="137" t="str">
        <f>IF(PT_komm!G257=0," ",PT_komm!G257/1000)</f>
        <v xml:space="preserve"> </v>
      </c>
      <c r="H248" s="137" t="str">
        <f>IF(PT_komm!H257=0," ",PT_komm!H257/1000)</f>
        <v xml:space="preserve"> </v>
      </c>
      <c r="I248" s="137" t="str">
        <f>IF(PT_komm!I257=0," ",PT_komm!I257/1000)</f>
        <v xml:space="preserve"> </v>
      </c>
      <c r="J248" s="137" t="str">
        <f>IF(PT_komm!J257=0," ",PT_komm!J257/1000)</f>
        <v xml:space="preserve"> </v>
      </c>
      <c r="K248" s="137" t="str">
        <f>IF(PT_komm!K257=0," ",PT_komm!K257/1000)</f>
        <v xml:space="preserve"> </v>
      </c>
      <c r="L248" s="137" t="str">
        <f>IF(PT_komm!L257=0," ",PT_komm!L257/1000)</f>
        <v xml:space="preserve"> </v>
      </c>
      <c r="M248" s="138" t="str">
        <f>IF(PT_komm!P257=0," ",PT_komm!P257/1000)</f>
        <v xml:space="preserve"> </v>
      </c>
      <c r="N248" s="101" t="str">
        <f>IF(PT_komm!U257=0," ",PT_komm!U257)</f>
        <v xml:space="preserve"> </v>
      </c>
    </row>
    <row r="249" spans="2:14" x14ac:dyDescent="0.2">
      <c r="B249" s="15" t="str">
        <f>IF(PT_komm!B258=0," ",PT_komm!B258)</f>
        <v xml:space="preserve"> </v>
      </c>
      <c r="C249" s="137" t="str">
        <f>IF(PT_komm!C258=0," ",PT_komm!C258/1000)</f>
        <v xml:space="preserve"> </v>
      </c>
      <c r="D249" s="137" t="str">
        <f>IF(PT_komm!D258=0," ",PT_komm!D258/1000)</f>
        <v xml:space="preserve"> </v>
      </c>
      <c r="E249" s="137" t="str">
        <f>IF(PT_komm!E258=0," ",PT_komm!E258/1000)</f>
        <v xml:space="preserve"> </v>
      </c>
      <c r="F249" s="137" t="str">
        <f>IF(PT_komm!F258=0," ",PT_komm!F258/1000)</f>
        <v xml:space="preserve"> </v>
      </c>
      <c r="G249" s="137" t="str">
        <f>IF(PT_komm!G258=0," ",PT_komm!G258/1000)</f>
        <v xml:space="preserve"> </v>
      </c>
      <c r="H249" s="137" t="str">
        <f>IF(PT_komm!H258=0," ",PT_komm!H258/1000)</f>
        <v xml:space="preserve"> </v>
      </c>
      <c r="I249" s="137" t="str">
        <f>IF(PT_komm!I258=0," ",PT_komm!I258/1000)</f>
        <v xml:space="preserve"> </v>
      </c>
      <c r="J249" s="137" t="str">
        <f>IF(PT_komm!J258=0," ",PT_komm!J258/1000)</f>
        <v xml:space="preserve"> </v>
      </c>
      <c r="K249" s="137" t="str">
        <f>IF(PT_komm!K258=0," ",PT_komm!K258/1000)</f>
        <v xml:space="preserve"> </v>
      </c>
      <c r="L249" s="137" t="str">
        <f>IF(PT_komm!L258=0," ",PT_komm!L258/1000)</f>
        <v xml:space="preserve"> </v>
      </c>
      <c r="M249" s="138" t="str">
        <f>IF(PT_komm!P258=0," ",PT_komm!P258/1000)</f>
        <v xml:space="preserve"> </v>
      </c>
      <c r="N249" s="101" t="str">
        <f>IF(PT_komm!U258=0," ",PT_komm!U258)</f>
        <v xml:space="preserve"> </v>
      </c>
    </row>
    <row r="250" spans="2:14" x14ac:dyDescent="0.2">
      <c r="B250" s="15" t="str">
        <f>IF(PT_komm!B259=0," ",PT_komm!B259)</f>
        <v xml:space="preserve"> </v>
      </c>
      <c r="C250" s="137" t="str">
        <f>IF(PT_komm!C259=0," ",PT_komm!C259/1000)</f>
        <v xml:space="preserve"> </v>
      </c>
      <c r="D250" s="137" t="str">
        <f>IF(PT_komm!D259=0," ",PT_komm!D259/1000)</f>
        <v xml:space="preserve"> </v>
      </c>
      <c r="E250" s="137" t="str">
        <f>IF(PT_komm!E259=0," ",PT_komm!E259/1000)</f>
        <v xml:space="preserve"> </v>
      </c>
      <c r="F250" s="137" t="str">
        <f>IF(PT_komm!F259=0," ",PT_komm!F259/1000)</f>
        <v xml:space="preserve"> </v>
      </c>
      <c r="G250" s="137" t="str">
        <f>IF(PT_komm!G259=0," ",PT_komm!G259/1000)</f>
        <v xml:space="preserve"> </v>
      </c>
      <c r="H250" s="137" t="str">
        <f>IF(PT_komm!H259=0," ",PT_komm!H259/1000)</f>
        <v xml:space="preserve"> </v>
      </c>
      <c r="I250" s="137" t="str">
        <f>IF(PT_komm!I259=0," ",PT_komm!I259/1000)</f>
        <v xml:space="preserve"> </v>
      </c>
      <c r="J250" s="137" t="str">
        <f>IF(PT_komm!J259=0," ",PT_komm!J259/1000)</f>
        <v xml:space="preserve"> </v>
      </c>
      <c r="K250" s="137" t="str">
        <f>IF(PT_komm!K259=0," ",PT_komm!K259/1000)</f>
        <v xml:space="preserve"> </v>
      </c>
      <c r="L250" s="137" t="str">
        <f>IF(PT_komm!L259=0," ",PT_komm!L259/1000)</f>
        <v xml:space="preserve"> </v>
      </c>
      <c r="M250" s="138" t="str">
        <f>IF(PT_komm!P259=0," ",PT_komm!P259/1000)</f>
        <v xml:space="preserve"> </v>
      </c>
      <c r="N250" s="101" t="str">
        <f>IF(PT_komm!U259=0," ",PT_komm!U259)</f>
        <v xml:space="preserve"> </v>
      </c>
    </row>
    <row r="251" spans="2:14" x14ac:dyDescent="0.2">
      <c r="B251" s="15" t="str">
        <f>IF(PT_komm!B260=0," ",PT_komm!B260)</f>
        <v xml:space="preserve"> </v>
      </c>
      <c r="C251" s="137" t="str">
        <f>IF(PT_komm!C260=0," ",PT_komm!C260/1000)</f>
        <v xml:space="preserve"> </v>
      </c>
      <c r="D251" s="137" t="str">
        <f>IF(PT_komm!D260=0," ",PT_komm!D260/1000)</f>
        <v xml:space="preserve"> </v>
      </c>
      <c r="E251" s="137" t="str">
        <f>IF(PT_komm!E260=0," ",PT_komm!E260/1000)</f>
        <v xml:space="preserve"> </v>
      </c>
      <c r="F251" s="137" t="str">
        <f>IF(PT_komm!F260=0," ",PT_komm!F260/1000)</f>
        <v xml:space="preserve"> </v>
      </c>
      <c r="G251" s="137" t="str">
        <f>IF(PT_komm!G260=0," ",PT_komm!G260/1000)</f>
        <v xml:space="preserve"> </v>
      </c>
      <c r="H251" s="137" t="str">
        <f>IF(PT_komm!H260=0," ",PT_komm!H260/1000)</f>
        <v xml:space="preserve"> </v>
      </c>
      <c r="I251" s="137" t="str">
        <f>IF(PT_komm!I260=0," ",PT_komm!I260/1000)</f>
        <v xml:space="preserve"> </v>
      </c>
      <c r="J251" s="137" t="str">
        <f>IF(PT_komm!J260=0," ",PT_komm!J260/1000)</f>
        <v xml:space="preserve"> </v>
      </c>
      <c r="K251" s="137" t="str">
        <f>IF(PT_komm!K260=0," ",PT_komm!K260/1000)</f>
        <v xml:space="preserve"> </v>
      </c>
      <c r="L251" s="137" t="str">
        <f>IF(PT_komm!L260=0," ",PT_komm!L260/1000)</f>
        <v xml:space="preserve"> </v>
      </c>
      <c r="M251" s="138" t="str">
        <f>IF(PT_komm!P260=0," ",PT_komm!P260/1000)</f>
        <v xml:space="preserve"> </v>
      </c>
      <c r="N251" s="101" t="str">
        <f>IF(PT_komm!U260=0," ",PT_komm!U260)</f>
        <v xml:space="preserve"> </v>
      </c>
    </row>
    <row r="252" spans="2:14" x14ac:dyDescent="0.2">
      <c r="B252" s="15" t="str">
        <f>IF(PT_komm!B261=0," ",PT_komm!B261)</f>
        <v xml:space="preserve"> </v>
      </c>
      <c r="C252" s="137" t="str">
        <f>IF(PT_komm!C261=0," ",PT_komm!C261/1000)</f>
        <v xml:space="preserve"> </v>
      </c>
      <c r="D252" s="137" t="str">
        <f>IF(PT_komm!D261=0," ",PT_komm!D261/1000)</f>
        <v xml:space="preserve"> </v>
      </c>
      <c r="E252" s="137" t="str">
        <f>IF(PT_komm!E261=0," ",PT_komm!E261/1000)</f>
        <v xml:space="preserve"> </v>
      </c>
      <c r="F252" s="137" t="str">
        <f>IF(PT_komm!F261=0," ",PT_komm!F261/1000)</f>
        <v xml:space="preserve"> </v>
      </c>
      <c r="G252" s="137" t="str">
        <f>IF(PT_komm!G261=0," ",PT_komm!G261/1000)</f>
        <v xml:space="preserve"> </v>
      </c>
      <c r="H252" s="137" t="str">
        <f>IF(PT_komm!H261=0," ",PT_komm!H261/1000)</f>
        <v xml:space="preserve"> </v>
      </c>
      <c r="I252" s="137" t="str">
        <f>IF(PT_komm!I261=0," ",PT_komm!I261/1000)</f>
        <v xml:space="preserve"> </v>
      </c>
      <c r="J252" s="137" t="str">
        <f>IF(PT_komm!J261=0," ",PT_komm!J261/1000)</f>
        <v xml:space="preserve"> </v>
      </c>
      <c r="K252" s="137" t="str">
        <f>IF(PT_komm!K261=0," ",PT_komm!K261/1000)</f>
        <v xml:space="preserve"> </v>
      </c>
      <c r="L252" s="137" t="str">
        <f>IF(PT_komm!L261=0," ",PT_komm!L261/1000)</f>
        <v xml:space="preserve"> </v>
      </c>
      <c r="M252" s="138" t="str">
        <f>IF(PT_komm!P261=0," ",PT_komm!P261/1000)</f>
        <v xml:space="preserve"> </v>
      </c>
      <c r="N252" s="101" t="str">
        <f>IF(PT_komm!U261=0," ",PT_komm!U261)</f>
        <v xml:space="preserve"> </v>
      </c>
    </row>
    <row r="253" spans="2:14" x14ac:dyDescent="0.2">
      <c r="B253" s="15" t="str">
        <f>IF(PT_komm!B262=0," ",PT_komm!B262)</f>
        <v xml:space="preserve"> </v>
      </c>
      <c r="C253" s="137" t="str">
        <f>IF(PT_komm!C262=0," ",PT_komm!C262/1000)</f>
        <v xml:space="preserve"> </v>
      </c>
      <c r="D253" s="137" t="str">
        <f>IF(PT_komm!D262=0," ",PT_komm!D262/1000)</f>
        <v xml:space="preserve"> </v>
      </c>
      <c r="E253" s="137" t="str">
        <f>IF(PT_komm!E262=0," ",PT_komm!E262/1000)</f>
        <v xml:space="preserve"> </v>
      </c>
      <c r="F253" s="137" t="str">
        <f>IF(PT_komm!F262=0," ",PT_komm!F262/1000)</f>
        <v xml:space="preserve"> </v>
      </c>
      <c r="G253" s="137" t="str">
        <f>IF(PT_komm!G262=0," ",PT_komm!G262/1000)</f>
        <v xml:space="preserve"> </v>
      </c>
      <c r="H253" s="137" t="str">
        <f>IF(PT_komm!H262=0," ",PT_komm!H262/1000)</f>
        <v xml:space="preserve"> </v>
      </c>
      <c r="I253" s="137" t="str">
        <f>IF(PT_komm!I262=0," ",PT_komm!I262/1000)</f>
        <v xml:space="preserve"> </v>
      </c>
      <c r="J253" s="137" t="str">
        <f>IF(PT_komm!J262=0," ",PT_komm!J262/1000)</f>
        <v xml:space="preserve"> </v>
      </c>
      <c r="K253" s="137" t="str">
        <f>IF(PT_komm!K262=0," ",PT_komm!K262/1000)</f>
        <v xml:space="preserve"> </v>
      </c>
      <c r="L253" s="137" t="str">
        <f>IF(PT_komm!L262=0," ",PT_komm!L262/1000)</f>
        <v xml:space="preserve"> </v>
      </c>
      <c r="M253" s="138" t="str">
        <f>IF(PT_komm!P262=0," ",PT_komm!P262/1000)</f>
        <v xml:space="preserve"> </v>
      </c>
      <c r="N253" s="101" t="str">
        <f>IF(PT_komm!U262=0," ",PT_komm!U262)</f>
        <v xml:space="preserve"> </v>
      </c>
    </row>
    <row r="254" spans="2:14" x14ac:dyDescent="0.2">
      <c r="B254" s="15" t="str">
        <f>IF(PT_komm!B263=0," ",PT_komm!B263)</f>
        <v xml:space="preserve"> </v>
      </c>
      <c r="C254" s="137" t="str">
        <f>IF(PT_komm!C263=0," ",PT_komm!C263/1000)</f>
        <v xml:space="preserve"> </v>
      </c>
      <c r="D254" s="137" t="str">
        <f>IF(PT_komm!D263=0," ",PT_komm!D263/1000)</f>
        <v xml:space="preserve"> </v>
      </c>
      <c r="E254" s="137" t="str">
        <f>IF(PT_komm!E263=0," ",PT_komm!E263/1000)</f>
        <v xml:space="preserve"> </v>
      </c>
      <c r="F254" s="137" t="str">
        <f>IF(PT_komm!F263=0," ",PT_komm!F263/1000)</f>
        <v xml:space="preserve"> </v>
      </c>
      <c r="G254" s="137" t="str">
        <f>IF(PT_komm!G263=0," ",PT_komm!G263/1000)</f>
        <v xml:space="preserve"> </v>
      </c>
      <c r="H254" s="137" t="str">
        <f>IF(PT_komm!H263=0," ",PT_komm!H263/1000)</f>
        <v xml:space="preserve"> </v>
      </c>
      <c r="I254" s="137" t="str">
        <f>IF(PT_komm!I263=0," ",PT_komm!I263/1000)</f>
        <v xml:space="preserve"> </v>
      </c>
      <c r="J254" s="137" t="str">
        <f>IF(PT_komm!J263=0," ",PT_komm!J263/1000)</f>
        <v xml:space="preserve"> </v>
      </c>
      <c r="K254" s="137" t="str">
        <f>IF(PT_komm!K263=0," ",PT_komm!K263/1000)</f>
        <v xml:space="preserve"> </v>
      </c>
      <c r="L254" s="137" t="str">
        <f>IF(PT_komm!L263=0," ",PT_komm!L263/1000)</f>
        <v xml:space="preserve"> </v>
      </c>
      <c r="M254" s="138" t="str">
        <f>IF(PT_komm!P263=0," ",PT_komm!P263/1000)</f>
        <v xml:space="preserve"> </v>
      </c>
      <c r="N254" s="101" t="str">
        <f>IF(PT_komm!U263=0," ",PT_komm!U263)</f>
        <v xml:space="preserve"> </v>
      </c>
    </row>
    <row r="255" spans="2:14" x14ac:dyDescent="0.2">
      <c r="B255" s="15" t="str">
        <f>IF(PT_komm!B264=0," ",PT_komm!B264)</f>
        <v xml:space="preserve"> </v>
      </c>
      <c r="C255" s="137" t="str">
        <f>IF(PT_komm!C264=0," ",PT_komm!C264/1000)</f>
        <v xml:space="preserve"> </v>
      </c>
      <c r="D255" s="137" t="str">
        <f>IF(PT_komm!D264=0," ",PT_komm!D264/1000)</f>
        <v xml:space="preserve"> </v>
      </c>
      <c r="E255" s="137" t="str">
        <f>IF(PT_komm!E264=0," ",PT_komm!E264/1000)</f>
        <v xml:space="preserve"> </v>
      </c>
      <c r="F255" s="137" t="str">
        <f>IF(PT_komm!F264=0," ",PT_komm!F264/1000)</f>
        <v xml:space="preserve"> </v>
      </c>
      <c r="G255" s="137" t="str">
        <f>IF(PT_komm!G264=0," ",PT_komm!G264/1000)</f>
        <v xml:space="preserve"> </v>
      </c>
      <c r="H255" s="137" t="str">
        <f>IF(PT_komm!H264=0," ",PT_komm!H264/1000)</f>
        <v xml:space="preserve"> </v>
      </c>
      <c r="I255" s="137" t="str">
        <f>IF(PT_komm!I264=0," ",PT_komm!I264/1000)</f>
        <v xml:space="preserve"> </v>
      </c>
      <c r="J255" s="137" t="str">
        <f>IF(PT_komm!J264=0," ",PT_komm!J264/1000)</f>
        <v xml:space="preserve"> </v>
      </c>
      <c r="K255" s="137" t="str">
        <f>IF(PT_komm!K264=0," ",PT_komm!K264/1000)</f>
        <v xml:space="preserve"> </v>
      </c>
      <c r="L255" s="137" t="str">
        <f>IF(PT_komm!L264=0," ",PT_komm!L264/1000)</f>
        <v xml:space="preserve"> </v>
      </c>
      <c r="M255" s="138" t="str">
        <f>IF(PT_komm!P264=0," ",PT_komm!P264/1000)</f>
        <v xml:space="preserve"> </v>
      </c>
      <c r="N255" s="101" t="str">
        <f>IF(PT_komm!U264=0," ",PT_komm!U264)</f>
        <v xml:space="preserve"> </v>
      </c>
    </row>
    <row r="256" spans="2:14" x14ac:dyDescent="0.2">
      <c r="B256" s="15" t="str">
        <f>IF(PT_komm!B265=0," ",PT_komm!B265)</f>
        <v xml:space="preserve"> </v>
      </c>
      <c r="C256" s="137" t="str">
        <f>IF(PT_komm!C265=0," ",PT_komm!C265/1000)</f>
        <v xml:space="preserve"> </v>
      </c>
      <c r="D256" s="137" t="str">
        <f>IF(PT_komm!D265=0," ",PT_komm!D265/1000)</f>
        <v xml:space="preserve"> </v>
      </c>
      <c r="E256" s="137" t="str">
        <f>IF(PT_komm!E265=0," ",PT_komm!E265/1000)</f>
        <v xml:space="preserve"> </v>
      </c>
      <c r="F256" s="137" t="str">
        <f>IF(PT_komm!F265=0," ",PT_komm!F265/1000)</f>
        <v xml:space="preserve"> </v>
      </c>
      <c r="G256" s="137" t="str">
        <f>IF(PT_komm!G265=0," ",PT_komm!G265/1000)</f>
        <v xml:space="preserve"> </v>
      </c>
      <c r="H256" s="137" t="str">
        <f>IF(PT_komm!H265=0," ",PT_komm!H265/1000)</f>
        <v xml:space="preserve"> </v>
      </c>
      <c r="I256" s="137" t="str">
        <f>IF(PT_komm!I265=0," ",PT_komm!I265/1000)</f>
        <v xml:space="preserve"> </v>
      </c>
      <c r="J256" s="137" t="str">
        <f>IF(PT_komm!J265=0," ",PT_komm!J265/1000)</f>
        <v xml:space="preserve"> </v>
      </c>
      <c r="K256" s="137" t="str">
        <f>IF(PT_komm!K265=0," ",PT_komm!K265/1000)</f>
        <v xml:space="preserve"> </v>
      </c>
      <c r="L256" s="137" t="str">
        <f>IF(PT_komm!L265=0," ",PT_komm!L265/1000)</f>
        <v xml:space="preserve"> </v>
      </c>
      <c r="M256" s="138" t="str">
        <f>IF(PT_komm!P265=0," ",PT_komm!P265/1000)</f>
        <v xml:space="preserve"> </v>
      </c>
      <c r="N256" s="101" t="str">
        <f>IF(PT_komm!U265=0," ",PT_komm!U265)</f>
        <v xml:space="preserve"> </v>
      </c>
    </row>
    <row r="257" spans="2:14" x14ac:dyDescent="0.2">
      <c r="B257" s="15" t="str">
        <f>IF(PT_komm!B266=0," ",PT_komm!B266)</f>
        <v xml:space="preserve"> </v>
      </c>
      <c r="C257" s="137" t="str">
        <f>IF(PT_komm!C266=0," ",PT_komm!C266/1000)</f>
        <v xml:space="preserve"> </v>
      </c>
      <c r="D257" s="137" t="str">
        <f>IF(PT_komm!D266=0," ",PT_komm!D266/1000)</f>
        <v xml:space="preserve"> </v>
      </c>
      <c r="E257" s="137" t="str">
        <f>IF(PT_komm!E266=0," ",PT_komm!E266/1000)</f>
        <v xml:space="preserve"> </v>
      </c>
      <c r="F257" s="137" t="str">
        <f>IF(PT_komm!F266=0," ",PT_komm!F266/1000)</f>
        <v xml:space="preserve"> </v>
      </c>
      <c r="G257" s="137" t="str">
        <f>IF(PT_komm!G266=0," ",PT_komm!G266/1000)</f>
        <v xml:space="preserve"> </v>
      </c>
      <c r="H257" s="137" t="str">
        <f>IF(PT_komm!H266=0," ",PT_komm!H266/1000)</f>
        <v xml:space="preserve"> </v>
      </c>
      <c r="I257" s="137" t="str">
        <f>IF(PT_komm!I266=0," ",PT_komm!I266/1000)</f>
        <v xml:space="preserve"> </v>
      </c>
      <c r="J257" s="137" t="str">
        <f>IF(PT_komm!J266=0," ",PT_komm!J266/1000)</f>
        <v xml:space="preserve"> </v>
      </c>
      <c r="K257" s="137" t="str">
        <f>IF(PT_komm!K266=0," ",PT_komm!K266/1000)</f>
        <v xml:space="preserve"> </v>
      </c>
      <c r="L257" s="137" t="str">
        <f>IF(PT_komm!L266=0," ",PT_komm!L266/1000)</f>
        <v xml:space="preserve"> </v>
      </c>
      <c r="M257" s="138" t="str">
        <f>IF(PT_komm!P266=0," ",PT_komm!P266/1000)</f>
        <v xml:space="preserve"> </v>
      </c>
      <c r="N257" s="101" t="str">
        <f>IF(PT_komm!U266=0," ",PT_komm!U266)</f>
        <v xml:space="preserve"> </v>
      </c>
    </row>
    <row r="258" spans="2:14" x14ac:dyDescent="0.2">
      <c r="B258" s="15" t="str">
        <f>IF(PT_komm!B267=0," ",PT_komm!B267)</f>
        <v xml:space="preserve"> </v>
      </c>
      <c r="C258" s="137" t="str">
        <f>IF(PT_komm!C267=0," ",PT_komm!C267/1000)</f>
        <v xml:space="preserve"> </v>
      </c>
      <c r="D258" s="137" t="str">
        <f>IF(PT_komm!D267=0," ",PT_komm!D267/1000)</f>
        <v xml:space="preserve"> </v>
      </c>
      <c r="E258" s="137" t="str">
        <f>IF(PT_komm!E267=0," ",PT_komm!E267/1000)</f>
        <v xml:space="preserve"> </v>
      </c>
      <c r="F258" s="137" t="str">
        <f>IF(PT_komm!F267=0," ",PT_komm!F267/1000)</f>
        <v xml:space="preserve"> </v>
      </c>
      <c r="G258" s="137" t="str">
        <f>IF(PT_komm!G267=0," ",PT_komm!G267/1000)</f>
        <v xml:space="preserve"> </v>
      </c>
      <c r="H258" s="137" t="str">
        <f>IF(PT_komm!H267=0," ",PT_komm!H267/1000)</f>
        <v xml:space="preserve"> </v>
      </c>
      <c r="I258" s="137" t="str">
        <f>IF(PT_komm!I267=0," ",PT_komm!I267/1000)</f>
        <v xml:space="preserve"> </v>
      </c>
      <c r="J258" s="137" t="str">
        <f>IF(PT_komm!J267=0," ",PT_komm!J267/1000)</f>
        <v xml:space="preserve"> </v>
      </c>
      <c r="K258" s="137" t="str">
        <f>IF(PT_komm!K267=0," ",PT_komm!K267/1000)</f>
        <v xml:space="preserve"> </v>
      </c>
      <c r="L258" s="137" t="str">
        <f>IF(PT_komm!L267=0," ",PT_komm!L267/1000)</f>
        <v xml:space="preserve"> </v>
      </c>
      <c r="M258" s="138" t="str">
        <f>IF(PT_komm!P267=0," ",PT_komm!P267/1000)</f>
        <v xml:space="preserve"> </v>
      </c>
      <c r="N258" s="101" t="str">
        <f>IF(PT_komm!U267=0," ",PT_komm!U267)</f>
        <v xml:space="preserve"> </v>
      </c>
    </row>
    <row r="259" spans="2:14" x14ac:dyDescent="0.2">
      <c r="B259" s="15" t="str">
        <f>IF(PT_komm!B268=0," ",PT_komm!B268)</f>
        <v xml:space="preserve"> </v>
      </c>
      <c r="C259" s="137" t="str">
        <f>IF(PT_komm!C268=0," ",PT_komm!C268/1000)</f>
        <v xml:space="preserve"> </v>
      </c>
      <c r="D259" s="137" t="str">
        <f>IF(PT_komm!D268=0," ",PT_komm!D268/1000)</f>
        <v xml:space="preserve"> </v>
      </c>
      <c r="E259" s="137" t="str">
        <f>IF(PT_komm!E268=0," ",PT_komm!E268/1000)</f>
        <v xml:space="preserve"> </v>
      </c>
      <c r="F259" s="137" t="str">
        <f>IF(PT_komm!F268=0," ",PT_komm!F268/1000)</f>
        <v xml:space="preserve"> </v>
      </c>
      <c r="G259" s="137" t="str">
        <f>IF(PT_komm!G268=0," ",PT_komm!G268/1000)</f>
        <v xml:space="preserve"> </v>
      </c>
      <c r="H259" s="137" t="str">
        <f>IF(PT_komm!H268=0," ",PT_komm!H268/1000)</f>
        <v xml:space="preserve"> </v>
      </c>
      <c r="I259" s="137" t="str">
        <f>IF(PT_komm!I268=0," ",PT_komm!I268/1000)</f>
        <v xml:space="preserve"> </v>
      </c>
      <c r="J259" s="137" t="str">
        <f>IF(PT_komm!J268=0," ",PT_komm!J268/1000)</f>
        <v xml:space="preserve"> </v>
      </c>
      <c r="K259" s="137" t="str">
        <f>IF(PT_komm!K268=0," ",PT_komm!K268/1000)</f>
        <v xml:space="preserve"> </v>
      </c>
      <c r="L259" s="137" t="str">
        <f>IF(PT_komm!L268=0," ",PT_komm!L268/1000)</f>
        <v xml:space="preserve"> </v>
      </c>
      <c r="M259" s="138" t="str">
        <f>IF(PT_komm!P268=0," ",PT_komm!P268/1000)</f>
        <v xml:space="preserve"> </v>
      </c>
      <c r="N259" s="101" t="str">
        <f>IF(PT_komm!U268=0," ",PT_komm!U268)</f>
        <v xml:space="preserve"> </v>
      </c>
    </row>
    <row r="260" spans="2:14" x14ac:dyDescent="0.2">
      <c r="B260" s="15" t="str">
        <f>IF(PT_komm!B269=0," ",PT_komm!B269)</f>
        <v xml:space="preserve"> </v>
      </c>
      <c r="C260" s="137" t="str">
        <f>IF(PT_komm!C269=0," ",PT_komm!C269/1000)</f>
        <v xml:space="preserve"> </v>
      </c>
      <c r="D260" s="137" t="str">
        <f>IF(PT_komm!D269=0," ",PT_komm!D269/1000)</f>
        <v xml:space="preserve"> </v>
      </c>
      <c r="E260" s="137" t="str">
        <f>IF(PT_komm!E269=0," ",PT_komm!E269/1000)</f>
        <v xml:space="preserve"> </v>
      </c>
      <c r="F260" s="137" t="str">
        <f>IF(PT_komm!F269=0," ",PT_komm!F269/1000)</f>
        <v xml:space="preserve"> </v>
      </c>
      <c r="G260" s="137" t="str">
        <f>IF(PT_komm!G269=0," ",PT_komm!G269/1000)</f>
        <v xml:space="preserve"> </v>
      </c>
      <c r="H260" s="137" t="str">
        <f>IF(PT_komm!H269=0," ",PT_komm!H269/1000)</f>
        <v xml:space="preserve"> </v>
      </c>
      <c r="I260" s="137" t="str">
        <f>IF(PT_komm!I269=0," ",PT_komm!I269/1000)</f>
        <v xml:space="preserve"> </v>
      </c>
      <c r="J260" s="137" t="str">
        <f>IF(PT_komm!J269=0," ",PT_komm!J269/1000)</f>
        <v xml:space="preserve"> </v>
      </c>
      <c r="K260" s="137" t="str">
        <f>IF(PT_komm!K269=0," ",PT_komm!K269/1000)</f>
        <v xml:space="preserve"> </v>
      </c>
      <c r="L260" s="137" t="str">
        <f>IF(PT_komm!L269=0," ",PT_komm!L269/1000)</f>
        <v xml:space="preserve"> </v>
      </c>
      <c r="M260" s="138" t="str">
        <f>IF(PT_komm!P269=0," ",PT_komm!P269/1000)</f>
        <v xml:space="preserve"> </v>
      </c>
      <c r="N260" s="101" t="str">
        <f>IF(PT_komm!U269=0," ",PT_komm!U269)</f>
        <v xml:space="preserve"> </v>
      </c>
    </row>
    <row r="261" spans="2:14" x14ac:dyDescent="0.2">
      <c r="B261" s="15" t="str">
        <f>IF(PT_komm!B270=0," ",PT_komm!B270)</f>
        <v xml:space="preserve"> </v>
      </c>
      <c r="C261" s="137" t="str">
        <f>IF(PT_komm!C270=0," ",PT_komm!C270/1000)</f>
        <v xml:space="preserve"> </v>
      </c>
      <c r="D261" s="137" t="str">
        <f>IF(PT_komm!D270=0," ",PT_komm!D270/1000)</f>
        <v xml:space="preserve"> </v>
      </c>
      <c r="E261" s="137" t="str">
        <f>IF(PT_komm!E270=0," ",PT_komm!E270/1000)</f>
        <v xml:space="preserve"> </v>
      </c>
      <c r="F261" s="137" t="str">
        <f>IF(PT_komm!F270=0," ",PT_komm!F270/1000)</f>
        <v xml:space="preserve"> </v>
      </c>
      <c r="G261" s="137" t="str">
        <f>IF(PT_komm!G270=0," ",PT_komm!G270/1000)</f>
        <v xml:space="preserve"> </v>
      </c>
      <c r="H261" s="137" t="str">
        <f>IF(PT_komm!H270=0," ",PT_komm!H270/1000)</f>
        <v xml:space="preserve"> </v>
      </c>
      <c r="I261" s="137" t="str">
        <f>IF(PT_komm!I270=0," ",PT_komm!I270/1000)</f>
        <v xml:space="preserve"> </v>
      </c>
      <c r="J261" s="137" t="str">
        <f>IF(PT_komm!J270=0," ",PT_komm!J270/1000)</f>
        <v xml:space="preserve"> </v>
      </c>
      <c r="K261" s="137" t="str">
        <f>IF(PT_komm!K270=0," ",PT_komm!K270/1000)</f>
        <v xml:space="preserve"> </v>
      </c>
      <c r="L261" s="137" t="str">
        <f>IF(PT_komm!L270=0," ",PT_komm!L270/1000)</f>
        <v xml:space="preserve"> </v>
      </c>
      <c r="M261" s="138" t="str">
        <f>IF(PT_komm!P270=0," ",PT_komm!P270/1000)</f>
        <v xml:space="preserve"> </v>
      </c>
      <c r="N261" s="101" t="str">
        <f>IF(PT_komm!U270=0," ",PT_komm!U270)</f>
        <v xml:space="preserve"> </v>
      </c>
    </row>
    <row r="262" spans="2:14" x14ac:dyDescent="0.2">
      <c r="B262" s="15" t="str">
        <f>IF(PT_komm!B271=0," ",PT_komm!B271)</f>
        <v xml:space="preserve"> </v>
      </c>
      <c r="C262" s="137" t="str">
        <f>IF(PT_komm!C271=0," ",PT_komm!C271/1000)</f>
        <v xml:space="preserve"> </v>
      </c>
      <c r="D262" s="137" t="str">
        <f>IF(PT_komm!D271=0," ",PT_komm!D271/1000)</f>
        <v xml:space="preserve"> </v>
      </c>
      <c r="E262" s="137" t="str">
        <f>IF(PT_komm!E271=0," ",PT_komm!E271/1000)</f>
        <v xml:space="preserve"> </v>
      </c>
      <c r="F262" s="137" t="str">
        <f>IF(PT_komm!F271=0," ",PT_komm!F271/1000)</f>
        <v xml:space="preserve"> </v>
      </c>
      <c r="G262" s="137" t="str">
        <f>IF(PT_komm!G271=0," ",PT_komm!G271/1000)</f>
        <v xml:space="preserve"> </v>
      </c>
      <c r="H262" s="137" t="str">
        <f>IF(PT_komm!H271=0," ",PT_komm!H271/1000)</f>
        <v xml:space="preserve"> </v>
      </c>
      <c r="I262" s="137" t="str">
        <f>IF(PT_komm!I271=0," ",PT_komm!I271/1000)</f>
        <v xml:space="preserve"> </v>
      </c>
      <c r="J262" s="137" t="str">
        <f>IF(PT_komm!J271=0," ",PT_komm!J271/1000)</f>
        <v xml:space="preserve"> </v>
      </c>
      <c r="K262" s="137" t="str">
        <f>IF(PT_komm!K271=0," ",PT_komm!K271/1000)</f>
        <v xml:space="preserve"> </v>
      </c>
      <c r="L262" s="137" t="str">
        <f>IF(PT_komm!L271=0," ",PT_komm!L271/1000)</f>
        <v xml:space="preserve"> </v>
      </c>
      <c r="M262" s="138" t="str">
        <f>IF(PT_komm!P271=0," ",PT_komm!P271/1000)</f>
        <v xml:space="preserve"> </v>
      </c>
      <c r="N262" s="101" t="str">
        <f>IF(PT_komm!U271=0," ",PT_komm!U271)</f>
        <v xml:space="preserve"> </v>
      </c>
    </row>
    <row r="263" spans="2:14" x14ac:dyDescent="0.2">
      <c r="B263" s="15" t="str">
        <f>IF(PT_komm!B272=0," ",PT_komm!B272)</f>
        <v xml:space="preserve"> </v>
      </c>
      <c r="C263" s="137" t="str">
        <f>IF(PT_komm!C272=0," ",PT_komm!C272/1000)</f>
        <v xml:space="preserve"> </v>
      </c>
      <c r="D263" s="137" t="str">
        <f>IF(PT_komm!D272=0," ",PT_komm!D272/1000)</f>
        <v xml:space="preserve"> </v>
      </c>
      <c r="E263" s="137" t="str">
        <f>IF(PT_komm!E272=0," ",PT_komm!E272/1000)</f>
        <v xml:space="preserve"> </v>
      </c>
      <c r="F263" s="137" t="str">
        <f>IF(PT_komm!F272=0," ",PT_komm!F272/1000)</f>
        <v xml:space="preserve"> </v>
      </c>
      <c r="G263" s="137" t="str">
        <f>IF(PT_komm!G272=0," ",PT_komm!G272/1000)</f>
        <v xml:space="preserve"> </v>
      </c>
      <c r="H263" s="137" t="str">
        <f>IF(PT_komm!H272=0," ",PT_komm!H272/1000)</f>
        <v xml:space="preserve"> </v>
      </c>
      <c r="I263" s="137" t="str">
        <f>IF(PT_komm!I272=0," ",PT_komm!I272/1000)</f>
        <v xml:space="preserve"> </v>
      </c>
      <c r="J263" s="137" t="str">
        <f>IF(PT_komm!J272=0," ",PT_komm!J272/1000)</f>
        <v xml:space="preserve"> </v>
      </c>
      <c r="K263" s="137" t="str">
        <f>IF(PT_komm!K272=0," ",PT_komm!K272/1000)</f>
        <v xml:space="preserve"> </v>
      </c>
      <c r="L263" s="137" t="str">
        <f>IF(PT_komm!L272=0," ",PT_komm!L272/1000)</f>
        <v xml:space="preserve"> </v>
      </c>
      <c r="M263" s="138" t="str">
        <f>IF(PT_komm!P272=0," ",PT_komm!P272/1000)</f>
        <v xml:space="preserve"> </v>
      </c>
      <c r="N263" s="101" t="str">
        <f>IF(PT_komm!U272=0," ",PT_komm!U272)</f>
        <v xml:space="preserve"> </v>
      </c>
    </row>
    <row r="264" spans="2:14" x14ac:dyDescent="0.2">
      <c r="B264" s="15" t="str">
        <f>IF(PT_komm!B273=0," ",PT_komm!B273)</f>
        <v xml:space="preserve"> </v>
      </c>
      <c r="C264" s="137" t="str">
        <f>IF(PT_komm!C273=0," ",PT_komm!C273/1000)</f>
        <v xml:space="preserve"> </v>
      </c>
      <c r="D264" s="137" t="str">
        <f>IF(PT_komm!D273=0," ",PT_komm!D273/1000)</f>
        <v xml:space="preserve"> </v>
      </c>
      <c r="E264" s="137" t="str">
        <f>IF(PT_komm!E273=0," ",PT_komm!E273/1000)</f>
        <v xml:space="preserve"> </v>
      </c>
      <c r="F264" s="137" t="str">
        <f>IF(PT_komm!F273=0," ",PT_komm!F273/1000)</f>
        <v xml:space="preserve"> </v>
      </c>
      <c r="G264" s="137" t="str">
        <f>IF(PT_komm!G273=0," ",PT_komm!G273/1000)</f>
        <v xml:space="preserve"> </v>
      </c>
      <c r="H264" s="137" t="str">
        <f>IF(PT_komm!H273=0," ",PT_komm!H273/1000)</f>
        <v xml:space="preserve"> </v>
      </c>
      <c r="I264" s="137" t="str">
        <f>IF(PT_komm!I273=0," ",PT_komm!I273/1000)</f>
        <v xml:space="preserve"> </v>
      </c>
      <c r="J264" s="137" t="str">
        <f>IF(PT_komm!J273=0," ",PT_komm!J273/1000)</f>
        <v xml:space="preserve"> </v>
      </c>
      <c r="K264" s="137" t="str">
        <f>IF(PT_komm!K273=0," ",PT_komm!K273/1000)</f>
        <v xml:space="preserve"> </v>
      </c>
      <c r="L264" s="137" t="str">
        <f>IF(PT_komm!L273=0," ",PT_komm!L273/1000)</f>
        <v xml:space="preserve"> </v>
      </c>
      <c r="M264" s="138" t="str">
        <f>IF(PT_komm!P273=0," ",PT_komm!P273/1000)</f>
        <v xml:space="preserve"> </v>
      </c>
      <c r="N264" s="101" t="str">
        <f>IF(PT_komm!U273=0," ",PT_komm!U273)</f>
        <v xml:space="preserve"> </v>
      </c>
    </row>
    <row r="265" spans="2:14" x14ac:dyDescent="0.2">
      <c r="B265" s="15" t="str">
        <f>IF(PT_komm!B274=0," ",PT_komm!B274)</f>
        <v xml:space="preserve"> </v>
      </c>
      <c r="C265" s="137" t="str">
        <f>IF(PT_komm!C274=0," ",PT_komm!C274/1000)</f>
        <v xml:space="preserve"> </v>
      </c>
      <c r="D265" s="137" t="str">
        <f>IF(PT_komm!D274=0," ",PT_komm!D274/1000)</f>
        <v xml:space="preserve"> </v>
      </c>
      <c r="E265" s="137" t="str">
        <f>IF(PT_komm!E274=0," ",PT_komm!E274/1000)</f>
        <v xml:space="preserve"> </v>
      </c>
      <c r="F265" s="137" t="str">
        <f>IF(PT_komm!F274=0," ",PT_komm!F274/1000)</f>
        <v xml:space="preserve"> </v>
      </c>
      <c r="G265" s="137" t="str">
        <f>IF(PT_komm!G274=0," ",PT_komm!G274/1000)</f>
        <v xml:space="preserve"> </v>
      </c>
      <c r="H265" s="137" t="str">
        <f>IF(PT_komm!H274=0," ",PT_komm!H274/1000)</f>
        <v xml:space="preserve"> </v>
      </c>
      <c r="I265" s="137" t="str">
        <f>IF(PT_komm!I274=0," ",PT_komm!I274/1000)</f>
        <v xml:space="preserve"> </v>
      </c>
      <c r="J265" s="137" t="str">
        <f>IF(PT_komm!J274=0," ",PT_komm!J274/1000)</f>
        <v xml:space="preserve"> </v>
      </c>
      <c r="K265" s="137" t="str">
        <f>IF(PT_komm!K274=0," ",PT_komm!K274/1000)</f>
        <v xml:space="preserve"> </v>
      </c>
      <c r="L265" s="137" t="str">
        <f>IF(PT_komm!L274=0," ",PT_komm!L274/1000)</f>
        <v xml:space="preserve"> </v>
      </c>
      <c r="M265" s="138" t="str">
        <f>IF(PT_komm!P274=0," ",PT_komm!P274/1000)</f>
        <v xml:space="preserve"> </v>
      </c>
      <c r="N265" s="101" t="str">
        <f>IF(PT_komm!U274=0," ",PT_komm!U274)</f>
        <v xml:space="preserve"> </v>
      </c>
    </row>
    <row r="266" spans="2:14" x14ac:dyDescent="0.2">
      <c r="B266" s="15" t="str">
        <f>IF(PT_komm!B275=0," ",PT_komm!B275)</f>
        <v xml:space="preserve"> </v>
      </c>
      <c r="C266" s="137" t="str">
        <f>IF(PT_komm!C275=0," ",PT_komm!C275/1000)</f>
        <v xml:space="preserve"> </v>
      </c>
      <c r="D266" s="137" t="str">
        <f>IF(PT_komm!D275=0," ",PT_komm!D275/1000)</f>
        <v xml:space="preserve"> </v>
      </c>
      <c r="E266" s="137" t="str">
        <f>IF(PT_komm!E275=0," ",PT_komm!E275/1000)</f>
        <v xml:space="preserve"> </v>
      </c>
      <c r="F266" s="137" t="str">
        <f>IF(PT_komm!F275=0," ",PT_komm!F275/1000)</f>
        <v xml:space="preserve"> </v>
      </c>
      <c r="G266" s="137" t="str">
        <f>IF(PT_komm!G275=0," ",PT_komm!G275/1000)</f>
        <v xml:space="preserve"> </v>
      </c>
      <c r="H266" s="137" t="str">
        <f>IF(PT_komm!H275=0," ",PT_komm!H275/1000)</f>
        <v xml:space="preserve"> </v>
      </c>
      <c r="I266" s="137" t="str">
        <f>IF(PT_komm!I275=0," ",PT_komm!I275/1000)</f>
        <v xml:space="preserve"> </v>
      </c>
      <c r="J266" s="137" t="str">
        <f>IF(PT_komm!J275=0," ",PT_komm!J275/1000)</f>
        <v xml:space="preserve"> </v>
      </c>
      <c r="K266" s="137" t="str">
        <f>IF(PT_komm!K275=0," ",PT_komm!K275/1000)</f>
        <v xml:space="preserve"> </v>
      </c>
      <c r="L266" s="137" t="str">
        <f>IF(PT_komm!L275=0," ",PT_komm!L275/1000)</f>
        <v xml:space="preserve"> </v>
      </c>
      <c r="M266" s="138" t="str">
        <f>IF(PT_komm!P275=0," ",PT_komm!P275/1000)</f>
        <v xml:space="preserve"> </v>
      </c>
      <c r="N266" s="101" t="str">
        <f>IF(PT_komm!U275=0," ",PT_komm!U275)</f>
        <v xml:space="preserve"> </v>
      </c>
    </row>
    <row r="267" spans="2:14" x14ac:dyDescent="0.2">
      <c r="B267" s="15" t="str">
        <f>IF(PT_komm!B276=0," ",PT_komm!B276)</f>
        <v xml:space="preserve"> </v>
      </c>
      <c r="C267" s="137" t="str">
        <f>IF(PT_komm!C276=0," ",PT_komm!C276/1000)</f>
        <v xml:space="preserve"> </v>
      </c>
      <c r="D267" s="137" t="str">
        <f>IF(PT_komm!D276=0," ",PT_komm!D276/1000)</f>
        <v xml:space="preserve"> </v>
      </c>
      <c r="E267" s="137" t="str">
        <f>IF(PT_komm!E276=0," ",PT_komm!E276/1000)</f>
        <v xml:space="preserve"> </v>
      </c>
      <c r="F267" s="137" t="str">
        <f>IF(PT_komm!F276=0," ",PT_komm!F276/1000)</f>
        <v xml:space="preserve"> </v>
      </c>
      <c r="G267" s="137" t="str">
        <f>IF(PT_komm!G276=0," ",PT_komm!G276/1000)</f>
        <v xml:space="preserve"> </v>
      </c>
      <c r="H267" s="137" t="str">
        <f>IF(PT_komm!H276=0," ",PT_komm!H276/1000)</f>
        <v xml:space="preserve"> </v>
      </c>
      <c r="I267" s="137" t="str">
        <f>IF(PT_komm!I276=0," ",PT_komm!I276/1000)</f>
        <v xml:space="preserve"> </v>
      </c>
      <c r="J267" s="137" t="str">
        <f>IF(PT_komm!J276=0," ",PT_komm!J276/1000)</f>
        <v xml:space="preserve"> </v>
      </c>
      <c r="K267" s="137" t="str">
        <f>IF(PT_komm!K276=0," ",PT_komm!K276/1000)</f>
        <v xml:space="preserve"> </v>
      </c>
      <c r="L267" s="137" t="str">
        <f>IF(PT_komm!L276=0," ",PT_komm!L276/1000)</f>
        <v xml:space="preserve"> </v>
      </c>
      <c r="M267" s="138" t="str">
        <f>IF(PT_komm!P276=0," ",PT_komm!P276/1000)</f>
        <v xml:space="preserve"> </v>
      </c>
      <c r="N267" s="101" t="str">
        <f>IF(PT_komm!U276=0," ",PT_komm!U276)</f>
        <v xml:space="preserve"> </v>
      </c>
    </row>
    <row r="268" spans="2:14" x14ac:dyDescent="0.2">
      <c r="B268" s="15" t="str">
        <f>IF(PT_komm!B277=0," ",PT_komm!B277)</f>
        <v xml:space="preserve"> </v>
      </c>
      <c r="C268" s="137" t="str">
        <f>IF(PT_komm!C277=0," ",PT_komm!C277/1000)</f>
        <v xml:space="preserve"> </v>
      </c>
      <c r="D268" s="137" t="str">
        <f>IF(PT_komm!D277=0," ",PT_komm!D277/1000)</f>
        <v xml:space="preserve"> </v>
      </c>
      <c r="E268" s="137" t="str">
        <f>IF(PT_komm!E277=0," ",PT_komm!E277/1000)</f>
        <v xml:space="preserve"> </v>
      </c>
      <c r="F268" s="137" t="str">
        <f>IF(PT_komm!F277=0," ",PT_komm!F277/1000)</f>
        <v xml:space="preserve"> </v>
      </c>
      <c r="G268" s="137" t="str">
        <f>IF(PT_komm!G277=0," ",PT_komm!G277/1000)</f>
        <v xml:space="preserve"> </v>
      </c>
      <c r="H268" s="137" t="str">
        <f>IF(PT_komm!H277=0," ",PT_komm!H277/1000)</f>
        <v xml:space="preserve"> </v>
      </c>
      <c r="I268" s="137" t="str">
        <f>IF(PT_komm!I277=0," ",PT_komm!I277/1000)</f>
        <v xml:space="preserve"> </v>
      </c>
      <c r="J268" s="137" t="str">
        <f>IF(PT_komm!J277=0," ",PT_komm!J277/1000)</f>
        <v xml:space="preserve"> </v>
      </c>
      <c r="K268" s="137" t="str">
        <f>IF(PT_komm!K277=0," ",PT_komm!K277/1000)</f>
        <v xml:space="preserve"> </v>
      </c>
      <c r="L268" s="137" t="str">
        <f>IF(PT_komm!L277=0," ",PT_komm!L277/1000)</f>
        <v xml:space="preserve"> </v>
      </c>
      <c r="M268" s="138" t="str">
        <f>IF(PT_komm!P277=0," ",PT_komm!P277/1000)</f>
        <v xml:space="preserve"> </v>
      </c>
      <c r="N268" s="101" t="str">
        <f>IF(PT_komm!U277=0," ",PT_komm!U277)</f>
        <v xml:space="preserve"> </v>
      </c>
    </row>
    <row r="269" spans="2:14" x14ac:dyDescent="0.2">
      <c r="B269" s="15" t="str">
        <f>IF(PT_komm!B278=0," ",PT_komm!B278)</f>
        <v xml:space="preserve"> </v>
      </c>
      <c r="C269" s="137" t="str">
        <f>IF(PT_komm!C278=0," ",PT_komm!C278/1000)</f>
        <v xml:space="preserve"> </v>
      </c>
      <c r="D269" s="137" t="str">
        <f>IF(PT_komm!D278=0," ",PT_komm!D278/1000)</f>
        <v xml:space="preserve"> </v>
      </c>
      <c r="E269" s="137" t="str">
        <f>IF(PT_komm!E278=0," ",PT_komm!E278/1000)</f>
        <v xml:space="preserve"> </v>
      </c>
      <c r="F269" s="137" t="str">
        <f>IF(PT_komm!F278=0," ",PT_komm!F278/1000)</f>
        <v xml:space="preserve"> </v>
      </c>
      <c r="G269" s="137" t="str">
        <f>IF(PT_komm!G278=0," ",PT_komm!G278/1000)</f>
        <v xml:space="preserve"> </v>
      </c>
      <c r="H269" s="137" t="str">
        <f>IF(PT_komm!H278=0," ",PT_komm!H278/1000)</f>
        <v xml:space="preserve"> </v>
      </c>
      <c r="I269" s="137" t="str">
        <f>IF(PT_komm!I278=0," ",PT_komm!I278/1000)</f>
        <v xml:space="preserve"> </v>
      </c>
      <c r="J269" s="137" t="str">
        <f>IF(PT_komm!J278=0," ",PT_komm!J278/1000)</f>
        <v xml:space="preserve"> </v>
      </c>
      <c r="K269" s="137" t="str">
        <f>IF(PT_komm!K278=0," ",PT_komm!K278/1000)</f>
        <v xml:space="preserve"> </v>
      </c>
      <c r="L269" s="137" t="str">
        <f>IF(PT_komm!L278=0," ",PT_komm!L278/1000)</f>
        <v xml:space="preserve"> </v>
      </c>
      <c r="M269" s="138" t="str">
        <f>IF(PT_komm!P278=0," ",PT_komm!P278/1000)</f>
        <v xml:space="preserve"> </v>
      </c>
      <c r="N269" s="101" t="str">
        <f>IF(PT_komm!U278=0," ",PT_komm!U278)</f>
        <v xml:space="preserve"> </v>
      </c>
    </row>
    <row r="270" spans="2:14" x14ac:dyDescent="0.2">
      <c r="B270" s="15" t="str">
        <f>IF(PT_komm!B279=0," ",PT_komm!B279)</f>
        <v xml:space="preserve"> </v>
      </c>
      <c r="C270" s="137" t="str">
        <f>IF(PT_komm!C279=0," ",PT_komm!C279/1000)</f>
        <v xml:space="preserve"> </v>
      </c>
      <c r="D270" s="137" t="str">
        <f>IF(PT_komm!D279=0," ",PT_komm!D279/1000)</f>
        <v xml:space="preserve"> </v>
      </c>
      <c r="E270" s="137" t="str">
        <f>IF(PT_komm!E279=0," ",PT_komm!E279/1000)</f>
        <v xml:space="preserve"> </v>
      </c>
      <c r="F270" s="137" t="str">
        <f>IF(PT_komm!F279=0," ",PT_komm!F279/1000)</f>
        <v xml:space="preserve"> </v>
      </c>
      <c r="G270" s="137" t="str">
        <f>IF(PT_komm!G279=0," ",PT_komm!G279/1000)</f>
        <v xml:space="preserve"> </v>
      </c>
      <c r="H270" s="137" t="str">
        <f>IF(PT_komm!H279=0," ",PT_komm!H279/1000)</f>
        <v xml:space="preserve"> </v>
      </c>
      <c r="I270" s="137" t="str">
        <f>IF(PT_komm!I279=0," ",PT_komm!I279/1000)</f>
        <v xml:space="preserve"> </v>
      </c>
      <c r="J270" s="137" t="str">
        <f>IF(PT_komm!J279=0," ",PT_komm!J279/1000)</f>
        <v xml:space="preserve"> </v>
      </c>
      <c r="K270" s="137" t="str">
        <f>IF(PT_komm!K279=0," ",PT_komm!K279/1000)</f>
        <v xml:space="preserve"> </v>
      </c>
      <c r="L270" s="137" t="str">
        <f>IF(PT_komm!L279=0," ",PT_komm!L279/1000)</f>
        <v xml:space="preserve"> </v>
      </c>
      <c r="M270" s="138" t="str">
        <f>IF(PT_komm!P279=0," ",PT_komm!P279/1000)</f>
        <v xml:space="preserve"> </v>
      </c>
      <c r="N270" s="101" t="str">
        <f>IF(PT_komm!U279=0," ",PT_komm!U279)</f>
        <v xml:space="preserve"> </v>
      </c>
    </row>
    <row r="271" spans="2:14" x14ac:dyDescent="0.2">
      <c r="B271" s="15" t="str">
        <f>IF(PT_komm!B280=0," ",PT_komm!B280)</f>
        <v xml:space="preserve"> </v>
      </c>
      <c r="C271" s="137" t="str">
        <f>IF(PT_komm!C280=0," ",PT_komm!C280/1000)</f>
        <v xml:space="preserve"> </v>
      </c>
      <c r="D271" s="137" t="str">
        <f>IF(PT_komm!D280=0," ",PT_komm!D280/1000)</f>
        <v xml:space="preserve"> </v>
      </c>
      <c r="E271" s="137" t="str">
        <f>IF(PT_komm!E280=0," ",PT_komm!E280/1000)</f>
        <v xml:space="preserve"> </v>
      </c>
      <c r="F271" s="137" t="str">
        <f>IF(PT_komm!F280=0," ",PT_komm!F280/1000)</f>
        <v xml:space="preserve"> </v>
      </c>
      <c r="G271" s="137" t="str">
        <f>IF(PT_komm!G280=0," ",PT_komm!G280/1000)</f>
        <v xml:space="preserve"> </v>
      </c>
      <c r="H271" s="137" t="str">
        <f>IF(PT_komm!H280=0," ",PT_komm!H280/1000)</f>
        <v xml:space="preserve"> </v>
      </c>
      <c r="I271" s="137" t="str">
        <f>IF(PT_komm!I280=0," ",PT_komm!I280/1000)</f>
        <v xml:space="preserve"> </v>
      </c>
      <c r="J271" s="137" t="str">
        <f>IF(PT_komm!J280=0," ",PT_komm!J280/1000)</f>
        <v xml:space="preserve"> </v>
      </c>
      <c r="K271" s="137" t="str">
        <f>IF(PT_komm!K280=0," ",PT_komm!K280/1000)</f>
        <v xml:space="preserve"> </v>
      </c>
      <c r="L271" s="137" t="str">
        <f>IF(PT_komm!L280=0," ",PT_komm!L280/1000)</f>
        <v xml:space="preserve"> </v>
      </c>
      <c r="M271" s="138" t="str">
        <f>IF(PT_komm!P280=0," ",PT_komm!P280/1000)</f>
        <v xml:space="preserve"> </v>
      </c>
      <c r="N271" s="101" t="str">
        <f>IF(PT_komm!U280=0," ",PT_komm!U280)</f>
        <v xml:space="preserve"> </v>
      </c>
    </row>
    <row r="272" spans="2:14" x14ac:dyDescent="0.2">
      <c r="B272" s="15" t="str">
        <f>IF(PT_komm!B281=0," ",PT_komm!B281)</f>
        <v xml:space="preserve"> </v>
      </c>
      <c r="C272" s="137" t="str">
        <f>IF(PT_komm!C281=0," ",PT_komm!C281/1000)</f>
        <v xml:space="preserve"> </v>
      </c>
      <c r="D272" s="137" t="str">
        <f>IF(PT_komm!D281=0," ",PT_komm!D281/1000)</f>
        <v xml:space="preserve"> </v>
      </c>
      <c r="E272" s="137" t="str">
        <f>IF(PT_komm!E281=0," ",PT_komm!E281/1000)</f>
        <v xml:space="preserve"> </v>
      </c>
      <c r="F272" s="137" t="str">
        <f>IF(PT_komm!F281=0," ",PT_komm!F281/1000)</f>
        <v xml:space="preserve"> </v>
      </c>
      <c r="G272" s="137" t="str">
        <f>IF(PT_komm!G281=0," ",PT_komm!G281/1000)</f>
        <v xml:space="preserve"> </v>
      </c>
      <c r="H272" s="137" t="str">
        <f>IF(PT_komm!H281=0," ",PT_komm!H281/1000)</f>
        <v xml:space="preserve"> </v>
      </c>
      <c r="I272" s="137" t="str">
        <f>IF(PT_komm!I281=0," ",PT_komm!I281/1000)</f>
        <v xml:space="preserve"> </v>
      </c>
      <c r="J272" s="137" t="str">
        <f>IF(PT_komm!J281=0," ",PT_komm!J281/1000)</f>
        <v xml:space="preserve"> </v>
      </c>
      <c r="K272" s="137" t="str">
        <f>IF(PT_komm!K281=0," ",PT_komm!K281/1000)</f>
        <v xml:space="preserve"> </v>
      </c>
      <c r="L272" s="137" t="str">
        <f>IF(PT_komm!L281=0," ",PT_komm!L281/1000)</f>
        <v xml:space="preserve"> </v>
      </c>
      <c r="M272" s="138" t="str">
        <f>IF(PT_komm!P281=0," ",PT_komm!P281/1000)</f>
        <v xml:space="preserve"> </v>
      </c>
      <c r="N272" s="101" t="str">
        <f>IF(PT_komm!U281=0," ",PT_komm!U281)</f>
        <v xml:space="preserve"> </v>
      </c>
    </row>
    <row r="273" spans="2:14" x14ac:dyDescent="0.2">
      <c r="B273" s="15" t="str">
        <f>IF(PT_komm!B282=0," ",PT_komm!B282)</f>
        <v xml:space="preserve"> </v>
      </c>
      <c r="C273" s="137" t="str">
        <f>IF(PT_komm!C282=0," ",PT_komm!C282/1000)</f>
        <v xml:space="preserve"> </v>
      </c>
      <c r="D273" s="137" t="str">
        <f>IF(PT_komm!D282=0," ",PT_komm!D282/1000)</f>
        <v xml:space="preserve"> </v>
      </c>
      <c r="E273" s="137" t="str">
        <f>IF(PT_komm!E282=0," ",PT_komm!E282/1000)</f>
        <v xml:space="preserve"> </v>
      </c>
      <c r="F273" s="137" t="str">
        <f>IF(PT_komm!F282=0," ",PT_komm!F282/1000)</f>
        <v xml:space="preserve"> </v>
      </c>
      <c r="G273" s="137" t="str">
        <f>IF(PT_komm!G282=0," ",PT_komm!G282/1000)</f>
        <v xml:space="preserve"> </v>
      </c>
      <c r="H273" s="137" t="str">
        <f>IF(PT_komm!H282=0," ",PT_komm!H282/1000)</f>
        <v xml:space="preserve"> </v>
      </c>
      <c r="I273" s="137" t="str">
        <f>IF(PT_komm!I282=0," ",PT_komm!I282/1000)</f>
        <v xml:space="preserve"> </v>
      </c>
      <c r="J273" s="137" t="str">
        <f>IF(PT_komm!J282=0," ",PT_komm!J282/1000)</f>
        <v xml:space="preserve"> </v>
      </c>
      <c r="K273" s="137" t="str">
        <f>IF(PT_komm!K282=0," ",PT_komm!K282/1000)</f>
        <v xml:space="preserve"> </v>
      </c>
      <c r="L273" s="137" t="str">
        <f>IF(PT_komm!L282=0," ",PT_komm!L282/1000)</f>
        <v xml:space="preserve"> </v>
      </c>
      <c r="M273" s="138" t="str">
        <f>IF(PT_komm!P282=0," ",PT_komm!P282/1000)</f>
        <v xml:space="preserve"> </v>
      </c>
      <c r="N273" s="101" t="str">
        <f>IF(PT_komm!U282=0," ",PT_komm!U282)</f>
        <v xml:space="preserve"> </v>
      </c>
    </row>
    <row r="274" spans="2:14" x14ac:dyDescent="0.2">
      <c r="B274" s="15" t="str">
        <f>IF(PT_komm!B283=0," ",PT_komm!B283)</f>
        <v xml:space="preserve"> </v>
      </c>
      <c r="C274" s="137" t="str">
        <f>IF(PT_komm!C283=0," ",PT_komm!C283/1000)</f>
        <v xml:space="preserve"> </v>
      </c>
      <c r="D274" s="137" t="str">
        <f>IF(PT_komm!D283=0," ",PT_komm!D283/1000)</f>
        <v xml:space="preserve"> </v>
      </c>
      <c r="E274" s="137" t="str">
        <f>IF(PT_komm!E283=0," ",PT_komm!E283/1000)</f>
        <v xml:space="preserve"> </v>
      </c>
      <c r="F274" s="137" t="str">
        <f>IF(PT_komm!F283=0," ",PT_komm!F283/1000)</f>
        <v xml:space="preserve"> </v>
      </c>
      <c r="G274" s="137" t="str">
        <f>IF(PT_komm!G283=0," ",PT_komm!G283/1000)</f>
        <v xml:space="preserve"> </v>
      </c>
      <c r="H274" s="137" t="str">
        <f>IF(PT_komm!H283=0," ",PT_komm!H283/1000)</f>
        <v xml:space="preserve"> </v>
      </c>
      <c r="I274" s="137" t="str">
        <f>IF(PT_komm!I283=0," ",PT_komm!I283/1000)</f>
        <v xml:space="preserve"> </v>
      </c>
      <c r="J274" s="137" t="str">
        <f>IF(PT_komm!J283=0," ",PT_komm!J283/1000)</f>
        <v xml:space="preserve"> </v>
      </c>
      <c r="K274" s="137" t="str">
        <f>IF(PT_komm!K283=0," ",PT_komm!K283/1000)</f>
        <v xml:space="preserve"> </v>
      </c>
      <c r="L274" s="137" t="str">
        <f>IF(PT_komm!L283=0," ",PT_komm!L283/1000)</f>
        <v xml:space="preserve"> </v>
      </c>
      <c r="M274" s="138" t="str">
        <f>IF(PT_komm!P283=0," ",PT_komm!P283/1000)</f>
        <v xml:space="preserve"> </v>
      </c>
      <c r="N274" s="101" t="str">
        <f>IF(PT_komm!U283=0," ",PT_komm!U283)</f>
        <v xml:space="preserve"> </v>
      </c>
    </row>
    <row r="275" spans="2:14" x14ac:dyDescent="0.2">
      <c r="B275" s="15" t="str">
        <f>IF(PT_komm!B284=0," ",PT_komm!B284)</f>
        <v xml:space="preserve"> </v>
      </c>
      <c r="C275" s="137" t="str">
        <f>IF(PT_komm!C284=0," ",PT_komm!C284/1000)</f>
        <v xml:space="preserve"> </v>
      </c>
      <c r="D275" s="137" t="str">
        <f>IF(PT_komm!D284=0," ",PT_komm!D284/1000)</f>
        <v xml:space="preserve"> </v>
      </c>
      <c r="E275" s="137" t="str">
        <f>IF(PT_komm!E284=0," ",PT_komm!E284/1000)</f>
        <v xml:space="preserve"> </v>
      </c>
      <c r="F275" s="137" t="str">
        <f>IF(PT_komm!F284=0," ",PT_komm!F284/1000)</f>
        <v xml:space="preserve"> </v>
      </c>
      <c r="G275" s="137" t="str">
        <f>IF(PT_komm!G284=0," ",PT_komm!G284/1000)</f>
        <v xml:space="preserve"> </v>
      </c>
      <c r="H275" s="137" t="str">
        <f>IF(PT_komm!H284=0," ",PT_komm!H284/1000)</f>
        <v xml:space="preserve"> </v>
      </c>
      <c r="I275" s="137" t="str">
        <f>IF(PT_komm!I284=0," ",PT_komm!I284/1000)</f>
        <v xml:space="preserve"> </v>
      </c>
      <c r="J275" s="137" t="str">
        <f>IF(PT_komm!J284=0," ",PT_komm!J284/1000)</f>
        <v xml:space="preserve"> </v>
      </c>
      <c r="K275" s="137" t="str">
        <f>IF(PT_komm!K284=0," ",PT_komm!K284/1000)</f>
        <v xml:space="preserve"> </v>
      </c>
      <c r="L275" s="137" t="str">
        <f>IF(PT_komm!L284=0," ",PT_komm!L284/1000)</f>
        <v xml:space="preserve"> </v>
      </c>
      <c r="M275" s="138" t="str">
        <f>IF(PT_komm!P284=0," ",PT_komm!P284/1000)</f>
        <v xml:space="preserve"> </v>
      </c>
      <c r="N275" s="101" t="str">
        <f>IF(PT_komm!U284=0," ",PT_komm!U284)</f>
        <v xml:space="preserve"> </v>
      </c>
    </row>
    <row r="276" spans="2:14" x14ac:dyDescent="0.2">
      <c r="B276" s="15" t="str">
        <f>IF(PT_komm!B285=0," ",PT_komm!B285)</f>
        <v xml:space="preserve"> </v>
      </c>
      <c r="C276" s="137" t="str">
        <f>IF(PT_komm!C285=0," ",PT_komm!C285/1000)</f>
        <v xml:space="preserve"> </v>
      </c>
      <c r="D276" s="137" t="str">
        <f>IF(PT_komm!D285=0," ",PT_komm!D285/1000)</f>
        <v xml:space="preserve"> </v>
      </c>
      <c r="E276" s="137" t="str">
        <f>IF(PT_komm!E285=0," ",PT_komm!E285/1000)</f>
        <v xml:space="preserve"> </v>
      </c>
      <c r="F276" s="137" t="str">
        <f>IF(PT_komm!F285=0," ",PT_komm!F285/1000)</f>
        <v xml:space="preserve"> </v>
      </c>
      <c r="G276" s="137" t="str">
        <f>IF(PT_komm!G285=0," ",PT_komm!G285/1000)</f>
        <v xml:space="preserve"> </v>
      </c>
      <c r="H276" s="137" t="str">
        <f>IF(PT_komm!H285=0," ",PT_komm!H285/1000)</f>
        <v xml:space="preserve"> </v>
      </c>
      <c r="I276" s="137" t="str">
        <f>IF(PT_komm!I285=0," ",PT_komm!I285/1000)</f>
        <v xml:space="preserve"> </v>
      </c>
      <c r="J276" s="137" t="str">
        <f>IF(PT_komm!J285=0," ",PT_komm!J285/1000)</f>
        <v xml:space="preserve"> </v>
      </c>
      <c r="K276" s="137" t="str">
        <f>IF(PT_komm!K285=0," ",PT_komm!K285/1000)</f>
        <v xml:space="preserve"> </v>
      </c>
      <c r="L276" s="137" t="str">
        <f>IF(PT_komm!L285=0," ",PT_komm!L285/1000)</f>
        <v xml:space="preserve"> </v>
      </c>
      <c r="M276" s="138" t="str">
        <f>IF(PT_komm!P285=0," ",PT_komm!P285/1000)</f>
        <v xml:space="preserve"> </v>
      </c>
      <c r="N276" s="101" t="str">
        <f>IF(PT_komm!U285=0," ",PT_komm!U285)</f>
        <v xml:space="preserve"> </v>
      </c>
    </row>
    <row r="277" spans="2:14" x14ac:dyDescent="0.2">
      <c r="B277" s="15" t="str">
        <f>IF(PT_komm!B286=0," ",PT_komm!B286)</f>
        <v xml:space="preserve"> </v>
      </c>
      <c r="C277" s="137" t="str">
        <f>IF(PT_komm!C286=0," ",PT_komm!C286/1000)</f>
        <v xml:space="preserve"> </v>
      </c>
      <c r="D277" s="137" t="str">
        <f>IF(PT_komm!D286=0," ",PT_komm!D286/1000)</f>
        <v xml:space="preserve"> </v>
      </c>
      <c r="E277" s="137" t="str">
        <f>IF(PT_komm!E286=0," ",PT_komm!E286/1000)</f>
        <v xml:space="preserve"> </v>
      </c>
      <c r="F277" s="137" t="str">
        <f>IF(PT_komm!F286=0," ",PT_komm!F286/1000)</f>
        <v xml:space="preserve"> </v>
      </c>
      <c r="G277" s="137" t="str">
        <f>IF(PT_komm!G286=0," ",PT_komm!G286/1000)</f>
        <v xml:space="preserve"> </v>
      </c>
      <c r="H277" s="137" t="str">
        <f>IF(PT_komm!H286=0," ",PT_komm!H286/1000)</f>
        <v xml:space="preserve"> </v>
      </c>
      <c r="I277" s="137" t="str">
        <f>IF(PT_komm!I286=0," ",PT_komm!I286/1000)</f>
        <v xml:space="preserve"> </v>
      </c>
      <c r="J277" s="137" t="str">
        <f>IF(PT_komm!J286=0," ",PT_komm!J286/1000)</f>
        <v xml:space="preserve"> </v>
      </c>
      <c r="K277" s="137" t="str">
        <f>IF(PT_komm!K286=0," ",PT_komm!K286/1000)</f>
        <v xml:space="preserve"> </v>
      </c>
      <c r="L277" s="137" t="str">
        <f>IF(PT_komm!L286=0," ",PT_komm!L286/1000)</f>
        <v xml:space="preserve"> </v>
      </c>
      <c r="M277" s="138" t="str">
        <f>IF(PT_komm!P286=0," ",PT_komm!P286/1000)</f>
        <v xml:space="preserve"> </v>
      </c>
      <c r="N277" s="101" t="str">
        <f>IF(PT_komm!U286=0," ",PT_komm!U286)</f>
        <v xml:space="preserve"> </v>
      </c>
    </row>
    <row r="278" spans="2:14" x14ac:dyDescent="0.2">
      <c r="B278" s="15" t="str">
        <f>IF(PT_komm!B287=0," ",PT_komm!B287)</f>
        <v xml:space="preserve"> </v>
      </c>
      <c r="C278" s="137" t="str">
        <f>IF(PT_komm!C287=0," ",PT_komm!C287/1000)</f>
        <v xml:space="preserve"> </v>
      </c>
      <c r="D278" s="137" t="str">
        <f>IF(PT_komm!D287=0," ",PT_komm!D287/1000)</f>
        <v xml:space="preserve"> </v>
      </c>
      <c r="E278" s="137" t="str">
        <f>IF(PT_komm!E287=0," ",PT_komm!E287/1000)</f>
        <v xml:space="preserve"> </v>
      </c>
      <c r="F278" s="137" t="str">
        <f>IF(PT_komm!F287=0," ",PT_komm!F287/1000)</f>
        <v xml:space="preserve"> </v>
      </c>
      <c r="G278" s="137" t="str">
        <f>IF(PT_komm!G287=0," ",PT_komm!G287/1000)</f>
        <v xml:space="preserve"> </v>
      </c>
      <c r="H278" s="137" t="str">
        <f>IF(PT_komm!H287=0," ",PT_komm!H287/1000)</f>
        <v xml:space="preserve"> </v>
      </c>
      <c r="I278" s="137" t="str">
        <f>IF(PT_komm!I287=0," ",PT_komm!I287/1000)</f>
        <v xml:space="preserve"> </v>
      </c>
      <c r="J278" s="137" t="str">
        <f>IF(PT_komm!J287=0," ",PT_komm!J287/1000)</f>
        <v xml:space="preserve"> </v>
      </c>
      <c r="K278" s="137" t="str">
        <f>IF(PT_komm!K287=0," ",PT_komm!K287/1000)</f>
        <v xml:space="preserve"> </v>
      </c>
      <c r="L278" s="137" t="str">
        <f>IF(PT_komm!L287=0," ",PT_komm!L287/1000)</f>
        <v xml:space="preserve"> </v>
      </c>
      <c r="M278" s="138" t="str">
        <f>IF(PT_komm!P287=0," ",PT_komm!P287/1000)</f>
        <v xml:space="preserve"> </v>
      </c>
      <c r="N278" s="101" t="str">
        <f>IF(PT_komm!U287=0," ",PT_komm!U287)</f>
        <v xml:space="preserve"> </v>
      </c>
    </row>
    <row r="279" spans="2:14" x14ac:dyDescent="0.2">
      <c r="B279" s="15" t="str">
        <f>IF(PT_komm!B288=0," ",PT_komm!B288)</f>
        <v xml:space="preserve"> </v>
      </c>
      <c r="C279" s="137" t="str">
        <f>IF(PT_komm!C288=0," ",PT_komm!C288/1000)</f>
        <v xml:space="preserve"> </v>
      </c>
      <c r="D279" s="137" t="str">
        <f>IF(PT_komm!D288=0," ",PT_komm!D288/1000)</f>
        <v xml:space="preserve"> </v>
      </c>
      <c r="E279" s="137" t="str">
        <f>IF(PT_komm!E288=0," ",PT_komm!E288/1000)</f>
        <v xml:space="preserve"> </v>
      </c>
      <c r="F279" s="137" t="str">
        <f>IF(PT_komm!F288=0," ",PT_komm!F288/1000)</f>
        <v xml:space="preserve"> </v>
      </c>
      <c r="G279" s="137" t="str">
        <f>IF(PT_komm!G288=0," ",PT_komm!G288/1000)</f>
        <v xml:space="preserve"> </v>
      </c>
      <c r="H279" s="137" t="str">
        <f>IF(PT_komm!H288=0," ",PT_komm!H288/1000)</f>
        <v xml:space="preserve"> </v>
      </c>
      <c r="I279" s="137" t="str">
        <f>IF(PT_komm!I288=0," ",PT_komm!I288/1000)</f>
        <v xml:space="preserve"> </v>
      </c>
      <c r="J279" s="137" t="str">
        <f>IF(PT_komm!J288=0," ",PT_komm!J288/1000)</f>
        <v xml:space="preserve"> </v>
      </c>
      <c r="K279" s="137" t="str">
        <f>IF(PT_komm!K288=0," ",PT_komm!K288/1000)</f>
        <v xml:space="preserve"> </v>
      </c>
      <c r="L279" s="137" t="str">
        <f>IF(PT_komm!L288=0," ",PT_komm!L288/1000)</f>
        <v xml:space="preserve"> </v>
      </c>
      <c r="M279" s="138" t="str">
        <f>IF(PT_komm!P288=0," ",PT_komm!P288/1000)</f>
        <v xml:space="preserve"> </v>
      </c>
      <c r="N279" s="101" t="str">
        <f>IF(PT_komm!U288=0," ",PT_komm!U288)</f>
        <v xml:space="preserve"> </v>
      </c>
    </row>
    <row r="280" spans="2:14" x14ac:dyDescent="0.2">
      <c r="B280" s="15" t="str">
        <f>IF(PT_komm!B289=0," ",PT_komm!B289)</f>
        <v xml:space="preserve"> </v>
      </c>
      <c r="C280" s="137" t="str">
        <f>IF(PT_komm!C289=0," ",PT_komm!C289/1000)</f>
        <v xml:space="preserve"> </v>
      </c>
      <c r="D280" s="137" t="str">
        <f>IF(PT_komm!D289=0," ",PT_komm!D289/1000)</f>
        <v xml:space="preserve"> </v>
      </c>
      <c r="E280" s="137" t="str">
        <f>IF(PT_komm!E289=0," ",PT_komm!E289/1000)</f>
        <v xml:space="preserve"> </v>
      </c>
      <c r="F280" s="137" t="str">
        <f>IF(PT_komm!F289=0," ",PT_komm!F289/1000)</f>
        <v xml:space="preserve"> </v>
      </c>
      <c r="G280" s="137" t="str">
        <f>IF(PT_komm!G289=0," ",PT_komm!G289/1000)</f>
        <v xml:space="preserve"> </v>
      </c>
      <c r="H280" s="137" t="str">
        <f>IF(PT_komm!H289=0," ",PT_komm!H289/1000)</f>
        <v xml:space="preserve"> </v>
      </c>
      <c r="I280" s="137" t="str">
        <f>IF(PT_komm!I289=0," ",PT_komm!I289/1000)</f>
        <v xml:space="preserve"> </v>
      </c>
      <c r="J280" s="137" t="str">
        <f>IF(PT_komm!J289=0," ",PT_komm!J289/1000)</f>
        <v xml:space="preserve"> </v>
      </c>
      <c r="K280" s="137" t="str">
        <f>IF(PT_komm!K289=0," ",PT_komm!K289/1000)</f>
        <v xml:space="preserve"> </v>
      </c>
      <c r="L280" s="137" t="str">
        <f>IF(PT_komm!L289=0," ",PT_komm!L289/1000)</f>
        <v xml:space="preserve"> </v>
      </c>
      <c r="M280" s="138" t="str">
        <f>IF(PT_komm!P289=0," ",PT_komm!P289/1000)</f>
        <v xml:space="preserve"> </v>
      </c>
      <c r="N280" s="101" t="str">
        <f>IF(PT_komm!U289=0," ",PT_komm!U289)</f>
        <v xml:space="preserve"> </v>
      </c>
    </row>
    <row r="281" spans="2:14" x14ac:dyDescent="0.2">
      <c r="B281" s="15" t="str">
        <f>IF(PT_komm!B290=0," ",PT_komm!B290)</f>
        <v xml:space="preserve"> </v>
      </c>
      <c r="C281" s="137" t="str">
        <f>IF(PT_komm!C290=0," ",PT_komm!C290/1000)</f>
        <v xml:space="preserve"> </v>
      </c>
      <c r="D281" s="137" t="str">
        <f>IF(PT_komm!D290=0," ",PT_komm!D290/1000)</f>
        <v xml:space="preserve"> </v>
      </c>
      <c r="E281" s="137" t="str">
        <f>IF(PT_komm!E290=0," ",PT_komm!E290/1000)</f>
        <v xml:space="preserve"> </v>
      </c>
      <c r="F281" s="137" t="str">
        <f>IF(PT_komm!F290=0," ",PT_komm!F290/1000)</f>
        <v xml:space="preserve"> </v>
      </c>
      <c r="G281" s="137" t="str">
        <f>IF(PT_komm!G290=0," ",PT_komm!G290/1000)</f>
        <v xml:space="preserve"> </v>
      </c>
      <c r="H281" s="137" t="str">
        <f>IF(PT_komm!H290=0," ",PT_komm!H290/1000)</f>
        <v xml:space="preserve"> </v>
      </c>
      <c r="I281" s="137" t="str">
        <f>IF(PT_komm!I290=0," ",PT_komm!I290/1000)</f>
        <v xml:space="preserve"> </v>
      </c>
      <c r="J281" s="137" t="str">
        <f>IF(PT_komm!J290=0," ",PT_komm!J290/1000)</f>
        <v xml:space="preserve"> </v>
      </c>
      <c r="K281" s="137" t="str">
        <f>IF(PT_komm!K290=0," ",PT_komm!K290/1000)</f>
        <v xml:space="preserve"> </v>
      </c>
      <c r="L281" s="137" t="str">
        <f>IF(PT_komm!L290=0," ",PT_komm!L290/1000)</f>
        <v xml:space="preserve"> </v>
      </c>
      <c r="M281" s="138" t="str">
        <f>IF(PT_komm!P290=0," ",PT_komm!P290/1000)</f>
        <v xml:space="preserve"> </v>
      </c>
      <c r="N281" s="101" t="str">
        <f>IF(PT_komm!U290=0," ",PT_komm!U290)</f>
        <v xml:space="preserve"> </v>
      </c>
    </row>
    <row r="282" spans="2:14" x14ac:dyDescent="0.2">
      <c r="B282" s="15" t="str">
        <f>IF(PT_komm!B291=0," ",PT_komm!B291)</f>
        <v xml:space="preserve"> </v>
      </c>
      <c r="C282" s="137" t="str">
        <f>IF(PT_komm!C291=0," ",PT_komm!C291/1000)</f>
        <v xml:space="preserve"> </v>
      </c>
      <c r="D282" s="137" t="str">
        <f>IF(PT_komm!D291=0," ",PT_komm!D291/1000)</f>
        <v xml:space="preserve"> </v>
      </c>
      <c r="E282" s="137" t="str">
        <f>IF(PT_komm!E291=0," ",PT_komm!E291/1000)</f>
        <v xml:space="preserve"> </v>
      </c>
      <c r="F282" s="137" t="str">
        <f>IF(PT_komm!F291=0," ",PT_komm!F291/1000)</f>
        <v xml:space="preserve"> </v>
      </c>
      <c r="G282" s="137" t="str">
        <f>IF(PT_komm!G291=0," ",PT_komm!G291/1000)</f>
        <v xml:space="preserve"> </v>
      </c>
      <c r="H282" s="137" t="str">
        <f>IF(PT_komm!H291=0," ",PT_komm!H291/1000)</f>
        <v xml:space="preserve"> </v>
      </c>
      <c r="I282" s="137" t="str">
        <f>IF(PT_komm!I291=0," ",PT_komm!I291/1000)</f>
        <v xml:space="preserve"> </v>
      </c>
      <c r="J282" s="137" t="str">
        <f>IF(PT_komm!J291=0," ",PT_komm!J291/1000)</f>
        <v xml:space="preserve"> </v>
      </c>
      <c r="K282" s="137" t="str">
        <f>IF(PT_komm!K291=0," ",PT_komm!K291/1000)</f>
        <v xml:space="preserve"> </v>
      </c>
      <c r="L282" s="137" t="str">
        <f>IF(PT_komm!L291=0," ",PT_komm!L291/1000)</f>
        <v xml:space="preserve"> </v>
      </c>
      <c r="M282" s="138" t="str">
        <f>IF(PT_komm!P291=0," ",PT_komm!P291/1000)</f>
        <v xml:space="preserve"> </v>
      </c>
      <c r="N282" s="101" t="str">
        <f>IF(PT_komm!U291=0," ",PT_komm!U291)</f>
        <v xml:space="preserve"> </v>
      </c>
    </row>
    <row r="283" spans="2:14" x14ac:dyDescent="0.2">
      <c r="B283" s="15" t="str">
        <f>IF(PT_komm!B292=0," ",PT_komm!B292)</f>
        <v xml:space="preserve"> </v>
      </c>
      <c r="C283" s="137" t="str">
        <f>IF(PT_komm!C292=0," ",PT_komm!C292/1000)</f>
        <v xml:space="preserve"> </v>
      </c>
      <c r="D283" s="137" t="str">
        <f>IF(PT_komm!D292=0," ",PT_komm!D292/1000)</f>
        <v xml:space="preserve"> </v>
      </c>
      <c r="E283" s="137" t="str">
        <f>IF(PT_komm!E292=0," ",PT_komm!E292/1000)</f>
        <v xml:space="preserve"> </v>
      </c>
      <c r="F283" s="137" t="str">
        <f>IF(PT_komm!F292=0," ",PT_komm!F292/1000)</f>
        <v xml:space="preserve"> </v>
      </c>
      <c r="G283" s="137" t="str">
        <f>IF(PT_komm!G292=0," ",PT_komm!G292/1000)</f>
        <v xml:space="preserve"> </v>
      </c>
      <c r="H283" s="137" t="str">
        <f>IF(PT_komm!H292=0," ",PT_komm!H292/1000)</f>
        <v xml:space="preserve"> </v>
      </c>
      <c r="I283" s="137" t="str">
        <f>IF(PT_komm!I292=0," ",PT_komm!I292/1000)</f>
        <v xml:space="preserve"> </v>
      </c>
      <c r="J283" s="137" t="str">
        <f>IF(PT_komm!J292=0," ",PT_komm!J292/1000)</f>
        <v xml:space="preserve"> </v>
      </c>
      <c r="K283" s="137" t="str">
        <f>IF(PT_komm!K292=0," ",PT_komm!K292/1000)</f>
        <v xml:space="preserve"> </v>
      </c>
      <c r="L283" s="137" t="str">
        <f>IF(PT_komm!L292=0," ",PT_komm!L292/1000)</f>
        <v xml:space="preserve"> </v>
      </c>
      <c r="M283" s="138" t="str">
        <f>IF(PT_komm!P292=0," ",PT_komm!P292/1000)</f>
        <v xml:space="preserve"> </v>
      </c>
      <c r="N283" s="101" t="str">
        <f>IF(PT_komm!U292=0," ",PT_komm!U292)</f>
        <v xml:space="preserve"> </v>
      </c>
    </row>
    <row r="284" spans="2:14" x14ac:dyDescent="0.2">
      <c r="B284" s="15" t="str">
        <f>IF(PT_komm!B293=0," ",PT_komm!B293)</f>
        <v xml:space="preserve"> </v>
      </c>
      <c r="C284" s="137" t="str">
        <f>IF(PT_komm!C293=0," ",PT_komm!C293/1000)</f>
        <v xml:space="preserve"> </v>
      </c>
      <c r="D284" s="137" t="str">
        <f>IF(PT_komm!D293=0," ",PT_komm!D293/1000)</f>
        <v xml:space="preserve"> </v>
      </c>
      <c r="E284" s="137" t="str">
        <f>IF(PT_komm!E293=0," ",PT_komm!E293/1000)</f>
        <v xml:space="preserve"> </v>
      </c>
      <c r="F284" s="137" t="str">
        <f>IF(PT_komm!F293=0," ",PT_komm!F293/1000)</f>
        <v xml:space="preserve"> </v>
      </c>
      <c r="G284" s="137" t="str">
        <f>IF(PT_komm!G293=0," ",PT_komm!G293/1000)</f>
        <v xml:space="preserve"> </v>
      </c>
      <c r="H284" s="137" t="str">
        <f>IF(PT_komm!H293=0," ",PT_komm!H293/1000)</f>
        <v xml:space="preserve"> </v>
      </c>
      <c r="I284" s="137" t="str">
        <f>IF(PT_komm!I293=0," ",PT_komm!I293/1000)</f>
        <v xml:space="preserve"> </v>
      </c>
      <c r="J284" s="137" t="str">
        <f>IF(PT_komm!J293=0," ",PT_komm!J293/1000)</f>
        <v xml:space="preserve"> </v>
      </c>
      <c r="K284" s="137" t="str">
        <f>IF(PT_komm!K293=0," ",PT_komm!K293/1000)</f>
        <v xml:space="preserve"> </v>
      </c>
      <c r="L284" s="137" t="str">
        <f>IF(PT_komm!L293=0," ",PT_komm!L293/1000)</f>
        <v xml:space="preserve"> </v>
      </c>
      <c r="M284" s="138" t="str">
        <f>IF(PT_komm!P293=0," ",PT_komm!P293/1000)</f>
        <v xml:space="preserve"> </v>
      </c>
      <c r="N284" s="101" t="str">
        <f>IF(PT_komm!U293=0," ",PT_komm!U293)</f>
        <v xml:space="preserve"> </v>
      </c>
    </row>
    <row r="285" spans="2:14" x14ac:dyDescent="0.2">
      <c r="B285" s="15" t="str">
        <f>IF(PT_komm!B294=0," ",PT_komm!B294)</f>
        <v xml:space="preserve"> </v>
      </c>
      <c r="C285" s="137" t="str">
        <f>IF(PT_komm!C294=0," ",PT_komm!C294/1000)</f>
        <v xml:space="preserve"> </v>
      </c>
      <c r="D285" s="137" t="str">
        <f>IF(PT_komm!D294=0," ",PT_komm!D294/1000)</f>
        <v xml:space="preserve"> </v>
      </c>
      <c r="E285" s="137" t="str">
        <f>IF(PT_komm!E294=0," ",PT_komm!E294/1000)</f>
        <v xml:space="preserve"> </v>
      </c>
      <c r="F285" s="137" t="str">
        <f>IF(PT_komm!F294=0," ",PT_komm!F294/1000)</f>
        <v xml:space="preserve"> </v>
      </c>
      <c r="G285" s="137" t="str">
        <f>IF(PT_komm!G294=0," ",PT_komm!G294/1000)</f>
        <v xml:space="preserve"> </v>
      </c>
      <c r="H285" s="137" t="str">
        <f>IF(PT_komm!H294=0," ",PT_komm!H294/1000)</f>
        <v xml:space="preserve"> </v>
      </c>
      <c r="I285" s="137" t="str">
        <f>IF(PT_komm!I294=0," ",PT_komm!I294/1000)</f>
        <v xml:space="preserve"> </v>
      </c>
      <c r="J285" s="137" t="str">
        <f>IF(PT_komm!J294=0," ",PT_komm!J294/1000)</f>
        <v xml:space="preserve"> </v>
      </c>
      <c r="K285" s="137" t="str">
        <f>IF(PT_komm!K294=0," ",PT_komm!K294/1000)</f>
        <v xml:space="preserve"> </v>
      </c>
      <c r="L285" s="137" t="str">
        <f>IF(PT_komm!L294=0," ",PT_komm!L294/1000)</f>
        <v xml:space="preserve"> </v>
      </c>
      <c r="M285" s="138" t="str">
        <f>IF(PT_komm!P294=0," ",PT_komm!P294/1000)</f>
        <v xml:space="preserve"> </v>
      </c>
      <c r="N285" s="101" t="str">
        <f>IF(PT_komm!U294=0," ",PT_komm!U294)</f>
        <v xml:space="preserve"> </v>
      </c>
    </row>
    <row r="286" spans="2:14" x14ac:dyDescent="0.2">
      <c r="B286" s="15" t="str">
        <f>IF(PT_komm!B295=0," ",PT_komm!B295)</f>
        <v xml:space="preserve"> </v>
      </c>
      <c r="C286" s="137" t="str">
        <f>IF(PT_komm!C295=0," ",PT_komm!C295/1000)</f>
        <v xml:space="preserve"> </v>
      </c>
      <c r="D286" s="137" t="str">
        <f>IF(PT_komm!D295=0," ",PT_komm!D295/1000)</f>
        <v xml:space="preserve"> </v>
      </c>
      <c r="E286" s="137" t="str">
        <f>IF(PT_komm!E295=0," ",PT_komm!E295/1000)</f>
        <v xml:space="preserve"> </v>
      </c>
      <c r="F286" s="137" t="str">
        <f>IF(PT_komm!F295=0," ",PT_komm!F295/1000)</f>
        <v xml:space="preserve"> </v>
      </c>
      <c r="G286" s="137" t="str">
        <f>IF(PT_komm!G295=0," ",PT_komm!G295/1000)</f>
        <v xml:space="preserve"> </v>
      </c>
      <c r="H286" s="137" t="str">
        <f>IF(PT_komm!H295=0," ",PT_komm!H295/1000)</f>
        <v xml:space="preserve"> </v>
      </c>
      <c r="I286" s="137" t="str">
        <f>IF(PT_komm!I295=0," ",PT_komm!I295/1000)</f>
        <v xml:space="preserve"> </v>
      </c>
      <c r="J286" s="137" t="str">
        <f>IF(PT_komm!J295=0," ",PT_komm!J295/1000)</f>
        <v xml:space="preserve"> </v>
      </c>
      <c r="K286" s="137" t="str">
        <f>IF(PT_komm!K295=0," ",PT_komm!K295/1000)</f>
        <v xml:space="preserve"> </v>
      </c>
      <c r="L286" s="137" t="str">
        <f>IF(PT_komm!L295=0," ",PT_komm!L295/1000)</f>
        <v xml:space="preserve"> </v>
      </c>
      <c r="M286" s="138" t="str">
        <f>IF(PT_komm!P295=0," ",PT_komm!P295/1000)</f>
        <v xml:space="preserve"> </v>
      </c>
      <c r="N286" s="101" t="str">
        <f>IF(PT_komm!U295=0," ",PT_komm!U295)</f>
        <v xml:space="preserve"> </v>
      </c>
    </row>
    <row r="287" spans="2:14" x14ac:dyDescent="0.2">
      <c r="B287" s="15" t="str">
        <f>IF(PT_komm!B296=0," ",PT_komm!B296)</f>
        <v xml:space="preserve"> </v>
      </c>
      <c r="C287" s="137" t="str">
        <f>IF(PT_komm!C296=0," ",PT_komm!C296/1000)</f>
        <v xml:space="preserve"> </v>
      </c>
      <c r="D287" s="137" t="str">
        <f>IF(PT_komm!D296=0," ",PT_komm!D296/1000)</f>
        <v xml:space="preserve"> </v>
      </c>
      <c r="E287" s="137" t="str">
        <f>IF(PT_komm!E296=0," ",PT_komm!E296/1000)</f>
        <v xml:space="preserve"> </v>
      </c>
      <c r="F287" s="137" t="str">
        <f>IF(PT_komm!F296=0," ",PT_komm!F296/1000)</f>
        <v xml:space="preserve"> </v>
      </c>
      <c r="G287" s="137" t="str">
        <f>IF(PT_komm!G296=0," ",PT_komm!G296/1000)</f>
        <v xml:space="preserve"> </v>
      </c>
      <c r="H287" s="137" t="str">
        <f>IF(PT_komm!H296=0," ",PT_komm!H296/1000)</f>
        <v xml:space="preserve"> </v>
      </c>
      <c r="I287" s="137" t="str">
        <f>IF(PT_komm!I296=0," ",PT_komm!I296/1000)</f>
        <v xml:space="preserve"> </v>
      </c>
      <c r="J287" s="137" t="str">
        <f>IF(PT_komm!J296=0," ",PT_komm!J296/1000)</f>
        <v xml:space="preserve"> </v>
      </c>
      <c r="K287" s="137" t="str">
        <f>IF(PT_komm!K296=0," ",PT_komm!K296/1000)</f>
        <v xml:space="preserve"> </v>
      </c>
      <c r="L287" s="137" t="str">
        <f>IF(PT_komm!L296=0," ",PT_komm!L296/1000)</f>
        <v xml:space="preserve"> </v>
      </c>
      <c r="M287" s="138" t="str">
        <f>IF(PT_komm!P296=0," ",PT_komm!P296/1000)</f>
        <v xml:space="preserve"> </v>
      </c>
      <c r="N287" s="101" t="str">
        <f>IF(PT_komm!U296=0," ",PT_komm!U296)</f>
        <v xml:space="preserve"> </v>
      </c>
    </row>
    <row r="288" spans="2:14" x14ac:dyDescent="0.2">
      <c r="B288" s="15" t="str">
        <f>IF(PT_komm!B297=0," ",PT_komm!B297)</f>
        <v xml:space="preserve"> </v>
      </c>
      <c r="C288" s="137" t="str">
        <f>IF(PT_komm!C297=0," ",PT_komm!C297/1000)</f>
        <v xml:space="preserve"> </v>
      </c>
      <c r="D288" s="137" t="str">
        <f>IF(PT_komm!D297=0," ",PT_komm!D297/1000)</f>
        <v xml:space="preserve"> </v>
      </c>
      <c r="E288" s="137" t="str">
        <f>IF(PT_komm!E297=0," ",PT_komm!E297/1000)</f>
        <v xml:space="preserve"> </v>
      </c>
      <c r="F288" s="137" t="str">
        <f>IF(PT_komm!F297=0," ",PT_komm!F297/1000)</f>
        <v xml:space="preserve"> </v>
      </c>
      <c r="G288" s="137" t="str">
        <f>IF(PT_komm!G297=0," ",PT_komm!G297/1000)</f>
        <v xml:space="preserve"> </v>
      </c>
      <c r="H288" s="137" t="str">
        <f>IF(PT_komm!H297=0," ",PT_komm!H297/1000)</f>
        <v xml:space="preserve"> </v>
      </c>
      <c r="I288" s="137" t="str">
        <f>IF(PT_komm!I297=0," ",PT_komm!I297/1000)</f>
        <v xml:space="preserve"> </v>
      </c>
      <c r="J288" s="137" t="str">
        <f>IF(PT_komm!J297=0," ",PT_komm!J297/1000)</f>
        <v xml:space="preserve"> </v>
      </c>
      <c r="K288" s="137" t="str">
        <f>IF(PT_komm!K297=0," ",PT_komm!K297/1000)</f>
        <v xml:space="preserve"> </v>
      </c>
      <c r="L288" s="137" t="str">
        <f>IF(PT_komm!L297=0," ",PT_komm!L297/1000)</f>
        <v xml:space="preserve"> </v>
      </c>
      <c r="M288" s="138" t="str">
        <f>IF(PT_komm!P297=0," ",PT_komm!P297/1000)</f>
        <v xml:space="preserve"> </v>
      </c>
      <c r="N288" s="101" t="str">
        <f>IF(PT_komm!U297=0," ",PT_komm!U297)</f>
        <v xml:space="preserve"> </v>
      </c>
    </row>
    <row r="289" spans="2:14" x14ac:dyDescent="0.2">
      <c r="B289" s="15" t="str">
        <f>IF(PT_komm!B298=0," ",PT_komm!B298)</f>
        <v xml:space="preserve"> </v>
      </c>
      <c r="C289" s="137" t="str">
        <f>IF(PT_komm!C298=0," ",PT_komm!C298/1000)</f>
        <v xml:space="preserve"> </v>
      </c>
      <c r="D289" s="137" t="str">
        <f>IF(PT_komm!D298=0," ",PT_komm!D298/1000)</f>
        <v xml:space="preserve"> </v>
      </c>
      <c r="E289" s="137" t="str">
        <f>IF(PT_komm!E298=0," ",PT_komm!E298/1000)</f>
        <v xml:space="preserve"> </v>
      </c>
      <c r="F289" s="137" t="str">
        <f>IF(PT_komm!F298=0," ",PT_komm!F298/1000)</f>
        <v xml:space="preserve"> </v>
      </c>
      <c r="G289" s="137" t="str">
        <f>IF(PT_komm!G298=0," ",PT_komm!G298/1000)</f>
        <v xml:space="preserve"> </v>
      </c>
      <c r="H289" s="137" t="str">
        <f>IF(PT_komm!H298=0," ",PT_komm!H298/1000)</f>
        <v xml:space="preserve"> </v>
      </c>
      <c r="I289" s="137" t="str">
        <f>IF(PT_komm!I298=0," ",PT_komm!I298/1000)</f>
        <v xml:space="preserve"> </v>
      </c>
      <c r="J289" s="137" t="str">
        <f>IF(PT_komm!J298=0," ",PT_komm!J298/1000)</f>
        <v xml:space="preserve"> </v>
      </c>
      <c r="K289" s="137" t="str">
        <f>IF(PT_komm!K298=0," ",PT_komm!K298/1000)</f>
        <v xml:space="preserve"> </v>
      </c>
      <c r="L289" s="137" t="str">
        <f>IF(PT_komm!L298=0," ",PT_komm!L298/1000)</f>
        <v xml:space="preserve"> </v>
      </c>
      <c r="M289" s="138" t="str">
        <f>IF(PT_komm!P298=0," ",PT_komm!P298/1000)</f>
        <v xml:space="preserve"> </v>
      </c>
      <c r="N289" s="101" t="str">
        <f>IF(PT_komm!U298=0," ",PT_komm!U298)</f>
        <v xml:space="preserve"> </v>
      </c>
    </row>
    <row r="290" spans="2:14" x14ac:dyDescent="0.2">
      <c r="B290" s="15" t="str">
        <f>IF(PT_komm!B299=0," ",PT_komm!B299)</f>
        <v xml:space="preserve"> </v>
      </c>
      <c r="C290" s="137" t="str">
        <f>IF(PT_komm!C299=0," ",PT_komm!C299/1000)</f>
        <v xml:space="preserve"> </v>
      </c>
      <c r="D290" s="137" t="str">
        <f>IF(PT_komm!D299=0," ",PT_komm!D299/1000)</f>
        <v xml:space="preserve"> </v>
      </c>
      <c r="E290" s="137" t="str">
        <f>IF(PT_komm!E299=0," ",PT_komm!E299/1000)</f>
        <v xml:space="preserve"> </v>
      </c>
      <c r="F290" s="137" t="str">
        <f>IF(PT_komm!F299=0," ",PT_komm!F299/1000)</f>
        <v xml:space="preserve"> </v>
      </c>
      <c r="G290" s="137" t="str">
        <f>IF(PT_komm!G299=0," ",PT_komm!G299/1000)</f>
        <v xml:space="preserve"> </v>
      </c>
      <c r="H290" s="137" t="str">
        <f>IF(PT_komm!H299=0," ",PT_komm!H299/1000)</f>
        <v xml:space="preserve"> </v>
      </c>
      <c r="I290" s="137" t="str">
        <f>IF(PT_komm!I299=0," ",PT_komm!I299/1000)</f>
        <v xml:space="preserve"> </v>
      </c>
      <c r="J290" s="137" t="str">
        <f>IF(PT_komm!J299=0," ",PT_komm!J299/1000)</f>
        <v xml:space="preserve"> </v>
      </c>
      <c r="K290" s="137" t="str">
        <f>IF(PT_komm!K299=0," ",PT_komm!K299/1000)</f>
        <v xml:space="preserve"> </v>
      </c>
      <c r="L290" s="137" t="str">
        <f>IF(PT_komm!L299=0," ",PT_komm!L299/1000)</f>
        <v xml:space="preserve"> </v>
      </c>
      <c r="M290" s="138" t="str">
        <f>IF(PT_komm!P299=0," ",PT_komm!P299/1000)</f>
        <v xml:space="preserve"> </v>
      </c>
      <c r="N290" s="101" t="str">
        <f>IF(PT_komm!U299=0," ",PT_komm!U299)</f>
        <v xml:space="preserve"> </v>
      </c>
    </row>
    <row r="291" spans="2:14" x14ac:dyDescent="0.2">
      <c r="B291" s="15" t="str">
        <f>IF(PT_komm!B300=0," ",PT_komm!B300)</f>
        <v xml:space="preserve"> </v>
      </c>
      <c r="C291" s="137" t="str">
        <f>IF(PT_komm!C300=0," ",PT_komm!C300/1000)</f>
        <v xml:space="preserve"> </v>
      </c>
      <c r="D291" s="137" t="str">
        <f>IF(PT_komm!D300=0," ",PT_komm!D300/1000)</f>
        <v xml:space="preserve"> </v>
      </c>
      <c r="E291" s="137" t="str">
        <f>IF(PT_komm!E300=0," ",PT_komm!E300/1000)</f>
        <v xml:space="preserve"> </v>
      </c>
      <c r="F291" s="137" t="str">
        <f>IF(PT_komm!F300=0," ",PT_komm!F300/1000)</f>
        <v xml:space="preserve"> </v>
      </c>
      <c r="G291" s="137" t="str">
        <f>IF(PT_komm!G300=0," ",PT_komm!G300/1000)</f>
        <v xml:space="preserve"> </v>
      </c>
      <c r="H291" s="137" t="str">
        <f>IF(PT_komm!H300=0," ",PT_komm!H300/1000)</f>
        <v xml:space="preserve"> </v>
      </c>
      <c r="I291" s="137" t="str">
        <f>IF(PT_komm!I300=0," ",PT_komm!I300/1000)</f>
        <v xml:space="preserve"> </v>
      </c>
      <c r="J291" s="137" t="str">
        <f>IF(PT_komm!J300=0," ",PT_komm!J300/1000)</f>
        <v xml:space="preserve"> </v>
      </c>
      <c r="K291" s="137" t="str">
        <f>IF(PT_komm!K300=0," ",PT_komm!K300/1000)</f>
        <v xml:space="preserve"> </v>
      </c>
      <c r="L291" s="137" t="str">
        <f>IF(PT_komm!L300=0," ",PT_komm!L300/1000)</f>
        <v xml:space="preserve"> </v>
      </c>
      <c r="M291" s="138" t="str">
        <f>IF(PT_komm!P300=0," ",PT_komm!P300/1000)</f>
        <v xml:space="preserve"> </v>
      </c>
      <c r="N291" s="101" t="str">
        <f>IF(PT_komm!U300=0," ",PT_komm!U300)</f>
        <v xml:space="preserve"> </v>
      </c>
    </row>
    <row r="292" spans="2:14" x14ac:dyDescent="0.2">
      <c r="B292" s="15" t="str">
        <f>IF(PT_komm!B301=0," ",PT_komm!B301)</f>
        <v xml:space="preserve"> </v>
      </c>
      <c r="C292" s="137" t="str">
        <f>IF(PT_komm!C301=0," ",PT_komm!C301/1000)</f>
        <v xml:space="preserve"> </v>
      </c>
      <c r="D292" s="137" t="str">
        <f>IF(PT_komm!D301=0," ",PT_komm!D301/1000)</f>
        <v xml:space="preserve"> </v>
      </c>
      <c r="E292" s="137" t="str">
        <f>IF(PT_komm!E301=0," ",PT_komm!E301/1000)</f>
        <v xml:space="preserve"> </v>
      </c>
      <c r="F292" s="137" t="str">
        <f>IF(PT_komm!F301=0," ",PT_komm!F301/1000)</f>
        <v xml:space="preserve"> </v>
      </c>
      <c r="G292" s="137" t="str">
        <f>IF(PT_komm!G301=0," ",PT_komm!G301/1000)</f>
        <v xml:space="preserve"> </v>
      </c>
      <c r="H292" s="137" t="str">
        <f>IF(PT_komm!H301=0," ",PT_komm!H301/1000)</f>
        <v xml:space="preserve"> </v>
      </c>
      <c r="I292" s="137" t="str">
        <f>IF(PT_komm!I301=0," ",PT_komm!I301/1000)</f>
        <v xml:space="preserve"> </v>
      </c>
      <c r="J292" s="137" t="str">
        <f>IF(PT_komm!J301=0," ",PT_komm!J301/1000)</f>
        <v xml:space="preserve"> </v>
      </c>
      <c r="K292" s="137" t="str">
        <f>IF(PT_komm!K301=0," ",PT_komm!K301/1000)</f>
        <v xml:space="preserve"> </v>
      </c>
      <c r="L292" s="137" t="str">
        <f>IF(PT_komm!L301=0," ",PT_komm!L301/1000)</f>
        <v xml:space="preserve"> </v>
      </c>
      <c r="M292" s="138" t="str">
        <f>IF(PT_komm!P301=0," ",PT_komm!P301/1000)</f>
        <v xml:space="preserve"> </v>
      </c>
      <c r="N292" s="101" t="str">
        <f>IF(PT_komm!U301=0," ",PT_komm!U301)</f>
        <v xml:space="preserve"> </v>
      </c>
    </row>
    <row r="293" spans="2:14" x14ac:dyDescent="0.2">
      <c r="B293" s="15" t="str">
        <f>IF(PT_komm!B302=0," ",PT_komm!B302)</f>
        <v xml:space="preserve"> </v>
      </c>
      <c r="C293" s="137" t="str">
        <f>IF(PT_komm!C302=0," ",PT_komm!C302/1000)</f>
        <v xml:space="preserve"> </v>
      </c>
      <c r="D293" s="137" t="str">
        <f>IF(PT_komm!D302=0," ",PT_komm!D302/1000)</f>
        <v xml:space="preserve"> </v>
      </c>
      <c r="E293" s="137" t="str">
        <f>IF(PT_komm!E302=0," ",PT_komm!E302/1000)</f>
        <v xml:space="preserve"> </v>
      </c>
      <c r="F293" s="137" t="str">
        <f>IF(PT_komm!F302=0," ",PT_komm!F302/1000)</f>
        <v xml:space="preserve"> </v>
      </c>
      <c r="G293" s="137" t="str">
        <f>IF(PT_komm!G302=0," ",PT_komm!G302/1000)</f>
        <v xml:space="preserve"> </v>
      </c>
      <c r="H293" s="137" t="str">
        <f>IF(PT_komm!H302=0," ",PT_komm!H302/1000)</f>
        <v xml:space="preserve"> </v>
      </c>
      <c r="I293" s="137" t="str">
        <f>IF(PT_komm!I302=0," ",PT_komm!I302/1000)</f>
        <v xml:space="preserve"> </v>
      </c>
      <c r="J293" s="137" t="str">
        <f>IF(PT_komm!J302=0," ",PT_komm!J302/1000)</f>
        <v xml:space="preserve"> </v>
      </c>
      <c r="K293" s="137" t="str">
        <f>IF(PT_komm!K302=0," ",PT_komm!K302/1000)</f>
        <v xml:space="preserve"> </v>
      </c>
      <c r="L293" s="137" t="str">
        <f>IF(PT_komm!L302=0," ",PT_komm!L302/1000)</f>
        <v xml:space="preserve"> </v>
      </c>
      <c r="M293" s="138" t="str">
        <f>IF(PT_komm!P302=0," ",PT_komm!P302/1000)</f>
        <v xml:space="preserve"> </v>
      </c>
      <c r="N293" s="101" t="str">
        <f>IF(PT_komm!U302=0," ",PT_komm!U302)</f>
        <v xml:space="preserve"> </v>
      </c>
    </row>
    <row r="294" spans="2:14" x14ac:dyDescent="0.2">
      <c r="B294" s="15" t="str">
        <f>IF(PT_komm!B303=0," ",PT_komm!B303)</f>
        <v xml:space="preserve"> </v>
      </c>
      <c r="C294" s="137" t="str">
        <f>IF(PT_komm!C303=0," ",PT_komm!C303/1000)</f>
        <v xml:space="preserve"> </v>
      </c>
      <c r="D294" s="137" t="str">
        <f>IF(PT_komm!D303=0," ",PT_komm!D303/1000)</f>
        <v xml:space="preserve"> </v>
      </c>
      <c r="E294" s="137" t="str">
        <f>IF(PT_komm!E303=0," ",PT_komm!E303/1000)</f>
        <v xml:space="preserve"> </v>
      </c>
      <c r="F294" s="137" t="str">
        <f>IF(PT_komm!F303=0," ",PT_komm!F303/1000)</f>
        <v xml:space="preserve"> </v>
      </c>
      <c r="G294" s="137" t="str">
        <f>IF(PT_komm!G303=0," ",PT_komm!G303/1000)</f>
        <v xml:space="preserve"> </v>
      </c>
      <c r="H294" s="137" t="str">
        <f>IF(PT_komm!H303=0," ",PT_komm!H303/1000)</f>
        <v xml:space="preserve"> </v>
      </c>
      <c r="I294" s="137" t="str">
        <f>IF(PT_komm!I303=0," ",PT_komm!I303/1000)</f>
        <v xml:space="preserve"> </v>
      </c>
      <c r="J294" s="137" t="str">
        <f>IF(PT_komm!J303=0," ",PT_komm!J303/1000)</f>
        <v xml:space="preserve"> </v>
      </c>
      <c r="K294" s="137" t="str">
        <f>IF(PT_komm!K303=0," ",PT_komm!K303/1000)</f>
        <v xml:space="preserve"> </v>
      </c>
      <c r="L294" s="137" t="str">
        <f>IF(PT_komm!L303=0," ",PT_komm!L303/1000)</f>
        <v xml:space="preserve"> </v>
      </c>
      <c r="M294" s="138" t="str">
        <f>IF(PT_komm!P303=0," ",PT_komm!P303/1000)</f>
        <v xml:space="preserve"> </v>
      </c>
      <c r="N294" s="101" t="str">
        <f>IF(PT_komm!U303=0," ",PT_komm!U303)</f>
        <v xml:space="preserve"> </v>
      </c>
    </row>
    <row r="295" spans="2:14" x14ac:dyDescent="0.2">
      <c r="B295" s="15" t="str">
        <f>IF(PT_komm!B304=0," ",PT_komm!B304)</f>
        <v xml:space="preserve"> </v>
      </c>
      <c r="C295" s="137" t="str">
        <f>IF(PT_komm!C304=0," ",PT_komm!C304/1000)</f>
        <v xml:space="preserve"> </v>
      </c>
      <c r="D295" s="137" t="str">
        <f>IF(PT_komm!D304=0," ",PT_komm!D304/1000)</f>
        <v xml:space="preserve"> </v>
      </c>
      <c r="E295" s="137" t="str">
        <f>IF(PT_komm!E304=0," ",PT_komm!E304/1000)</f>
        <v xml:space="preserve"> </v>
      </c>
      <c r="F295" s="137" t="str">
        <f>IF(PT_komm!F304=0," ",PT_komm!F304/1000)</f>
        <v xml:space="preserve"> </v>
      </c>
      <c r="G295" s="137" t="str">
        <f>IF(PT_komm!G304=0," ",PT_komm!G304/1000)</f>
        <v xml:space="preserve"> </v>
      </c>
      <c r="H295" s="137" t="str">
        <f>IF(PT_komm!H304=0," ",PT_komm!H304/1000)</f>
        <v xml:space="preserve"> </v>
      </c>
      <c r="I295" s="137" t="str">
        <f>IF(PT_komm!I304=0," ",PT_komm!I304/1000)</f>
        <v xml:space="preserve"> </v>
      </c>
      <c r="J295" s="137" t="str">
        <f>IF(PT_komm!J304=0," ",PT_komm!J304/1000)</f>
        <v xml:space="preserve"> </v>
      </c>
      <c r="K295" s="137" t="str">
        <f>IF(PT_komm!K304=0," ",PT_komm!K304/1000)</f>
        <v xml:space="preserve"> </v>
      </c>
      <c r="L295" s="137" t="str">
        <f>IF(PT_komm!L304=0," ",PT_komm!L304/1000)</f>
        <v xml:space="preserve"> </v>
      </c>
      <c r="M295" s="138" t="str">
        <f>IF(PT_komm!P304=0," ",PT_komm!P304/1000)</f>
        <v xml:space="preserve"> </v>
      </c>
      <c r="N295" s="101" t="str">
        <f>IF(PT_komm!U304=0," ",PT_komm!U304)</f>
        <v xml:space="preserve"> </v>
      </c>
    </row>
    <row r="296" spans="2:14" x14ac:dyDescent="0.2">
      <c r="B296" s="15" t="str">
        <f>IF(PT_komm!B305=0," ",PT_komm!B305)</f>
        <v xml:space="preserve"> </v>
      </c>
      <c r="C296" s="137" t="str">
        <f>IF(PT_komm!C305=0," ",PT_komm!C305/1000)</f>
        <v xml:space="preserve"> </v>
      </c>
      <c r="D296" s="137" t="str">
        <f>IF(PT_komm!D305=0," ",PT_komm!D305/1000)</f>
        <v xml:space="preserve"> </v>
      </c>
      <c r="E296" s="137" t="str">
        <f>IF(PT_komm!E305=0," ",PT_komm!E305/1000)</f>
        <v xml:space="preserve"> </v>
      </c>
      <c r="F296" s="137" t="str">
        <f>IF(PT_komm!F305=0," ",PT_komm!F305/1000)</f>
        <v xml:space="preserve"> </v>
      </c>
      <c r="G296" s="137" t="str">
        <f>IF(PT_komm!G305=0," ",PT_komm!G305/1000)</f>
        <v xml:space="preserve"> </v>
      </c>
      <c r="H296" s="137" t="str">
        <f>IF(PT_komm!H305=0," ",PT_komm!H305/1000)</f>
        <v xml:space="preserve"> </v>
      </c>
      <c r="I296" s="137" t="str">
        <f>IF(PT_komm!I305=0," ",PT_komm!I305/1000)</f>
        <v xml:space="preserve"> </v>
      </c>
      <c r="J296" s="137" t="str">
        <f>IF(PT_komm!J305=0," ",PT_komm!J305/1000)</f>
        <v xml:space="preserve"> </v>
      </c>
      <c r="K296" s="137" t="str">
        <f>IF(PT_komm!K305=0," ",PT_komm!K305/1000)</f>
        <v xml:space="preserve"> </v>
      </c>
      <c r="L296" s="137" t="str">
        <f>IF(PT_komm!L305=0," ",PT_komm!L305/1000)</f>
        <v xml:space="preserve"> </v>
      </c>
      <c r="M296" s="138" t="str">
        <f>IF(PT_komm!P305=0," ",PT_komm!P305/1000)</f>
        <v xml:space="preserve"> </v>
      </c>
      <c r="N296" s="101" t="str">
        <f>IF(PT_komm!U305=0," ",PT_komm!U305)</f>
        <v xml:space="preserve"> </v>
      </c>
    </row>
    <row r="297" spans="2:14" x14ac:dyDescent="0.2">
      <c r="B297" s="15" t="str">
        <f>IF(PT_komm!B306=0," ",PT_komm!B306)</f>
        <v xml:space="preserve"> </v>
      </c>
      <c r="C297" s="137" t="str">
        <f>IF(PT_komm!C306=0," ",PT_komm!C306/1000)</f>
        <v xml:space="preserve"> </v>
      </c>
      <c r="D297" s="137" t="str">
        <f>IF(PT_komm!D306=0," ",PT_komm!D306/1000)</f>
        <v xml:space="preserve"> </v>
      </c>
      <c r="E297" s="137" t="str">
        <f>IF(PT_komm!E306=0," ",PT_komm!E306/1000)</f>
        <v xml:space="preserve"> </v>
      </c>
      <c r="F297" s="137" t="str">
        <f>IF(PT_komm!F306=0," ",PT_komm!F306/1000)</f>
        <v xml:space="preserve"> </v>
      </c>
      <c r="G297" s="137" t="str">
        <f>IF(PT_komm!G306=0," ",PT_komm!G306/1000)</f>
        <v xml:space="preserve"> </v>
      </c>
      <c r="H297" s="137" t="str">
        <f>IF(PT_komm!H306=0," ",PT_komm!H306/1000)</f>
        <v xml:space="preserve"> </v>
      </c>
      <c r="I297" s="137" t="str">
        <f>IF(PT_komm!I306=0," ",PT_komm!I306/1000)</f>
        <v xml:space="preserve"> </v>
      </c>
      <c r="J297" s="137" t="str">
        <f>IF(PT_komm!J306=0," ",PT_komm!J306/1000)</f>
        <v xml:space="preserve"> </v>
      </c>
      <c r="K297" s="137" t="str">
        <f>IF(PT_komm!K306=0," ",PT_komm!K306/1000)</f>
        <v xml:space="preserve"> </v>
      </c>
      <c r="L297" s="137" t="str">
        <f>IF(PT_komm!L306=0," ",PT_komm!L306/1000)</f>
        <v xml:space="preserve"> </v>
      </c>
      <c r="M297" s="138" t="str">
        <f>IF(PT_komm!P306=0," ",PT_komm!P306/1000)</f>
        <v xml:space="preserve"> </v>
      </c>
      <c r="N297" s="101" t="str">
        <f>IF(PT_komm!U306=0," ",PT_komm!U306)</f>
        <v xml:space="preserve"> </v>
      </c>
    </row>
    <row r="298" spans="2:14" x14ac:dyDescent="0.2">
      <c r="B298" s="15" t="str">
        <f>IF(PT_komm!B307=0," ",PT_komm!B307)</f>
        <v xml:space="preserve"> </v>
      </c>
      <c r="C298" s="137" t="str">
        <f>IF(PT_komm!C307=0," ",PT_komm!C307/1000)</f>
        <v xml:space="preserve"> </v>
      </c>
      <c r="D298" s="137" t="str">
        <f>IF(PT_komm!D307=0," ",PT_komm!D307/1000)</f>
        <v xml:space="preserve"> </v>
      </c>
      <c r="E298" s="137" t="str">
        <f>IF(PT_komm!E307=0," ",PT_komm!E307/1000)</f>
        <v xml:space="preserve"> </v>
      </c>
      <c r="F298" s="137" t="str">
        <f>IF(PT_komm!F307=0," ",PT_komm!F307/1000)</f>
        <v xml:space="preserve"> </v>
      </c>
      <c r="G298" s="137" t="str">
        <f>IF(PT_komm!G307=0," ",PT_komm!G307/1000)</f>
        <v xml:space="preserve"> </v>
      </c>
      <c r="H298" s="137" t="str">
        <f>IF(PT_komm!H307=0," ",PT_komm!H307/1000)</f>
        <v xml:space="preserve"> </v>
      </c>
      <c r="I298" s="137" t="str">
        <f>IF(PT_komm!I307=0," ",PT_komm!I307/1000)</f>
        <v xml:space="preserve"> </v>
      </c>
      <c r="J298" s="137" t="str">
        <f>IF(PT_komm!J307=0," ",PT_komm!J307/1000)</f>
        <v xml:space="preserve"> </v>
      </c>
      <c r="K298" s="137" t="str">
        <f>IF(PT_komm!K307=0," ",PT_komm!K307/1000)</f>
        <v xml:space="preserve"> </v>
      </c>
      <c r="L298" s="137" t="str">
        <f>IF(PT_komm!L307=0," ",PT_komm!L307/1000)</f>
        <v xml:space="preserve"> </v>
      </c>
      <c r="M298" s="138" t="str">
        <f>IF(PT_komm!P307=0," ",PT_komm!P307/1000)</f>
        <v xml:space="preserve"> </v>
      </c>
      <c r="N298" s="101" t="str">
        <f>IF(PT_komm!U307=0," ",PT_komm!U307)</f>
        <v xml:space="preserve"> </v>
      </c>
    </row>
    <row r="299" spans="2:14" x14ac:dyDescent="0.2">
      <c r="B299" s="15" t="str">
        <f>IF(PT_komm!B308=0," ",PT_komm!B308)</f>
        <v xml:space="preserve"> </v>
      </c>
      <c r="C299" s="137" t="str">
        <f>IF(PT_komm!C308=0," ",PT_komm!C308/1000)</f>
        <v xml:space="preserve"> </v>
      </c>
      <c r="D299" s="137" t="str">
        <f>IF(PT_komm!D308=0," ",PT_komm!D308/1000)</f>
        <v xml:space="preserve"> </v>
      </c>
      <c r="E299" s="137" t="str">
        <f>IF(PT_komm!E308=0," ",PT_komm!E308/1000)</f>
        <v xml:space="preserve"> </v>
      </c>
      <c r="F299" s="137" t="str">
        <f>IF(PT_komm!F308=0," ",PT_komm!F308/1000)</f>
        <v xml:space="preserve"> </v>
      </c>
      <c r="G299" s="137" t="str">
        <f>IF(PT_komm!G308=0," ",PT_komm!G308/1000)</f>
        <v xml:space="preserve"> </v>
      </c>
      <c r="H299" s="137" t="str">
        <f>IF(PT_komm!H308=0," ",PT_komm!H308/1000)</f>
        <v xml:space="preserve"> </v>
      </c>
      <c r="I299" s="137" t="str">
        <f>IF(PT_komm!I308=0," ",PT_komm!I308/1000)</f>
        <v xml:space="preserve"> </v>
      </c>
      <c r="J299" s="137" t="str">
        <f>IF(PT_komm!J308=0," ",PT_komm!J308/1000)</f>
        <v xml:space="preserve"> </v>
      </c>
      <c r="K299" s="137" t="str">
        <f>IF(PT_komm!K308=0," ",PT_komm!K308/1000)</f>
        <v xml:space="preserve"> </v>
      </c>
      <c r="L299" s="137" t="str">
        <f>IF(PT_komm!L308=0," ",PT_komm!L308/1000)</f>
        <v xml:space="preserve"> </v>
      </c>
      <c r="M299" s="138" t="str">
        <f>IF(PT_komm!P308=0," ",PT_komm!P308/1000)</f>
        <v xml:space="preserve"> </v>
      </c>
      <c r="N299" s="101" t="str">
        <f>IF(PT_komm!U308=0," ",PT_komm!U308)</f>
        <v xml:space="preserve"> </v>
      </c>
    </row>
    <row r="300" spans="2:14" x14ac:dyDescent="0.2">
      <c r="B300" s="15" t="str">
        <f>IF(PT_komm!B309=0," ",PT_komm!B309)</f>
        <v xml:space="preserve"> </v>
      </c>
      <c r="C300" s="137" t="str">
        <f>IF(PT_komm!C309=0," ",PT_komm!C309/1000)</f>
        <v xml:space="preserve"> </v>
      </c>
      <c r="D300" s="137" t="str">
        <f>IF(PT_komm!D309=0," ",PT_komm!D309/1000)</f>
        <v xml:space="preserve"> </v>
      </c>
      <c r="E300" s="137" t="str">
        <f>IF(PT_komm!E309=0," ",PT_komm!E309/1000)</f>
        <v xml:space="preserve"> </v>
      </c>
      <c r="F300" s="137" t="str">
        <f>IF(PT_komm!F309=0," ",PT_komm!F309/1000)</f>
        <v xml:space="preserve"> </v>
      </c>
      <c r="G300" s="137" t="str">
        <f>IF(PT_komm!G309=0," ",PT_komm!G309/1000)</f>
        <v xml:space="preserve"> </v>
      </c>
      <c r="H300" s="137" t="str">
        <f>IF(PT_komm!H309=0," ",PT_komm!H309/1000)</f>
        <v xml:space="preserve"> </v>
      </c>
      <c r="I300" s="137" t="str">
        <f>IF(PT_komm!I309=0," ",PT_komm!I309/1000)</f>
        <v xml:space="preserve"> </v>
      </c>
      <c r="J300" s="137" t="str">
        <f>IF(PT_komm!J309=0," ",PT_komm!J309/1000)</f>
        <v xml:space="preserve"> </v>
      </c>
      <c r="K300" s="137" t="str">
        <f>IF(PT_komm!K309=0," ",PT_komm!K309/1000)</f>
        <v xml:space="preserve"> </v>
      </c>
      <c r="L300" s="137" t="str">
        <f>IF(PT_komm!L309=0," ",PT_komm!L309/1000)</f>
        <v xml:space="preserve"> </v>
      </c>
      <c r="M300" s="138" t="str">
        <f>IF(PT_komm!P309=0," ",PT_komm!P309/1000)</f>
        <v xml:space="preserve"> </v>
      </c>
      <c r="N300" s="101" t="str">
        <f>IF(PT_komm!U309=0," ",PT_komm!U309)</f>
        <v xml:space="preserve"> </v>
      </c>
    </row>
    <row r="301" spans="2:14" x14ac:dyDescent="0.2">
      <c r="B301" s="15" t="str">
        <f>IF(PT_komm!B310=0," ",PT_komm!B310)</f>
        <v xml:space="preserve"> </v>
      </c>
      <c r="C301" s="137" t="str">
        <f>IF(PT_komm!C310=0," ",PT_komm!C310/1000)</f>
        <v xml:space="preserve"> </v>
      </c>
      <c r="D301" s="137" t="str">
        <f>IF(PT_komm!D310=0," ",PT_komm!D310/1000)</f>
        <v xml:space="preserve"> </v>
      </c>
      <c r="E301" s="137" t="str">
        <f>IF(PT_komm!E310=0," ",PT_komm!E310/1000)</f>
        <v xml:space="preserve"> </v>
      </c>
      <c r="F301" s="137" t="str">
        <f>IF(PT_komm!F310=0," ",PT_komm!F310/1000)</f>
        <v xml:space="preserve"> </v>
      </c>
      <c r="G301" s="137" t="str">
        <f>IF(PT_komm!G310=0," ",PT_komm!G310/1000)</f>
        <v xml:space="preserve"> </v>
      </c>
      <c r="H301" s="137" t="str">
        <f>IF(PT_komm!H310=0," ",PT_komm!H310/1000)</f>
        <v xml:space="preserve"> </v>
      </c>
      <c r="I301" s="137" t="str">
        <f>IF(PT_komm!I310=0," ",PT_komm!I310/1000)</f>
        <v xml:space="preserve"> </v>
      </c>
      <c r="J301" s="137" t="str">
        <f>IF(PT_komm!J310=0," ",PT_komm!J310/1000)</f>
        <v xml:space="preserve"> </v>
      </c>
      <c r="K301" s="137" t="str">
        <f>IF(PT_komm!K310=0," ",PT_komm!K310/1000)</f>
        <v xml:space="preserve"> </v>
      </c>
      <c r="L301" s="137" t="str">
        <f>IF(PT_komm!L310=0," ",PT_komm!L310/1000)</f>
        <v xml:space="preserve"> </v>
      </c>
      <c r="M301" s="138" t="str">
        <f>IF(PT_komm!P310=0," ",PT_komm!P310/1000)</f>
        <v xml:space="preserve"> </v>
      </c>
      <c r="N301" s="101" t="str">
        <f>IF(PT_komm!U310=0," ",PT_komm!U310)</f>
        <v xml:space="preserve"> </v>
      </c>
    </row>
    <row r="302" spans="2:14" x14ac:dyDescent="0.2">
      <c r="B302" s="15" t="str">
        <f>IF(PT_komm!B311=0," ",PT_komm!B311)</f>
        <v xml:space="preserve"> </v>
      </c>
      <c r="C302" s="137" t="str">
        <f>IF(PT_komm!C311=0," ",PT_komm!C311/1000)</f>
        <v xml:space="preserve"> </v>
      </c>
      <c r="D302" s="137" t="str">
        <f>IF(PT_komm!D311=0," ",PT_komm!D311/1000)</f>
        <v xml:space="preserve"> </v>
      </c>
      <c r="E302" s="137" t="str">
        <f>IF(PT_komm!E311=0," ",PT_komm!E311/1000)</f>
        <v xml:space="preserve"> </v>
      </c>
      <c r="F302" s="137" t="str">
        <f>IF(PT_komm!F311=0," ",PT_komm!F311/1000)</f>
        <v xml:space="preserve"> </v>
      </c>
      <c r="G302" s="137" t="str">
        <f>IF(PT_komm!G311=0," ",PT_komm!G311/1000)</f>
        <v xml:space="preserve"> </v>
      </c>
      <c r="H302" s="137" t="str">
        <f>IF(PT_komm!H311=0," ",PT_komm!H311/1000)</f>
        <v xml:space="preserve"> </v>
      </c>
      <c r="I302" s="137" t="str">
        <f>IF(PT_komm!I311=0," ",PT_komm!I311/1000)</f>
        <v xml:space="preserve"> </v>
      </c>
      <c r="J302" s="137" t="str">
        <f>IF(PT_komm!J311=0," ",PT_komm!J311/1000)</f>
        <v xml:space="preserve"> </v>
      </c>
      <c r="K302" s="137" t="str">
        <f>IF(PT_komm!K311=0," ",PT_komm!K311/1000)</f>
        <v xml:space="preserve"> </v>
      </c>
      <c r="L302" s="137" t="str">
        <f>IF(PT_komm!L311=0," ",PT_komm!L311/1000)</f>
        <v xml:space="preserve"> </v>
      </c>
      <c r="M302" s="138" t="str">
        <f>IF(PT_komm!P311=0," ",PT_komm!P311/1000)</f>
        <v xml:space="preserve"> </v>
      </c>
      <c r="N302" s="101" t="str">
        <f>IF(PT_komm!U311=0," ",PT_komm!U311)</f>
        <v xml:space="preserve"> </v>
      </c>
    </row>
    <row r="303" spans="2:14" x14ac:dyDescent="0.2">
      <c r="B303" s="15" t="str">
        <f>IF(PT_komm!B312=0," ",PT_komm!B312)</f>
        <v xml:space="preserve"> </v>
      </c>
      <c r="C303" s="137" t="str">
        <f>IF(PT_komm!C312=0," ",PT_komm!C312/1000)</f>
        <v xml:space="preserve"> </v>
      </c>
      <c r="D303" s="137" t="str">
        <f>IF(PT_komm!D312=0," ",PT_komm!D312/1000)</f>
        <v xml:space="preserve"> </v>
      </c>
      <c r="E303" s="137" t="str">
        <f>IF(PT_komm!E312=0," ",PT_komm!E312/1000)</f>
        <v xml:space="preserve"> </v>
      </c>
      <c r="F303" s="137" t="str">
        <f>IF(PT_komm!F312=0," ",PT_komm!F312/1000)</f>
        <v xml:space="preserve"> </v>
      </c>
      <c r="G303" s="137" t="str">
        <f>IF(PT_komm!G312=0," ",PT_komm!G312/1000)</f>
        <v xml:space="preserve"> </v>
      </c>
      <c r="H303" s="137" t="str">
        <f>IF(PT_komm!H312=0," ",PT_komm!H312/1000)</f>
        <v xml:space="preserve"> </v>
      </c>
      <c r="I303" s="137" t="str">
        <f>IF(PT_komm!I312=0," ",PT_komm!I312/1000)</f>
        <v xml:space="preserve"> </v>
      </c>
      <c r="J303" s="137" t="str">
        <f>IF(PT_komm!J312=0," ",PT_komm!J312/1000)</f>
        <v xml:space="preserve"> </v>
      </c>
      <c r="K303" s="137" t="str">
        <f>IF(PT_komm!K312=0," ",PT_komm!K312/1000)</f>
        <v xml:space="preserve"> </v>
      </c>
      <c r="L303" s="137" t="str">
        <f>IF(PT_komm!L312=0," ",PT_komm!L312/1000)</f>
        <v xml:space="preserve"> </v>
      </c>
      <c r="M303" s="138" t="str">
        <f>IF(PT_komm!P312=0," ",PT_komm!P312/1000)</f>
        <v xml:space="preserve"> </v>
      </c>
      <c r="N303" s="101" t="str">
        <f>IF(PT_komm!U312=0," ",PT_komm!U312)</f>
        <v xml:space="preserve"> </v>
      </c>
    </row>
    <row r="304" spans="2:14" x14ac:dyDescent="0.2">
      <c r="B304" s="15" t="str">
        <f>IF(PT_komm!B313=0," ",PT_komm!B313)</f>
        <v xml:space="preserve"> </v>
      </c>
      <c r="C304" s="137" t="str">
        <f>IF(PT_komm!C313=0," ",PT_komm!C313/1000)</f>
        <v xml:space="preserve"> </v>
      </c>
      <c r="D304" s="137" t="str">
        <f>IF(PT_komm!D313=0," ",PT_komm!D313/1000)</f>
        <v xml:space="preserve"> </v>
      </c>
      <c r="E304" s="137" t="str">
        <f>IF(PT_komm!E313=0," ",PT_komm!E313/1000)</f>
        <v xml:space="preserve"> </v>
      </c>
      <c r="F304" s="137" t="str">
        <f>IF(PT_komm!F313=0," ",PT_komm!F313/1000)</f>
        <v xml:space="preserve"> </v>
      </c>
      <c r="G304" s="137" t="str">
        <f>IF(PT_komm!G313=0," ",PT_komm!G313/1000)</f>
        <v xml:space="preserve"> </v>
      </c>
      <c r="H304" s="137" t="str">
        <f>IF(PT_komm!H313=0," ",PT_komm!H313/1000)</f>
        <v xml:space="preserve"> </v>
      </c>
      <c r="I304" s="137" t="str">
        <f>IF(PT_komm!I313=0," ",PT_komm!I313/1000)</f>
        <v xml:space="preserve"> </v>
      </c>
      <c r="J304" s="137" t="str">
        <f>IF(PT_komm!J313=0," ",PT_komm!J313/1000)</f>
        <v xml:space="preserve"> </v>
      </c>
      <c r="K304" s="137" t="str">
        <f>IF(PT_komm!K313=0," ",PT_komm!K313/1000)</f>
        <v xml:space="preserve"> </v>
      </c>
      <c r="L304" s="137" t="str">
        <f>IF(PT_komm!L313=0," ",PT_komm!L313/1000)</f>
        <v xml:space="preserve"> </v>
      </c>
      <c r="M304" s="138" t="str">
        <f>IF(PT_komm!P313=0," ",PT_komm!P313/1000)</f>
        <v xml:space="preserve"> </v>
      </c>
      <c r="N304" s="101" t="str">
        <f>IF(PT_komm!U313=0," ",PT_komm!U313)</f>
        <v xml:space="preserve"> </v>
      </c>
    </row>
    <row r="305" spans="2:14" x14ac:dyDescent="0.2">
      <c r="B305" s="15" t="str">
        <f>IF(PT_komm!B314=0," ",PT_komm!B314)</f>
        <v xml:space="preserve"> </v>
      </c>
      <c r="C305" s="137" t="str">
        <f>IF(PT_komm!C314=0," ",PT_komm!C314/1000)</f>
        <v xml:space="preserve"> </v>
      </c>
      <c r="D305" s="137" t="str">
        <f>IF(PT_komm!D314=0," ",PT_komm!D314/1000)</f>
        <v xml:space="preserve"> </v>
      </c>
      <c r="E305" s="137" t="str">
        <f>IF(PT_komm!E314=0," ",PT_komm!E314/1000)</f>
        <v xml:space="preserve"> </v>
      </c>
      <c r="F305" s="137" t="str">
        <f>IF(PT_komm!F314=0," ",PT_komm!F314/1000)</f>
        <v xml:space="preserve"> </v>
      </c>
      <c r="G305" s="137" t="str">
        <f>IF(PT_komm!G314=0," ",PT_komm!G314/1000)</f>
        <v xml:space="preserve"> </v>
      </c>
      <c r="H305" s="137" t="str">
        <f>IF(PT_komm!H314=0," ",PT_komm!H314/1000)</f>
        <v xml:space="preserve"> </v>
      </c>
      <c r="I305" s="137" t="str">
        <f>IF(PT_komm!I314=0," ",PT_komm!I314/1000)</f>
        <v xml:space="preserve"> </v>
      </c>
      <c r="J305" s="137" t="str">
        <f>IF(PT_komm!J314=0," ",PT_komm!J314/1000)</f>
        <v xml:space="preserve"> </v>
      </c>
      <c r="K305" s="137" t="str">
        <f>IF(PT_komm!K314=0," ",PT_komm!K314/1000)</f>
        <v xml:space="preserve"> </v>
      </c>
      <c r="L305" s="137" t="str">
        <f>IF(PT_komm!L314=0," ",PT_komm!L314/1000)</f>
        <v xml:space="preserve"> </v>
      </c>
      <c r="M305" s="138" t="str">
        <f>IF(PT_komm!P314=0," ",PT_komm!P314/1000)</f>
        <v xml:space="preserve"> </v>
      </c>
      <c r="N305" s="101" t="str">
        <f>IF(PT_komm!U314=0," ",PT_komm!U314)</f>
        <v xml:space="preserve"> </v>
      </c>
    </row>
    <row r="306" spans="2:14" x14ac:dyDescent="0.2">
      <c r="B306" s="15" t="str">
        <f>IF(PT_komm!B315=0," ",PT_komm!B315)</f>
        <v xml:space="preserve"> </v>
      </c>
      <c r="C306" s="137" t="str">
        <f>IF(PT_komm!C315=0," ",PT_komm!C315/1000)</f>
        <v xml:space="preserve"> </v>
      </c>
      <c r="D306" s="137" t="str">
        <f>IF(PT_komm!D315=0," ",PT_komm!D315/1000)</f>
        <v xml:space="preserve"> </v>
      </c>
      <c r="E306" s="137" t="str">
        <f>IF(PT_komm!E315=0," ",PT_komm!E315/1000)</f>
        <v xml:space="preserve"> </v>
      </c>
      <c r="F306" s="137" t="str">
        <f>IF(PT_komm!F315=0," ",PT_komm!F315/1000)</f>
        <v xml:space="preserve"> </v>
      </c>
      <c r="G306" s="137" t="str">
        <f>IF(PT_komm!G315=0," ",PT_komm!G315/1000)</f>
        <v xml:space="preserve"> </v>
      </c>
      <c r="H306" s="137" t="str">
        <f>IF(PT_komm!H315=0," ",PT_komm!H315/1000)</f>
        <v xml:space="preserve"> </v>
      </c>
      <c r="I306" s="137" t="str">
        <f>IF(PT_komm!I315=0," ",PT_komm!I315/1000)</f>
        <v xml:space="preserve"> </v>
      </c>
      <c r="J306" s="137" t="str">
        <f>IF(PT_komm!J315=0," ",PT_komm!J315/1000)</f>
        <v xml:space="preserve"> </v>
      </c>
      <c r="K306" s="137" t="str">
        <f>IF(PT_komm!K315=0," ",PT_komm!K315/1000)</f>
        <v xml:space="preserve"> </v>
      </c>
      <c r="L306" s="137" t="str">
        <f>IF(PT_komm!L315=0," ",PT_komm!L315/1000)</f>
        <v xml:space="preserve"> </v>
      </c>
      <c r="M306" s="138" t="str">
        <f>IF(PT_komm!P315=0," ",PT_komm!P315/1000)</f>
        <v xml:space="preserve"> </v>
      </c>
      <c r="N306" s="101" t="str">
        <f>IF(PT_komm!U315=0," ",PT_komm!U315)</f>
        <v xml:space="preserve"> </v>
      </c>
    </row>
    <row r="307" spans="2:14" x14ac:dyDescent="0.2">
      <c r="B307" s="15" t="str">
        <f>IF(PT_komm!B316=0," ",PT_komm!B316)</f>
        <v xml:space="preserve"> </v>
      </c>
      <c r="C307" s="137" t="str">
        <f>IF(PT_komm!C316=0," ",PT_komm!C316/1000)</f>
        <v xml:space="preserve"> </v>
      </c>
      <c r="D307" s="137" t="str">
        <f>IF(PT_komm!D316=0," ",PT_komm!D316/1000)</f>
        <v xml:space="preserve"> </v>
      </c>
      <c r="E307" s="137" t="str">
        <f>IF(PT_komm!E316=0," ",PT_komm!E316/1000)</f>
        <v xml:space="preserve"> </v>
      </c>
      <c r="F307" s="137" t="str">
        <f>IF(PT_komm!F316=0," ",PT_komm!F316/1000)</f>
        <v xml:space="preserve"> </v>
      </c>
      <c r="G307" s="137" t="str">
        <f>IF(PT_komm!G316=0," ",PT_komm!G316/1000)</f>
        <v xml:space="preserve"> </v>
      </c>
      <c r="H307" s="137" t="str">
        <f>IF(PT_komm!H316=0," ",PT_komm!H316/1000)</f>
        <v xml:space="preserve"> </v>
      </c>
      <c r="I307" s="137" t="str">
        <f>IF(PT_komm!I316=0," ",PT_komm!I316/1000)</f>
        <v xml:space="preserve"> </v>
      </c>
      <c r="J307" s="137" t="str">
        <f>IF(PT_komm!J316=0," ",PT_komm!J316/1000)</f>
        <v xml:space="preserve"> </v>
      </c>
      <c r="K307" s="137" t="str">
        <f>IF(PT_komm!K316=0," ",PT_komm!K316/1000)</f>
        <v xml:space="preserve"> </v>
      </c>
      <c r="L307" s="137" t="str">
        <f>IF(PT_komm!L316=0," ",PT_komm!L316/1000)</f>
        <v xml:space="preserve"> </v>
      </c>
      <c r="M307" s="138" t="str">
        <f>IF(PT_komm!P316=0," ",PT_komm!P316/1000)</f>
        <v xml:space="preserve"> </v>
      </c>
      <c r="N307" s="101" t="str">
        <f>IF(PT_komm!U316=0," ",PT_komm!U316)</f>
        <v xml:space="preserve"> </v>
      </c>
    </row>
    <row r="308" spans="2:14" x14ac:dyDescent="0.2">
      <c r="B308" s="15" t="str">
        <f>IF(PT_komm!B317=0," ",PT_komm!B317)</f>
        <v xml:space="preserve"> </v>
      </c>
      <c r="C308" s="137" t="str">
        <f>IF(PT_komm!C317=0," ",PT_komm!C317/1000)</f>
        <v xml:space="preserve"> </v>
      </c>
      <c r="D308" s="137" t="str">
        <f>IF(PT_komm!D317=0," ",PT_komm!D317/1000)</f>
        <v xml:space="preserve"> </v>
      </c>
      <c r="E308" s="137" t="str">
        <f>IF(PT_komm!E317=0," ",PT_komm!E317/1000)</f>
        <v xml:space="preserve"> </v>
      </c>
      <c r="F308" s="137" t="str">
        <f>IF(PT_komm!F317=0," ",PT_komm!F317/1000)</f>
        <v xml:space="preserve"> </v>
      </c>
      <c r="G308" s="137" t="str">
        <f>IF(PT_komm!G317=0," ",PT_komm!G317/1000)</f>
        <v xml:space="preserve"> </v>
      </c>
      <c r="H308" s="137" t="str">
        <f>IF(PT_komm!H317=0," ",PT_komm!H317/1000)</f>
        <v xml:space="preserve"> </v>
      </c>
      <c r="I308" s="137" t="str">
        <f>IF(PT_komm!I317=0," ",PT_komm!I317/1000)</f>
        <v xml:space="preserve"> </v>
      </c>
      <c r="J308" s="137" t="str">
        <f>IF(PT_komm!J317=0," ",PT_komm!J317/1000)</f>
        <v xml:space="preserve"> </v>
      </c>
      <c r="K308" s="137" t="str">
        <f>IF(PT_komm!K317=0," ",PT_komm!K317/1000)</f>
        <v xml:space="preserve"> </v>
      </c>
      <c r="L308" s="137" t="str">
        <f>IF(PT_komm!L317=0," ",PT_komm!L317/1000)</f>
        <v xml:space="preserve"> </v>
      </c>
      <c r="M308" s="138" t="str">
        <f>IF(PT_komm!P317=0," ",PT_komm!P317/1000)</f>
        <v xml:space="preserve"> </v>
      </c>
      <c r="N308" s="101" t="str">
        <f>IF(PT_komm!U317=0," ",PT_komm!U317)</f>
        <v xml:space="preserve"> </v>
      </c>
    </row>
    <row r="309" spans="2:14" x14ac:dyDescent="0.2">
      <c r="B309" s="15" t="str">
        <f>IF(PT_komm!B318=0," ",PT_komm!B318)</f>
        <v xml:space="preserve"> </v>
      </c>
      <c r="C309" s="137" t="str">
        <f>IF(PT_komm!C318=0," ",PT_komm!C318/1000)</f>
        <v xml:space="preserve"> </v>
      </c>
      <c r="D309" s="137" t="str">
        <f>IF(PT_komm!D318=0," ",PT_komm!D318/1000)</f>
        <v xml:space="preserve"> </v>
      </c>
      <c r="E309" s="137" t="str">
        <f>IF(PT_komm!E318=0," ",PT_komm!E318/1000)</f>
        <v xml:space="preserve"> </v>
      </c>
      <c r="F309" s="137" t="str">
        <f>IF(PT_komm!F318=0," ",PT_komm!F318/1000)</f>
        <v xml:space="preserve"> </v>
      </c>
      <c r="G309" s="137" t="str">
        <f>IF(PT_komm!G318=0," ",PT_komm!G318/1000)</f>
        <v xml:space="preserve"> </v>
      </c>
      <c r="H309" s="137" t="str">
        <f>IF(PT_komm!H318=0," ",PT_komm!H318/1000)</f>
        <v xml:space="preserve"> </v>
      </c>
      <c r="I309" s="137" t="str">
        <f>IF(PT_komm!I318=0," ",PT_komm!I318/1000)</f>
        <v xml:space="preserve"> </v>
      </c>
      <c r="J309" s="137" t="str">
        <f>IF(PT_komm!J318=0," ",PT_komm!J318/1000)</f>
        <v xml:space="preserve"> </v>
      </c>
      <c r="K309" s="137" t="str">
        <f>IF(PT_komm!K318=0," ",PT_komm!K318/1000)</f>
        <v xml:space="preserve"> </v>
      </c>
      <c r="L309" s="137" t="str">
        <f>IF(PT_komm!L318=0," ",PT_komm!L318/1000)</f>
        <v xml:space="preserve"> </v>
      </c>
      <c r="M309" s="138" t="str">
        <f>IF(PT_komm!P318=0," ",PT_komm!P318/1000)</f>
        <v xml:space="preserve"> </v>
      </c>
      <c r="N309" s="101" t="str">
        <f>IF(PT_komm!U318=0," ",PT_komm!U318)</f>
        <v xml:space="preserve"> </v>
      </c>
    </row>
    <row r="310" spans="2:14" x14ac:dyDescent="0.2">
      <c r="B310" s="15" t="str">
        <f>IF(PT_komm!B319=0," ",PT_komm!B319)</f>
        <v xml:space="preserve"> </v>
      </c>
      <c r="C310" s="137" t="str">
        <f>IF(PT_komm!C319=0," ",PT_komm!C319/1000)</f>
        <v xml:space="preserve"> </v>
      </c>
      <c r="D310" s="137" t="str">
        <f>IF(PT_komm!D319=0," ",PT_komm!D319/1000)</f>
        <v xml:space="preserve"> </v>
      </c>
      <c r="E310" s="137" t="str">
        <f>IF(PT_komm!E319=0," ",PT_komm!E319/1000)</f>
        <v xml:space="preserve"> </v>
      </c>
      <c r="F310" s="137" t="str">
        <f>IF(PT_komm!F319=0," ",PT_komm!F319/1000)</f>
        <v xml:space="preserve"> </v>
      </c>
      <c r="G310" s="137" t="str">
        <f>IF(PT_komm!G319=0," ",PT_komm!G319/1000)</f>
        <v xml:space="preserve"> </v>
      </c>
      <c r="H310" s="137" t="str">
        <f>IF(PT_komm!H319=0," ",PT_komm!H319/1000)</f>
        <v xml:space="preserve"> </v>
      </c>
      <c r="I310" s="137" t="str">
        <f>IF(PT_komm!I319=0," ",PT_komm!I319/1000)</f>
        <v xml:space="preserve"> </v>
      </c>
      <c r="J310" s="137" t="str">
        <f>IF(PT_komm!J319=0," ",PT_komm!J319/1000)</f>
        <v xml:space="preserve"> </v>
      </c>
      <c r="K310" s="137" t="str">
        <f>IF(PT_komm!K319=0," ",PT_komm!K319/1000)</f>
        <v xml:space="preserve"> </v>
      </c>
      <c r="L310" s="137" t="str">
        <f>IF(PT_komm!L319=0," ",PT_komm!L319/1000)</f>
        <v xml:space="preserve"> </v>
      </c>
      <c r="M310" s="138" t="str">
        <f>IF(PT_komm!P319=0," ",PT_komm!P319/1000)</f>
        <v xml:space="preserve"> </v>
      </c>
      <c r="N310" s="101" t="str">
        <f>IF(PT_komm!U319=0," ",PT_komm!U319)</f>
        <v xml:space="preserve"> </v>
      </c>
    </row>
    <row r="311" spans="2:14" x14ac:dyDescent="0.2">
      <c r="B311" s="15" t="str">
        <f>IF(PT_komm!B320=0," ",PT_komm!B320)</f>
        <v xml:space="preserve"> </v>
      </c>
      <c r="C311" s="137" t="str">
        <f>IF(PT_komm!C320=0," ",PT_komm!C320/1000)</f>
        <v xml:space="preserve"> </v>
      </c>
      <c r="D311" s="137" t="str">
        <f>IF(PT_komm!D320=0," ",PT_komm!D320/1000)</f>
        <v xml:space="preserve"> </v>
      </c>
      <c r="E311" s="137" t="str">
        <f>IF(PT_komm!E320=0," ",PT_komm!E320/1000)</f>
        <v xml:space="preserve"> </v>
      </c>
      <c r="F311" s="137" t="str">
        <f>IF(PT_komm!F320=0," ",PT_komm!F320/1000)</f>
        <v xml:space="preserve"> </v>
      </c>
      <c r="G311" s="137" t="str">
        <f>IF(PT_komm!G320=0," ",PT_komm!G320/1000)</f>
        <v xml:space="preserve"> </v>
      </c>
      <c r="H311" s="137" t="str">
        <f>IF(PT_komm!H320=0," ",PT_komm!H320/1000)</f>
        <v xml:space="preserve"> </v>
      </c>
      <c r="I311" s="137" t="str">
        <f>IF(PT_komm!I320=0," ",PT_komm!I320/1000)</f>
        <v xml:space="preserve"> </v>
      </c>
      <c r="J311" s="137" t="str">
        <f>IF(PT_komm!J320=0," ",PT_komm!J320/1000)</f>
        <v xml:space="preserve"> </v>
      </c>
      <c r="K311" s="137" t="str">
        <f>IF(PT_komm!K320=0," ",PT_komm!K320/1000)</f>
        <v xml:space="preserve"> </v>
      </c>
      <c r="L311" s="137" t="str">
        <f>IF(PT_komm!L320=0," ",PT_komm!L320/1000)</f>
        <v xml:space="preserve"> </v>
      </c>
      <c r="M311" s="138" t="str">
        <f>IF(PT_komm!P320=0," ",PT_komm!P320/1000)</f>
        <v xml:space="preserve"> </v>
      </c>
      <c r="N311" s="101" t="str">
        <f>IF(PT_komm!U320=0," ",PT_komm!U320)</f>
        <v xml:space="preserve"> </v>
      </c>
    </row>
    <row r="312" spans="2:14" x14ac:dyDescent="0.2">
      <c r="B312" s="15" t="str">
        <f>IF(PT_komm!B321=0," ",PT_komm!B321)</f>
        <v xml:space="preserve"> </v>
      </c>
      <c r="C312" s="137" t="str">
        <f>IF(PT_komm!C321=0," ",PT_komm!C321/1000)</f>
        <v xml:space="preserve"> </v>
      </c>
      <c r="D312" s="137" t="str">
        <f>IF(PT_komm!D321=0," ",PT_komm!D321/1000)</f>
        <v xml:space="preserve"> </v>
      </c>
      <c r="E312" s="137" t="str">
        <f>IF(PT_komm!E321=0," ",PT_komm!E321/1000)</f>
        <v xml:space="preserve"> </v>
      </c>
      <c r="F312" s="137" t="str">
        <f>IF(PT_komm!F321=0," ",PT_komm!F321/1000)</f>
        <v xml:space="preserve"> </v>
      </c>
      <c r="G312" s="137" t="str">
        <f>IF(PT_komm!G321=0," ",PT_komm!G321/1000)</f>
        <v xml:space="preserve"> </v>
      </c>
      <c r="H312" s="137" t="str">
        <f>IF(PT_komm!H321=0," ",PT_komm!H321/1000)</f>
        <v xml:space="preserve"> </v>
      </c>
      <c r="I312" s="137" t="str">
        <f>IF(PT_komm!I321=0," ",PT_komm!I321/1000)</f>
        <v xml:space="preserve"> </v>
      </c>
      <c r="J312" s="137" t="str">
        <f>IF(PT_komm!J321=0," ",PT_komm!J321/1000)</f>
        <v xml:space="preserve"> </v>
      </c>
      <c r="K312" s="137" t="str">
        <f>IF(PT_komm!K321=0," ",PT_komm!K321/1000)</f>
        <v xml:space="preserve"> </v>
      </c>
      <c r="L312" s="137" t="str">
        <f>IF(PT_komm!L321=0," ",PT_komm!L321/1000)</f>
        <v xml:space="preserve"> </v>
      </c>
      <c r="M312" s="138" t="str">
        <f>IF(PT_komm!P321=0," ",PT_komm!P321/1000)</f>
        <v xml:space="preserve"> </v>
      </c>
      <c r="N312" s="101" t="str">
        <f>IF(PT_komm!U321=0," ",PT_komm!U321)</f>
        <v xml:space="preserve"> </v>
      </c>
    </row>
    <row r="313" spans="2:14" x14ac:dyDescent="0.2">
      <c r="B313" s="15" t="str">
        <f>IF(PT_komm!B322=0," ",PT_komm!B322)</f>
        <v xml:space="preserve"> </v>
      </c>
      <c r="C313" s="137" t="str">
        <f>IF(PT_komm!C322=0," ",PT_komm!C322/1000)</f>
        <v xml:space="preserve"> </v>
      </c>
      <c r="D313" s="137" t="str">
        <f>IF(PT_komm!D322=0," ",PT_komm!D322/1000)</f>
        <v xml:space="preserve"> </v>
      </c>
      <c r="E313" s="137" t="str">
        <f>IF(PT_komm!E322=0," ",PT_komm!E322/1000)</f>
        <v xml:space="preserve"> </v>
      </c>
      <c r="F313" s="137" t="str">
        <f>IF(PT_komm!F322=0," ",PT_komm!F322/1000)</f>
        <v xml:space="preserve"> </v>
      </c>
      <c r="G313" s="137" t="str">
        <f>IF(PT_komm!G322=0," ",PT_komm!G322/1000)</f>
        <v xml:space="preserve"> </v>
      </c>
      <c r="H313" s="137" t="str">
        <f>IF(PT_komm!H322=0," ",PT_komm!H322/1000)</f>
        <v xml:space="preserve"> </v>
      </c>
      <c r="I313" s="137" t="str">
        <f>IF(PT_komm!I322=0," ",PT_komm!I322/1000)</f>
        <v xml:space="preserve"> </v>
      </c>
      <c r="J313" s="137" t="str">
        <f>IF(PT_komm!J322=0," ",PT_komm!J322/1000)</f>
        <v xml:space="preserve"> </v>
      </c>
      <c r="K313" s="137" t="str">
        <f>IF(PT_komm!K322=0," ",PT_komm!K322/1000)</f>
        <v xml:space="preserve"> </v>
      </c>
      <c r="L313" s="137" t="str">
        <f>IF(PT_komm!L322=0," ",PT_komm!L322/1000)</f>
        <v xml:space="preserve"> </v>
      </c>
      <c r="M313" s="138" t="str">
        <f>IF(PT_komm!P322=0," ",PT_komm!P322/1000)</f>
        <v xml:space="preserve"> </v>
      </c>
      <c r="N313" s="101" t="str">
        <f>IF(PT_komm!U322=0," ",PT_komm!U322)</f>
        <v xml:space="preserve"> </v>
      </c>
    </row>
    <row r="314" spans="2:14" x14ac:dyDescent="0.2">
      <c r="B314" s="15" t="str">
        <f>IF(PT_komm!B323=0," ",PT_komm!B323)</f>
        <v xml:space="preserve"> </v>
      </c>
      <c r="C314" s="137" t="str">
        <f>IF(PT_komm!C323=0," ",PT_komm!C323/1000)</f>
        <v xml:space="preserve"> </v>
      </c>
      <c r="D314" s="137" t="str">
        <f>IF(PT_komm!D323=0," ",PT_komm!D323/1000)</f>
        <v xml:space="preserve"> </v>
      </c>
      <c r="E314" s="137" t="str">
        <f>IF(PT_komm!E323=0," ",PT_komm!E323/1000)</f>
        <v xml:space="preserve"> </v>
      </c>
      <c r="F314" s="137" t="str">
        <f>IF(PT_komm!F323=0," ",PT_komm!F323/1000)</f>
        <v xml:space="preserve"> </v>
      </c>
      <c r="G314" s="137" t="str">
        <f>IF(PT_komm!G323=0," ",PT_komm!G323/1000)</f>
        <v xml:space="preserve"> </v>
      </c>
      <c r="H314" s="137" t="str">
        <f>IF(PT_komm!H323=0," ",PT_komm!H323/1000)</f>
        <v xml:space="preserve"> </v>
      </c>
      <c r="I314" s="137" t="str">
        <f>IF(PT_komm!I323=0," ",PT_komm!I323/1000)</f>
        <v xml:space="preserve"> </v>
      </c>
      <c r="J314" s="137" t="str">
        <f>IF(PT_komm!J323=0," ",PT_komm!J323/1000)</f>
        <v xml:space="preserve"> </v>
      </c>
      <c r="K314" s="137" t="str">
        <f>IF(PT_komm!K323=0," ",PT_komm!K323/1000)</f>
        <v xml:space="preserve"> </v>
      </c>
      <c r="L314" s="137" t="str">
        <f>IF(PT_komm!L323=0," ",PT_komm!L323/1000)</f>
        <v xml:space="preserve"> </v>
      </c>
      <c r="M314" s="138" t="str">
        <f>IF(PT_komm!P323=0," ",PT_komm!P323/1000)</f>
        <v xml:space="preserve"> </v>
      </c>
      <c r="N314" s="101" t="str">
        <f>IF(PT_komm!U323=0," ",PT_komm!U323)</f>
        <v xml:space="preserve"> </v>
      </c>
    </row>
    <row r="315" spans="2:14" x14ac:dyDescent="0.2">
      <c r="B315" s="15" t="str">
        <f>IF(PT_komm!B324=0," ",PT_komm!B324)</f>
        <v xml:space="preserve"> </v>
      </c>
      <c r="C315" s="137" t="str">
        <f>IF(PT_komm!C324=0," ",PT_komm!C324/1000)</f>
        <v xml:space="preserve"> </v>
      </c>
      <c r="D315" s="137" t="str">
        <f>IF(PT_komm!D324=0," ",PT_komm!D324/1000)</f>
        <v xml:space="preserve"> </v>
      </c>
      <c r="E315" s="137" t="str">
        <f>IF(PT_komm!E324=0," ",PT_komm!E324/1000)</f>
        <v xml:space="preserve"> </v>
      </c>
      <c r="F315" s="137" t="str">
        <f>IF(PT_komm!F324=0," ",PT_komm!F324/1000)</f>
        <v xml:space="preserve"> </v>
      </c>
      <c r="G315" s="137" t="str">
        <f>IF(PT_komm!G324=0," ",PT_komm!G324/1000)</f>
        <v xml:space="preserve"> </v>
      </c>
      <c r="H315" s="137" t="str">
        <f>IF(PT_komm!H324=0," ",PT_komm!H324/1000)</f>
        <v xml:space="preserve"> </v>
      </c>
      <c r="I315" s="137" t="str">
        <f>IF(PT_komm!I324=0," ",PT_komm!I324/1000)</f>
        <v xml:space="preserve"> </v>
      </c>
      <c r="J315" s="137" t="str">
        <f>IF(PT_komm!J324=0," ",PT_komm!J324/1000)</f>
        <v xml:space="preserve"> </v>
      </c>
      <c r="K315" s="137" t="str">
        <f>IF(PT_komm!K324=0," ",PT_komm!K324/1000)</f>
        <v xml:space="preserve"> </v>
      </c>
      <c r="L315" s="137" t="str">
        <f>IF(PT_komm!L324=0," ",PT_komm!L324/1000)</f>
        <v xml:space="preserve"> </v>
      </c>
      <c r="M315" s="138" t="str">
        <f>IF(PT_komm!P324=0," ",PT_komm!P324/1000)</f>
        <v xml:space="preserve"> </v>
      </c>
      <c r="N315" s="101" t="str">
        <f>IF(PT_komm!U324=0," ",PT_komm!U324)</f>
        <v xml:space="preserve"> </v>
      </c>
    </row>
    <row r="316" spans="2:14" x14ac:dyDescent="0.2">
      <c r="B316" s="15" t="str">
        <f>IF(PT_komm!B325=0," ",PT_komm!B325)</f>
        <v xml:space="preserve"> </v>
      </c>
      <c r="C316" s="137" t="str">
        <f>IF(PT_komm!C325=0," ",PT_komm!C325/1000)</f>
        <v xml:space="preserve"> </v>
      </c>
      <c r="D316" s="137" t="str">
        <f>IF(PT_komm!D325=0," ",PT_komm!D325/1000)</f>
        <v xml:space="preserve"> </v>
      </c>
      <c r="E316" s="137" t="str">
        <f>IF(PT_komm!E325=0," ",PT_komm!E325/1000)</f>
        <v xml:space="preserve"> </v>
      </c>
      <c r="F316" s="137" t="str">
        <f>IF(PT_komm!F325=0," ",PT_komm!F325/1000)</f>
        <v xml:space="preserve"> </v>
      </c>
      <c r="G316" s="137" t="str">
        <f>IF(PT_komm!G325=0," ",PT_komm!G325/1000)</f>
        <v xml:space="preserve"> </v>
      </c>
      <c r="H316" s="137" t="str">
        <f>IF(PT_komm!H325=0," ",PT_komm!H325/1000)</f>
        <v xml:space="preserve"> </v>
      </c>
      <c r="I316" s="137" t="str">
        <f>IF(PT_komm!I325=0," ",PT_komm!I325/1000)</f>
        <v xml:space="preserve"> </v>
      </c>
      <c r="J316" s="137" t="str">
        <f>IF(PT_komm!J325=0," ",PT_komm!J325/1000)</f>
        <v xml:space="preserve"> </v>
      </c>
      <c r="K316" s="137" t="str">
        <f>IF(PT_komm!K325=0," ",PT_komm!K325/1000)</f>
        <v xml:space="preserve"> </v>
      </c>
      <c r="L316" s="137" t="str">
        <f>IF(PT_komm!L325=0," ",PT_komm!L325/1000)</f>
        <v xml:space="preserve"> </v>
      </c>
      <c r="M316" s="138" t="str">
        <f>IF(PT_komm!P325=0," ",PT_komm!P325/1000)</f>
        <v xml:space="preserve"> </v>
      </c>
      <c r="N316" s="101" t="str">
        <f>IF(PT_komm!U325=0," ",PT_komm!U325)</f>
        <v xml:space="preserve"> </v>
      </c>
    </row>
    <row r="317" spans="2:14" x14ac:dyDescent="0.2">
      <c r="B317" s="15" t="str">
        <f>IF(PT_komm!B326=0," ",PT_komm!B326)</f>
        <v xml:space="preserve"> </v>
      </c>
      <c r="C317" s="137" t="str">
        <f>IF(PT_komm!C326=0," ",PT_komm!C326/1000)</f>
        <v xml:space="preserve"> </v>
      </c>
      <c r="D317" s="137" t="str">
        <f>IF(PT_komm!D326=0," ",PT_komm!D326/1000)</f>
        <v xml:space="preserve"> </v>
      </c>
      <c r="E317" s="137" t="str">
        <f>IF(PT_komm!E326=0," ",PT_komm!E326/1000)</f>
        <v xml:space="preserve"> </v>
      </c>
      <c r="F317" s="137" t="str">
        <f>IF(PT_komm!F326=0," ",PT_komm!F326/1000)</f>
        <v xml:space="preserve"> </v>
      </c>
      <c r="G317" s="137" t="str">
        <f>IF(PT_komm!G326=0," ",PT_komm!G326/1000)</f>
        <v xml:space="preserve"> </v>
      </c>
      <c r="H317" s="137" t="str">
        <f>IF(PT_komm!H326=0," ",PT_komm!H326/1000)</f>
        <v xml:space="preserve"> </v>
      </c>
      <c r="I317" s="137" t="str">
        <f>IF(PT_komm!I326=0," ",PT_komm!I326/1000)</f>
        <v xml:space="preserve"> </v>
      </c>
      <c r="J317" s="137" t="str">
        <f>IF(PT_komm!J326=0," ",PT_komm!J326/1000)</f>
        <v xml:space="preserve"> </v>
      </c>
      <c r="K317" s="137" t="str">
        <f>IF(PT_komm!K326=0," ",PT_komm!K326/1000)</f>
        <v xml:space="preserve"> </v>
      </c>
      <c r="L317" s="137" t="str">
        <f>IF(PT_komm!L326=0," ",PT_komm!L326/1000)</f>
        <v xml:space="preserve"> </v>
      </c>
      <c r="M317" s="138" t="str">
        <f>IF(PT_komm!P326=0," ",PT_komm!P326/1000)</f>
        <v xml:space="preserve"> </v>
      </c>
      <c r="N317" s="101" t="str">
        <f>IF(PT_komm!U326=0," ",PT_komm!U326)</f>
        <v xml:space="preserve"> </v>
      </c>
    </row>
    <row r="318" spans="2:14" x14ac:dyDescent="0.2">
      <c r="B318" s="15" t="str">
        <f>IF(PT_komm!B327=0," ",PT_komm!B327)</f>
        <v xml:space="preserve"> </v>
      </c>
      <c r="C318" s="137" t="str">
        <f>IF(PT_komm!C327=0," ",PT_komm!C327/1000)</f>
        <v xml:space="preserve"> </v>
      </c>
      <c r="D318" s="137" t="str">
        <f>IF(PT_komm!D327=0," ",PT_komm!D327/1000)</f>
        <v xml:space="preserve"> </v>
      </c>
      <c r="E318" s="137" t="str">
        <f>IF(PT_komm!E327=0," ",PT_komm!E327/1000)</f>
        <v xml:space="preserve"> </v>
      </c>
      <c r="F318" s="137" t="str">
        <f>IF(PT_komm!F327=0," ",PT_komm!F327/1000)</f>
        <v xml:space="preserve"> </v>
      </c>
      <c r="G318" s="137" t="str">
        <f>IF(PT_komm!G327=0," ",PT_komm!G327/1000)</f>
        <v xml:space="preserve"> </v>
      </c>
      <c r="H318" s="137" t="str">
        <f>IF(PT_komm!H327=0," ",PT_komm!H327/1000)</f>
        <v xml:space="preserve"> </v>
      </c>
      <c r="I318" s="137" t="str">
        <f>IF(PT_komm!I327=0," ",PT_komm!I327/1000)</f>
        <v xml:space="preserve"> </v>
      </c>
      <c r="J318" s="137" t="str">
        <f>IF(PT_komm!J327=0," ",PT_komm!J327/1000)</f>
        <v xml:space="preserve"> </v>
      </c>
      <c r="K318" s="137" t="str">
        <f>IF(PT_komm!K327=0," ",PT_komm!K327/1000)</f>
        <v xml:space="preserve"> </v>
      </c>
      <c r="L318" s="137" t="str">
        <f>IF(PT_komm!L327=0," ",PT_komm!L327/1000)</f>
        <v xml:space="preserve"> </v>
      </c>
      <c r="M318" s="138" t="str">
        <f>IF(PT_komm!P327=0," ",PT_komm!P327/1000)</f>
        <v xml:space="preserve"> </v>
      </c>
      <c r="N318" s="101" t="str">
        <f>IF(PT_komm!U327=0," ",PT_komm!U327)</f>
        <v xml:space="preserve"> </v>
      </c>
    </row>
    <row r="319" spans="2:14" x14ac:dyDescent="0.2">
      <c r="B319" s="15" t="str">
        <f>IF(PT_komm!B328=0," ",PT_komm!B328)</f>
        <v xml:space="preserve"> </v>
      </c>
      <c r="C319" s="137" t="str">
        <f>IF(PT_komm!C328=0," ",PT_komm!C328/1000)</f>
        <v xml:space="preserve"> </v>
      </c>
      <c r="D319" s="137" t="str">
        <f>IF(PT_komm!D328=0," ",PT_komm!D328/1000)</f>
        <v xml:space="preserve"> </v>
      </c>
      <c r="E319" s="137" t="str">
        <f>IF(PT_komm!E328=0," ",PT_komm!E328/1000)</f>
        <v xml:space="preserve"> </v>
      </c>
      <c r="F319" s="137" t="str">
        <f>IF(PT_komm!F328=0," ",PT_komm!F328/1000)</f>
        <v xml:space="preserve"> </v>
      </c>
      <c r="G319" s="137" t="str">
        <f>IF(PT_komm!G328=0," ",PT_komm!G328/1000)</f>
        <v xml:space="preserve"> </v>
      </c>
      <c r="H319" s="137" t="str">
        <f>IF(PT_komm!H328=0," ",PT_komm!H328/1000)</f>
        <v xml:space="preserve"> </v>
      </c>
      <c r="I319" s="137" t="str">
        <f>IF(PT_komm!I328=0," ",PT_komm!I328/1000)</f>
        <v xml:space="preserve"> </v>
      </c>
      <c r="J319" s="137" t="str">
        <f>IF(PT_komm!J328=0," ",PT_komm!J328/1000)</f>
        <v xml:space="preserve"> </v>
      </c>
      <c r="K319" s="137" t="str">
        <f>IF(PT_komm!K328=0," ",PT_komm!K328/1000)</f>
        <v xml:space="preserve"> </v>
      </c>
      <c r="L319" s="137" t="str">
        <f>IF(PT_komm!L328=0," ",PT_komm!L328/1000)</f>
        <v xml:space="preserve"> </v>
      </c>
      <c r="M319" s="138" t="str">
        <f>IF(PT_komm!P328=0," ",PT_komm!P328/1000)</f>
        <v xml:space="preserve"> </v>
      </c>
      <c r="N319" s="101" t="str">
        <f>IF(PT_komm!U328=0," ",PT_komm!U328)</f>
        <v xml:space="preserve"> </v>
      </c>
    </row>
    <row r="320" spans="2:14" x14ac:dyDescent="0.2">
      <c r="B320" s="15" t="str">
        <f>IF(PT_komm!B329=0," ",PT_komm!B329)</f>
        <v xml:space="preserve"> </v>
      </c>
      <c r="C320" s="137" t="str">
        <f>IF(PT_komm!C329=0," ",PT_komm!C329/1000)</f>
        <v xml:space="preserve"> </v>
      </c>
      <c r="D320" s="137" t="str">
        <f>IF(PT_komm!D329=0," ",PT_komm!D329/1000)</f>
        <v xml:space="preserve"> </v>
      </c>
      <c r="E320" s="137" t="str">
        <f>IF(PT_komm!E329=0," ",PT_komm!E329/1000)</f>
        <v xml:space="preserve"> </v>
      </c>
      <c r="F320" s="137" t="str">
        <f>IF(PT_komm!F329=0," ",PT_komm!F329/1000)</f>
        <v xml:space="preserve"> </v>
      </c>
      <c r="G320" s="137" t="str">
        <f>IF(PT_komm!G329=0," ",PT_komm!G329/1000)</f>
        <v xml:space="preserve"> </v>
      </c>
      <c r="H320" s="137" t="str">
        <f>IF(PT_komm!H329=0," ",PT_komm!H329/1000)</f>
        <v xml:space="preserve"> </v>
      </c>
      <c r="I320" s="137" t="str">
        <f>IF(PT_komm!I329=0," ",PT_komm!I329/1000)</f>
        <v xml:space="preserve"> </v>
      </c>
      <c r="J320" s="137" t="str">
        <f>IF(PT_komm!J329=0," ",PT_komm!J329/1000)</f>
        <v xml:space="preserve"> </v>
      </c>
      <c r="K320" s="137" t="str">
        <f>IF(PT_komm!K329=0," ",PT_komm!K329/1000)</f>
        <v xml:space="preserve"> </v>
      </c>
      <c r="L320" s="137" t="str">
        <f>IF(PT_komm!L329=0," ",PT_komm!L329/1000)</f>
        <v xml:space="preserve"> </v>
      </c>
      <c r="M320" s="138" t="str">
        <f>IF(PT_komm!P329=0," ",PT_komm!P329/1000)</f>
        <v xml:space="preserve"> </v>
      </c>
      <c r="N320" s="101" t="str">
        <f>IF(PT_komm!U329=0," ",PT_komm!U329)</f>
        <v xml:space="preserve"> </v>
      </c>
    </row>
    <row r="321" spans="2:14" x14ac:dyDescent="0.2">
      <c r="B321" s="15" t="str">
        <f>IF(PT_komm!B330=0," ",PT_komm!B330)</f>
        <v xml:space="preserve"> </v>
      </c>
      <c r="C321" s="137" t="str">
        <f>IF(PT_komm!C330=0," ",PT_komm!C330/1000)</f>
        <v xml:space="preserve"> </v>
      </c>
      <c r="D321" s="137" t="str">
        <f>IF(PT_komm!D330=0," ",PT_komm!D330/1000)</f>
        <v xml:space="preserve"> </v>
      </c>
      <c r="E321" s="137" t="str">
        <f>IF(PT_komm!E330=0," ",PT_komm!E330/1000)</f>
        <v xml:space="preserve"> </v>
      </c>
      <c r="F321" s="137" t="str">
        <f>IF(PT_komm!F330=0," ",PT_komm!F330/1000)</f>
        <v xml:space="preserve"> </v>
      </c>
      <c r="G321" s="137" t="str">
        <f>IF(PT_komm!G330=0," ",PT_komm!G330/1000)</f>
        <v xml:space="preserve"> </v>
      </c>
      <c r="H321" s="137" t="str">
        <f>IF(PT_komm!H330=0," ",PT_komm!H330/1000)</f>
        <v xml:space="preserve"> </v>
      </c>
      <c r="I321" s="137" t="str">
        <f>IF(PT_komm!I330=0," ",PT_komm!I330/1000)</f>
        <v xml:space="preserve"> </v>
      </c>
      <c r="J321" s="137" t="str">
        <f>IF(PT_komm!J330=0," ",PT_komm!J330/1000)</f>
        <v xml:space="preserve"> </v>
      </c>
      <c r="K321" s="137" t="str">
        <f>IF(PT_komm!K330=0," ",PT_komm!K330/1000)</f>
        <v xml:space="preserve"> </v>
      </c>
      <c r="L321" s="137" t="str">
        <f>IF(PT_komm!L330=0," ",PT_komm!L330/1000)</f>
        <v xml:space="preserve"> </v>
      </c>
      <c r="M321" s="138" t="str">
        <f>IF(PT_komm!P330=0," ",PT_komm!P330/1000)</f>
        <v xml:space="preserve"> </v>
      </c>
      <c r="N321" s="101" t="str">
        <f>IF(PT_komm!U330=0," ",PT_komm!U330)</f>
        <v xml:space="preserve"> </v>
      </c>
    </row>
    <row r="322" spans="2:14" x14ac:dyDescent="0.2">
      <c r="B322" s="15" t="str">
        <f>IF(PT_komm!B331=0," ",PT_komm!B331)</f>
        <v xml:space="preserve"> </v>
      </c>
      <c r="C322" s="137" t="str">
        <f>IF(PT_komm!C331=0," ",PT_komm!C331/1000)</f>
        <v xml:space="preserve"> </v>
      </c>
      <c r="D322" s="137" t="str">
        <f>IF(PT_komm!D331=0," ",PT_komm!D331/1000)</f>
        <v xml:space="preserve"> </v>
      </c>
      <c r="E322" s="137" t="str">
        <f>IF(PT_komm!E331=0," ",PT_komm!E331/1000)</f>
        <v xml:space="preserve"> </v>
      </c>
      <c r="F322" s="137" t="str">
        <f>IF(PT_komm!F331=0," ",PT_komm!F331/1000)</f>
        <v xml:space="preserve"> </v>
      </c>
      <c r="G322" s="137" t="str">
        <f>IF(PT_komm!G331=0," ",PT_komm!G331/1000)</f>
        <v xml:space="preserve"> </v>
      </c>
      <c r="H322" s="137" t="str">
        <f>IF(PT_komm!H331=0," ",PT_komm!H331/1000)</f>
        <v xml:space="preserve"> </v>
      </c>
      <c r="I322" s="137" t="str">
        <f>IF(PT_komm!I331=0," ",PT_komm!I331/1000)</f>
        <v xml:space="preserve"> </v>
      </c>
      <c r="J322" s="137" t="str">
        <f>IF(PT_komm!J331=0," ",PT_komm!J331/1000)</f>
        <v xml:space="preserve"> </v>
      </c>
      <c r="K322" s="137" t="str">
        <f>IF(PT_komm!K331=0," ",PT_komm!K331/1000)</f>
        <v xml:space="preserve"> </v>
      </c>
      <c r="L322" s="137" t="str">
        <f>IF(PT_komm!L331=0," ",PT_komm!L331/1000)</f>
        <v xml:space="preserve"> </v>
      </c>
      <c r="M322" s="138" t="str">
        <f>IF(PT_komm!P331=0," ",PT_komm!P331/1000)</f>
        <v xml:space="preserve"> </v>
      </c>
      <c r="N322" s="101" t="str">
        <f>IF(PT_komm!U331=0," ",PT_komm!U331)</f>
        <v xml:space="preserve"> </v>
      </c>
    </row>
    <row r="323" spans="2:14" x14ac:dyDescent="0.2">
      <c r="B323" s="15" t="str">
        <f>IF(PT_komm!B332=0," ",PT_komm!B332)</f>
        <v xml:space="preserve"> </v>
      </c>
      <c r="C323" s="137" t="str">
        <f>IF(PT_komm!C332=0," ",PT_komm!C332/1000)</f>
        <v xml:space="preserve"> </v>
      </c>
      <c r="D323" s="137" t="str">
        <f>IF(PT_komm!D332=0," ",PT_komm!D332/1000)</f>
        <v xml:space="preserve"> </v>
      </c>
      <c r="E323" s="137" t="str">
        <f>IF(PT_komm!E332=0," ",PT_komm!E332/1000)</f>
        <v xml:space="preserve"> </v>
      </c>
      <c r="F323" s="137" t="str">
        <f>IF(PT_komm!F332=0," ",PT_komm!F332/1000)</f>
        <v xml:space="preserve"> </v>
      </c>
      <c r="G323" s="137" t="str">
        <f>IF(PT_komm!G332=0," ",PT_komm!G332/1000)</f>
        <v xml:space="preserve"> </v>
      </c>
      <c r="H323" s="137" t="str">
        <f>IF(PT_komm!H332=0," ",PT_komm!H332/1000)</f>
        <v xml:space="preserve"> </v>
      </c>
      <c r="I323" s="137" t="str">
        <f>IF(PT_komm!I332=0," ",PT_komm!I332/1000)</f>
        <v xml:space="preserve"> </v>
      </c>
      <c r="J323" s="137" t="str">
        <f>IF(PT_komm!J332=0," ",PT_komm!J332/1000)</f>
        <v xml:space="preserve"> </v>
      </c>
      <c r="K323" s="137" t="str">
        <f>IF(PT_komm!K332=0," ",PT_komm!K332/1000)</f>
        <v xml:space="preserve"> </v>
      </c>
      <c r="L323" s="137" t="str">
        <f>IF(PT_komm!L332=0," ",PT_komm!L332/1000)</f>
        <v xml:space="preserve"> </v>
      </c>
      <c r="M323" s="138" t="str">
        <f>IF(PT_komm!P332=0," ",PT_komm!P332/1000)</f>
        <v xml:space="preserve"> </v>
      </c>
      <c r="N323" s="101" t="str">
        <f>IF(PT_komm!U332=0," ",PT_komm!U332)</f>
        <v xml:space="preserve"> </v>
      </c>
    </row>
    <row r="324" spans="2:14" x14ac:dyDescent="0.2">
      <c r="B324" s="15" t="str">
        <f>IF(PT_komm!B333=0," ",PT_komm!B333)</f>
        <v xml:space="preserve"> </v>
      </c>
      <c r="C324" s="137" t="str">
        <f>IF(PT_komm!C333=0," ",PT_komm!C333/1000)</f>
        <v xml:space="preserve"> </v>
      </c>
      <c r="D324" s="137" t="str">
        <f>IF(PT_komm!D333=0," ",PT_komm!D333/1000)</f>
        <v xml:space="preserve"> </v>
      </c>
      <c r="E324" s="137" t="str">
        <f>IF(PT_komm!E333=0," ",PT_komm!E333/1000)</f>
        <v xml:space="preserve"> </v>
      </c>
      <c r="F324" s="137" t="str">
        <f>IF(PT_komm!F333=0," ",PT_komm!F333/1000)</f>
        <v xml:space="preserve"> </v>
      </c>
      <c r="G324" s="137" t="str">
        <f>IF(PT_komm!G333=0," ",PT_komm!G333/1000)</f>
        <v xml:space="preserve"> </v>
      </c>
      <c r="H324" s="137" t="str">
        <f>IF(PT_komm!H333=0," ",PT_komm!H333/1000)</f>
        <v xml:space="preserve"> </v>
      </c>
      <c r="I324" s="137" t="str">
        <f>IF(PT_komm!I333=0," ",PT_komm!I333/1000)</f>
        <v xml:space="preserve"> </v>
      </c>
      <c r="J324" s="137" t="str">
        <f>IF(PT_komm!J333=0," ",PT_komm!J333/1000)</f>
        <v xml:space="preserve"> </v>
      </c>
      <c r="K324" s="137" t="str">
        <f>IF(PT_komm!K333=0," ",PT_komm!K333/1000)</f>
        <v xml:space="preserve"> </v>
      </c>
      <c r="L324" s="137" t="str">
        <f>IF(PT_komm!L333=0," ",PT_komm!L333/1000)</f>
        <v xml:space="preserve"> </v>
      </c>
      <c r="M324" s="138" t="str">
        <f>IF(PT_komm!P333=0," ",PT_komm!P333/1000)</f>
        <v xml:space="preserve"> </v>
      </c>
      <c r="N324" s="101" t="str">
        <f>IF(PT_komm!U333=0," ",PT_komm!U333)</f>
        <v xml:space="preserve"> </v>
      </c>
    </row>
    <row r="325" spans="2:14" x14ac:dyDescent="0.2">
      <c r="B325" s="15" t="str">
        <f>IF(PT_komm!B334=0," ",PT_komm!B334)</f>
        <v xml:space="preserve"> </v>
      </c>
      <c r="C325" s="137" t="str">
        <f>IF(PT_komm!C334=0," ",PT_komm!C334/1000)</f>
        <v xml:space="preserve"> </v>
      </c>
      <c r="D325" s="137" t="str">
        <f>IF(PT_komm!D334=0," ",PT_komm!D334/1000)</f>
        <v xml:space="preserve"> </v>
      </c>
      <c r="E325" s="137" t="str">
        <f>IF(PT_komm!E334=0," ",PT_komm!E334/1000)</f>
        <v xml:space="preserve"> </v>
      </c>
      <c r="F325" s="137" t="str">
        <f>IF(PT_komm!F334=0," ",PT_komm!F334/1000)</f>
        <v xml:space="preserve"> </v>
      </c>
      <c r="G325" s="137" t="str">
        <f>IF(PT_komm!G334=0," ",PT_komm!G334/1000)</f>
        <v xml:space="preserve"> </v>
      </c>
      <c r="H325" s="137" t="str">
        <f>IF(PT_komm!H334=0," ",PT_komm!H334/1000)</f>
        <v xml:space="preserve"> </v>
      </c>
      <c r="I325" s="137" t="str">
        <f>IF(PT_komm!I334=0," ",PT_komm!I334/1000)</f>
        <v xml:space="preserve"> </v>
      </c>
      <c r="J325" s="137" t="str">
        <f>IF(PT_komm!J334=0," ",PT_komm!J334/1000)</f>
        <v xml:space="preserve"> </v>
      </c>
      <c r="K325" s="137" t="str">
        <f>IF(PT_komm!K334=0," ",PT_komm!K334/1000)</f>
        <v xml:space="preserve"> </v>
      </c>
      <c r="L325" s="137" t="str">
        <f>IF(PT_komm!L334=0," ",PT_komm!L334/1000)</f>
        <v xml:space="preserve"> </v>
      </c>
      <c r="M325" s="138" t="str">
        <f>IF(PT_komm!P334=0," ",PT_komm!P334/1000)</f>
        <v xml:space="preserve"> </v>
      </c>
      <c r="N325" s="101" t="str">
        <f>IF(PT_komm!U334=0," ",PT_komm!U334)</f>
        <v xml:space="preserve"> </v>
      </c>
    </row>
    <row r="326" spans="2:14" x14ac:dyDescent="0.2">
      <c r="B326" s="15" t="str">
        <f>IF(PT_komm!B335=0," ",PT_komm!B335)</f>
        <v xml:space="preserve"> </v>
      </c>
      <c r="C326" s="137" t="str">
        <f>IF(PT_komm!C335=0," ",PT_komm!C335/1000)</f>
        <v xml:space="preserve"> </v>
      </c>
      <c r="D326" s="137" t="str">
        <f>IF(PT_komm!D335=0," ",PT_komm!D335/1000)</f>
        <v xml:space="preserve"> </v>
      </c>
      <c r="E326" s="137" t="str">
        <f>IF(PT_komm!E335=0," ",PT_komm!E335/1000)</f>
        <v xml:space="preserve"> </v>
      </c>
      <c r="F326" s="137" t="str">
        <f>IF(PT_komm!F335=0," ",PT_komm!F335/1000)</f>
        <v xml:space="preserve"> </v>
      </c>
      <c r="G326" s="137" t="str">
        <f>IF(PT_komm!G335=0," ",PT_komm!G335/1000)</f>
        <v xml:space="preserve"> </v>
      </c>
      <c r="H326" s="137" t="str">
        <f>IF(PT_komm!H335=0," ",PT_komm!H335/1000)</f>
        <v xml:space="preserve"> </v>
      </c>
      <c r="I326" s="137" t="str">
        <f>IF(PT_komm!I335=0," ",PT_komm!I335/1000)</f>
        <v xml:space="preserve"> </v>
      </c>
      <c r="J326" s="137" t="str">
        <f>IF(PT_komm!J335=0," ",PT_komm!J335/1000)</f>
        <v xml:space="preserve"> </v>
      </c>
      <c r="K326" s="137" t="str">
        <f>IF(PT_komm!K335=0," ",PT_komm!K335/1000)</f>
        <v xml:space="preserve"> </v>
      </c>
      <c r="L326" s="137" t="str">
        <f>IF(PT_komm!L335=0," ",PT_komm!L335/1000)</f>
        <v xml:space="preserve"> </v>
      </c>
      <c r="M326" s="138" t="str">
        <f>IF(PT_komm!P335=0," ",PT_komm!P335/1000)</f>
        <v xml:space="preserve"> </v>
      </c>
      <c r="N326" s="101" t="str">
        <f>IF(PT_komm!U335=0," ",PT_komm!U335)</f>
        <v xml:space="preserve"> </v>
      </c>
    </row>
    <row r="327" spans="2:14" x14ac:dyDescent="0.2">
      <c r="B327" s="15" t="str">
        <f>IF(PT_komm!B336=0," ",PT_komm!B336)</f>
        <v xml:space="preserve"> </v>
      </c>
      <c r="C327" s="137" t="str">
        <f>IF(PT_komm!C336=0," ",PT_komm!C336/1000)</f>
        <v xml:space="preserve"> </v>
      </c>
      <c r="D327" s="137" t="str">
        <f>IF(PT_komm!D336=0," ",PT_komm!D336/1000)</f>
        <v xml:space="preserve"> </v>
      </c>
      <c r="E327" s="137" t="str">
        <f>IF(PT_komm!E336=0," ",PT_komm!E336/1000)</f>
        <v xml:space="preserve"> </v>
      </c>
      <c r="F327" s="137" t="str">
        <f>IF(PT_komm!F336=0," ",PT_komm!F336/1000)</f>
        <v xml:space="preserve"> </v>
      </c>
      <c r="G327" s="137" t="str">
        <f>IF(PT_komm!G336=0," ",PT_komm!G336/1000)</f>
        <v xml:space="preserve"> </v>
      </c>
      <c r="H327" s="137" t="str">
        <f>IF(PT_komm!H336=0," ",PT_komm!H336/1000)</f>
        <v xml:space="preserve"> </v>
      </c>
      <c r="I327" s="137" t="str">
        <f>IF(PT_komm!I336=0," ",PT_komm!I336/1000)</f>
        <v xml:space="preserve"> </v>
      </c>
      <c r="J327" s="137" t="str">
        <f>IF(PT_komm!J336=0," ",PT_komm!J336/1000)</f>
        <v xml:space="preserve"> </v>
      </c>
      <c r="K327" s="137" t="str">
        <f>IF(PT_komm!K336=0," ",PT_komm!K336/1000)</f>
        <v xml:space="preserve"> </v>
      </c>
      <c r="L327" s="137" t="str">
        <f>IF(PT_komm!L336=0," ",PT_komm!L336/1000)</f>
        <v xml:space="preserve"> </v>
      </c>
      <c r="M327" s="138" t="str">
        <f>IF(PT_komm!P336=0," ",PT_komm!P336/1000)</f>
        <v xml:space="preserve"> </v>
      </c>
      <c r="N327" s="101" t="str">
        <f>IF(PT_komm!U336=0," ",PT_komm!U336)</f>
        <v xml:space="preserve"> </v>
      </c>
    </row>
    <row r="328" spans="2:14" x14ac:dyDescent="0.2">
      <c r="B328" s="15" t="str">
        <f>IF(PT_komm!B337=0," ",PT_komm!B337)</f>
        <v xml:space="preserve"> </v>
      </c>
      <c r="C328" s="137" t="str">
        <f>IF(PT_komm!C337=0," ",PT_komm!C337/1000)</f>
        <v xml:space="preserve"> </v>
      </c>
      <c r="D328" s="137" t="str">
        <f>IF(PT_komm!D337=0," ",PT_komm!D337/1000)</f>
        <v xml:space="preserve"> </v>
      </c>
      <c r="E328" s="137" t="str">
        <f>IF(PT_komm!E337=0," ",PT_komm!E337/1000)</f>
        <v xml:space="preserve"> </v>
      </c>
      <c r="F328" s="137" t="str">
        <f>IF(PT_komm!F337=0," ",PT_komm!F337/1000)</f>
        <v xml:space="preserve"> </v>
      </c>
      <c r="G328" s="137" t="str">
        <f>IF(PT_komm!G337=0," ",PT_komm!G337/1000)</f>
        <v xml:space="preserve"> </v>
      </c>
      <c r="H328" s="137" t="str">
        <f>IF(PT_komm!H337=0," ",PT_komm!H337/1000)</f>
        <v xml:space="preserve"> </v>
      </c>
      <c r="I328" s="137" t="str">
        <f>IF(PT_komm!I337=0," ",PT_komm!I337/1000)</f>
        <v xml:space="preserve"> </v>
      </c>
      <c r="J328" s="137" t="str">
        <f>IF(PT_komm!J337=0," ",PT_komm!J337/1000)</f>
        <v xml:space="preserve"> </v>
      </c>
      <c r="K328" s="137" t="str">
        <f>IF(PT_komm!K337=0," ",PT_komm!K337/1000)</f>
        <v xml:space="preserve"> </v>
      </c>
      <c r="L328" s="137" t="str">
        <f>IF(PT_komm!L337=0," ",PT_komm!L337/1000)</f>
        <v xml:space="preserve"> </v>
      </c>
      <c r="M328" s="138" t="str">
        <f>IF(PT_komm!P337=0," ",PT_komm!P337/1000)</f>
        <v xml:space="preserve"> </v>
      </c>
      <c r="N328" s="101" t="str">
        <f>IF(PT_komm!U337=0," ",PT_komm!U337)</f>
        <v xml:space="preserve"> </v>
      </c>
    </row>
    <row r="329" spans="2:14" x14ac:dyDescent="0.2">
      <c r="B329" s="15" t="str">
        <f>IF(PT_komm!B338=0," ",PT_komm!B338)</f>
        <v xml:space="preserve"> </v>
      </c>
      <c r="C329" s="137" t="str">
        <f>IF(PT_komm!C338=0," ",PT_komm!C338/1000)</f>
        <v xml:space="preserve"> </v>
      </c>
      <c r="D329" s="137" t="str">
        <f>IF(PT_komm!D338=0," ",PT_komm!D338/1000)</f>
        <v xml:space="preserve"> </v>
      </c>
      <c r="E329" s="137" t="str">
        <f>IF(PT_komm!E338=0," ",PT_komm!E338/1000)</f>
        <v xml:space="preserve"> </v>
      </c>
      <c r="F329" s="137" t="str">
        <f>IF(PT_komm!F338=0," ",PT_komm!F338/1000)</f>
        <v xml:space="preserve"> </v>
      </c>
      <c r="G329" s="137" t="str">
        <f>IF(PT_komm!G338=0," ",PT_komm!G338/1000)</f>
        <v xml:space="preserve"> </v>
      </c>
      <c r="H329" s="137" t="str">
        <f>IF(PT_komm!H338=0," ",PT_komm!H338/1000)</f>
        <v xml:space="preserve"> </v>
      </c>
      <c r="I329" s="137" t="str">
        <f>IF(PT_komm!I338=0," ",PT_komm!I338/1000)</f>
        <v xml:space="preserve"> </v>
      </c>
      <c r="J329" s="137" t="str">
        <f>IF(PT_komm!J338=0," ",PT_komm!J338/1000)</f>
        <v xml:space="preserve"> </v>
      </c>
      <c r="K329" s="137" t="str">
        <f>IF(PT_komm!K338=0," ",PT_komm!K338/1000)</f>
        <v xml:space="preserve"> </v>
      </c>
      <c r="L329" s="137" t="str">
        <f>IF(PT_komm!L338=0," ",PT_komm!L338/1000)</f>
        <v xml:space="preserve"> </v>
      </c>
      <c r="M329" s="138" t="str">
        <f>IF(PT_komm!P338=0," ",PT_komm!P338/1000)</f>
        <v xml:space="preserve"> </v>
      </c>
      <c r="N329" s="101" t="str">
        <f>IF(PT_komm!U338=0," ",PT_komm!U338)</f>
        <v xml:space="preserve"> </v>
      </c>
    </row>
    <row r="330" spans="2:14" x14ac:dyDescent="0.2">
      <c r="B330" s="15" t="str">
        <f>IF(PT_komm!B339=0," ",PT_komm!B339)</f>
        <v xml:space="preserve"> </v>
      </c>
      <c r="C330" s="137" t="str">
        <f>IF(PT_komm!C339=0," ",PT_komm!C339/1000)</f>
        <v xml:space="preserve"> </v>
      </c>
      <c r="D330" s="137" t="str">
        <f>IF(PT_komm!D339=0," ",PT_komm!D339/1000)</f>
        <v xml:space="preserve"> </v>
      </c>
      <c r="E330" s="137" t="str">
        <f>IF(PT_komm!E339=0," ",PT_komm!E339/1000)</f>
        <v xml:space="preserve"> </v>
      </c>
      <c r="F330" s="137" t="str">
        <f>IF(PT_komm!F339=0," ",PT_komm!F339/1000)</f>
        <v xml:space="preserve"> </v>
      </c>
      <c r="G330" s="137" t="str">
        <f>IF(PT_komm!G339=0," ",PT_komm!G339/1000)</f>
        <v xml:space="preserve"> </v>
      </c>
      <c r="H330" s="137" t="str">
        <f>IF(PT_komm!H339=0," ",PT_komm!H339/1000)</f>
        <v xml:space="preserve"> </v>
      </c>
      <c r="I330" s="137" t="str">
        <f>IF(PT_komm!I339=0," ",PT_komm!I339/1000)</f>
        <v xml:space="preserve"> </v>
      </c>
      <c r="J330" s="137" t="str">
        <f>IF(PT_komm!J339=0," ",PT_komm!J339/1000)</f>
        <v xml:space="preserve"> </v>
      </c>
      <c r="K330" s="137" t="str">
        <f>IF(PT_komm!K339=0," ",PT_komm!K339/1000)</f>
        <v xml:space="preserve"> </v>
      </c>
      <c r="L330" s="137" t="str">
        <f>IF(PT_komm!L339=0," ",PT_komm!L339/1000)</f>
        <v xml:space="preserve"> </v>
      </c>
      <c r="M330" s="138" t="str">
        <f>IF(PT_komm!P339=0," ",PT_komm!P339/1000)</f>
        <v xml:space="preserve"> </v>
      </c>
      <c r="N330" s="101" t="str">
        <f>IF(PT_komm!U339=0," ",PT_komm!U339)</f>
        <v xml:space="preserve"> </v>
      </c>
    </row>
    <row r="331" spans="2:14" x14ac:dyDescent="0.2">
      <c r="B331" s="15" t="str">
        <f>IF(PT_komm!B340=0," ",PT_komm!B340)</f>
        <v xml:space="preserve"> </v>
      </c>
      <c r="C331" s="137" t="str">
        <f>IF(PT_komm!C340=0," ",PT_komm!C340/1000)</f>
        <v xml:space="preserve"> </v>
      </c>
      <c r="D331" s="137" t="str">
        <f>IF(PT_komm!D340=0," ",PT_komm!D340/1000)</f>
        <v xml:space="preserve"> </v>
      </c>
      <c r="E331" s="137" t="str">
        <f>IF(PT_komm!E340=0," ",PT_komm!E340/1000)</f>
        <v xml:space="preserve"> </v>
      </c>
      <c r="F331" s="137" t="str">
        <f>IF(PT_komm!F340=0," ",PT_komm!F340/1000)</f>
        <v xml:space="preserve"> </v>
      </c>
      <c r="G331" s="137" t="str">
        <f>IF(PT_komm!G340=0," ",PT_komm!G340/1000)</f>
        <v xml:space="preserve"> </v>
      </c>
      <c r="H331" s="137" t="str">
        <f>IF(PT_komm!H340=0," ",PT_komm!H340/1000)</f>
        <v xml:space="preserve"> </v>
      </c>
      <c r="I331" s="137" t="str">
        <f>IF(PT_komm!I340=0," ",PT_komm!I340/1000)</f>
        <v xml:space="preserve"> </v>
      </c>
      <c r="J331" s="137" t="str">
        <f>IF(PT_komm!J340=0," ",PT_komm!J340/1000)</f>
        <v xml:space="preserve"> </v>
      </c>
      <c r="K331" s="137" t="str">
        <f>IF(PT_komm!K340=0," ",PT_komm!K340/1000)</f>
        <v xml:space="preserve"> </v>
      </c>
      <c r="L331" s="137" t="str">
        <f>IF(PT_komm!L340=0," ",PT_komm!L340/1000)</f>
        <v xml:space="preserve"> </v>
      </c>
      <c r="M331" s="138" t="str">
        <f>IF(PT_komm!P340=0," ",PT_komm!P340/1000)</f>
        <v xml:space="preserve"> </v>
      </c>
      <c r="N331" s="101" t="str">
        <f>IF(PT_komm!U340=0," ",PT_komm!U340)</f>
        <v xml:space="preserve"> </v>
      </c>
    </row>
    <row r="332" spans="2:14" x14ac:dyDescent="0.2">
      <c r="B332" s="15" t="str">
        <f>IF(PT_komm!B341=0," ",PT_komm!B341)</f>
        <v xml:space="preserve"> </v>
      </c>
      <c r="C332" s="137" t="str">
        <f>IF(PT_komm!C341=0," ",PT_komm!C341/1000)</f>
        <v xml:space="preserve"> </v>
      </c>
      <c r="D332" s="137" t="str">
        <f>IF(PT_komm!D341=0," ",PT_komm!D341/1000)</f>
        <v xml:space="preserve"> </v>
      </c>
      <c r="E332" s="137" t="str">
        <f>IF(PT_komm!E341=0," ",PT_komm!E341/1000)</f>
        <v xml:space="preserve"> </v>
      </c>
      <c r="F332" s="137" t="str">
        <f>IF(PT_komm!F341=0," ",PT_komm!F341/1000)</f>
        <v xml:space="preserve"> </v>
      </c>
      <c r="G332" s="137" t="str">
        <f>IF(PT_komm!G341=0," ",PT_komm!G341/1000)</f>
        <v xml:space="preserve"> </v>
      </c>
      <c r="H332" s="137" t="str">
        <f>IF(PT_komm!H341=0," ",PT_komm!H341/1000)</f>
        <v xml:space="preserve"> </v>
      </c>
      <c r="I332" s="137" t="str">
        <f>IF(PT_komm!I341=0," ",PT_komm!I341/1000)</f>
        <v xml:space="preserve"> </v>
      </c>
      <c r="J332" s="137" t="str">
        <f>IF(PT_komm!J341=0," ",PT_komm!J341/1000)</f>
        <v xml:space="preserve"> </v>
      </c>
      <c r="K332" s="137" t="str">
        <f>IF(PT_komm!K341=0," ",PT_komm!K341/1000)</f>
        <v xml:space="preserve"> </v>
      </c>
      <c r="L332" s="137" t="str">
        <f>IF(PT_komm!L341=0," ",PT_komm!L341/1000)</f>
        <v xml:space="preserve"> </v>
      </c>
      <c r="M332" s="138" t="str">
        <f>IF(PT_komm!P341=0," ",PT_komm!P341/1000)</f>
        <v xml:space="preserve"> </v>
      </c>
      <c r="N332" s="101" t="str">
        <f>IF(PT_komm!U341=0," ",PT_komm!U341)</f>
        <v xml:space="preserve"> </v>
      </c>
    </row>
    <row r="333" spans="2:14" x14ac:dyDescent="0.2">
      <c r="B333" s="15" t="str">
        <f>IF(PT_komm!B342=0," ",PT_komm!B342)</f>
        <v xml:space="preserve"> </v>
      </c>
      <c r="C333" s="137" t="str">
        <f>IF(PT_komm!C342=0," ",PT_komm!C342/1000)</f>
        <v xml:space="preserve"> </v>
      </c>
      <c r="D333" s="137" t="str">
        <f>IF(PT_komm!D342=0," ",PT_komm!D342/1000)</f>
        <v xml:space="preserve"> </v>
      </c>
      <c r="E333" s="137" t="str">
        <f>IF(PT_komm!E342=0," ",PT_komm!E342/1000)</f>
        <v xml:space="preserve"> </v>
      </c>
      <c r="F333" s="137" t="str">
        <f>IF(PT_komm!F342=0," ",PT_komm!F342/1000)</f>
        <v xml:space="preserve"> </v>
      </c>
      <c r="G333" s="137" t="str">
        <f>IF(PT_komm!G342=0," ",PT_komm!G342/1000)</f>
        <v xml:space="preserve"> </v>
      </c>
      <c r="H333" s="137" t="str">
        <f>IF(PT_komm!H342=0," ",PT_komm!H342/1000)</f>
        <v xml:space="preserve"> </v>
      </c>
      <c r="I333" s="137" t="str">
        <f>IF(PT_komm!I342=0," ",PT_komm!I342/1000)</f>
        <v xml:space="preserve"> </v>
      </c>
      <c r="J333" s="137" t="str">
        <f>IF(PT_komm!J342=0," ",PT_komm!J342/1000)</f>
        <v xml:space="preserve"> </v>
      </c>
      <c r="K333" s="137" t="str">
        <f>IF(PT_komm!K342=0," ",PT_komm!K342/1000)</f>
        <v xml:space="preserve"> </v>
      </c>
      <c r="L333" s="137" t="str">
        <f>IF(PT_komm!L342=0," ",PT_komm!L342/1000)</f>
        <v xml:space="preserve"> </v>
      </c>
      <c r="M333" s="138" t="str">
        <f>IF(PT_komm!P342=0," ",PT_komm!P342/1000)</f>
        <v xml:space="preserve"> </v>
      </c>
      <c r="N333" s="101" t="str">
        <f>IF(PT_komm!U342=0," ",PT_komm!U342)</f>
        <v xml:space="preserve"> </v>
      </c>
    </row>
    <row r="334" spans="2:14" x14ac:dyDescent="0.2">
      <c r="B334" s="15" t="str">
        <f>IF(PT_komm!B343=0," ",PT_komm!B343)</f>
        <v xml:space="preserve"> </v>
      </c>
      <c r="C334" s="137" t="str">
        <f>IF(PT_komm!C343=0," ",PT_komm!C343/1000)</f>
        <v xml:space="preserve"> </v>
      </c>
      <c r="D334" s="137" t="str">
        <f>IF(PT_komm!D343=0," ",PT_komm!D343/1000)</f>
        <v xml:space="preserve"> </v>
      </c>
      <c r="E334" s="137" t="str">
        <f>IF(PT_komm!E343=0," ",PT_komm!E343/1000)</f>
        <v xml:space="preserve"> </v>
      </c>
      <c r="F334" s="137" t="str">
        <f>IF(PT_komm!F343=0," ",PT_komm!F343/1000)</f>
        <v xml:space="preserve"> </v>
      </c>
      <c r="G334" s="137" t="str">
        <f>IF(PT_komm!G343=0," ",PT_komm!G343/1000)</f>
        <v xml:space="preserve"> </v>
      </c>
      <c r="H334" s="137" t="str">
        <f>IF(PT_komm!H343=0," ",PT_komm!H343/1000)</f>
        <v xml:space="preserve"> </v>
      </c>
      <c r="I334" s="137" t="str">
        <f>IF(PT_komm!I343=0," ",PT_komm!I343/1000)</f>
        <v xml:space="preserve"> </v>
      </c>
      <c r="J334" s="137" t="str">
        <f>IF(PT_komm!J343=0," ",PT_komm!J343/1000)</f>
        <v xml:space="preserve"> </v>
      </c>
      <c r="K334" s="137" t="str">
        <f>IF(PT_komm!K343=0," ",PT_komm!K343/1000)</f>
        <v xml:space="preserve"> </v>
      </c>
      <c r="L334" s="137" t="str">
        <f>IF(PT_komm!L343=0," ",PT_komm!L343/1000)</f>
        <v xml:space="preserve"> </v>
      </c>
      <c r="M334" s="138" t="str">
        <f>IF(PT_komm!P343=0," ",PT_komm!P343/1000)</f>
        <v xml:space="preserve"> </v>
      </c>
      <c r="N334" s="101" t="str">
        <f>IF(PT_komm!U343=0," ",PT_komm!U343)</f>
        <v xml:space="preserve"> </v>
      </c>
    </row>
    <row r="335" spans="2:14" x14ac:dyDescent="0.2">
      <c r="B335" s="15" t="str">
        <f>IF(PT_komm!B344=0," ",PT_komm!B344)</f>
        <v xml:space="preserve"> </v>
      </c>
      <c r="C335" s="137" t="str">
        <f>IF(PT_komm!C344=0," ",PT_komm!C344/1000)</f>
        <v xml:space="preserve"> </v>
      </c>
      <c r="D335" s="137" t="str">
        <f>IF(PT_komm!D344=0," ",PT_komm!D344/1000)</f>
        <v xml:space="preserve"> </v>
      </c>
      <c r="E335" s="137" t="str">
        <f>IF(PT_komm!E344=0," ",PT_komm!E344/1000)</f>
        <v xml:space="preserve"> </v>
      </c>
      <c r="F335" s="137" t="str">
        <f>IF(PT_komm!F344=0," ",PT_komm!F344/1000)</f>
        <v xml:space="preserve"> </v>
      </c>
      <c r="G335" s="137" t="str">
        <f>IF(PT_komm!G344=0," ",PT_komm!G344/1000)</f>
        <v xml:space="preserve"> </v>
      </c>
      <c r="H335" s="137" t="str">
        <f>IF(PT_komm!H344=0," ",PT_komm!H344/1000)</f>
        <v xml:space="preserve"> </v>
      </c>
      <c r="I335" s="137" t="str">
        <f>IF(PT_komm!I344=0," ",PT_komm!I344/1000)</f>
        <v xml:space="preserve"> </v>
      </c>
      <c r="J335" s="137" t="str">
        <f>IF(PT_komm!J344=0," ",PT_komm!J344/1000)</f>
        <v xml:space="preserve"> </v>
      </c>
      <c r="K335" s="137" t="str">
        <f>IF(PT_komm!K344=0," ",PT_komm!K344/1000)</f>
        <v xml:space="preserve"> </v>
      </c>
      <c r="L335" s="137" t="str">
        <f>IF(PT_komm!L344=0," ",PT_komm!L344/1000)</f>
        <v xml:space="preserve"> </v>
      </c>
      <c r="M335" s="138" t="str">
        <f>IF(PT_komm!P344=0," ",PT_komm!P344/1000)</f>
        <v xml:space="preserve"> </v>
      </c>
      <c r="N335" s="101" t="str">
        <f>IF(PT_komm!U344=0," ",PT_komm!U344)</f>
        <v xml:space="preserve"> </v>
      </c>
    </row>
    <row r="336" spans="2:14" x14ac:dyDescent="0.2">
      <c r="B336" s="15" t="str">
        <f>IF(PT_komm!B345=0," ",PT_komm!B345)</f>
        <v xml:space="preserve"> </v>
      </c>
      <c r="C336" s="137" t="str">
        <f>IF(PT_komm!C345=0," ",PT_komm!C345/1000)</f>
        <v xml:space="preserve"> </v>
      </c>
      <c r="D336" s="137" t="str">
        <f>IF(PT_komm!D345=0," ",PT_komm!D345/1000)</f>
        <v xml:space="preserve"> </v>
      </c>
      <c r="E336" s="137" t="str">
        <f>IF(PT_komm!E345=0," ",PT_komm!E345/1000)</f>
        <v xml:space="preserve"> </v>
      </c>
      <c r="F336" s="137" t="str">
        <f>IF(PT_komm!F345=0," ",PT_komm!F345/1000)</f>
        <v xml:space="preserve"> </v>
      </c>
      <c r="G336" s="137" t="str">
        <f>IF(PT_komm!G345=0," ",PT_komm!G345/1000)</f>
        <v xml:space="preserve"> </v>
      </c>
      <c r="H336" s="137" t="str">
        <f>IF(PT_komm!H345=0," ",PT_komm!H345/1000)</f>
        <v xml:space="preserve"> </v>
      </c>
      <c r="I336" s="137" t="str">
        <f>IF(PT_komm!I345=0," ",PT_komm!I345/1000)</f>
        <v xml:space="preserve"> </v>
      </c>
      <c r="J336" s="137" t="str">
        <f>IF(PT_komm!J345=0," ",PT_komm!J345/1000)</f>
        <v xml:space="preserve"> </v>
      </c>
      <c r="K336" s="137" t="str">
        <f>IF(PT_komm!K345=0," ",PT_komm!K345/1000)</f>
        <v xml:space="preserve"> </v>
      </c>
      <c r="L336" s="137" t="str">
        <f>IF(PT_komm!L345=0," ",PT_komm!L345/1000)</f>
        <v xml:space="preserve"> </v>
      </c>
      <c r="M336" s="138" t="str">
        <f>IF(PT_komm!P345=0," ",PT_komm!P345/1000)</f>
        <v xml:space="preserve"> </v>
      </c>
      <c r="N336" s="101" t="str">
        <f>IF(PT_komm!U345=0," ",PT_komm!U345)</f>
        <v xml:space="preserve"> </v>
      </c>
    </row>
    <row r="337" spans="2:14" x14ac:dyDescent="0.2">
      <c r="B337" s="15" t="str">
        <f>IF(PT_komm!B346=0," ",PT_komm!B346)</f>
        <v xml:space="preserve"> </v>
      </c>
      <c r="C337" s="137" t="str">
        <f>IF(PT_komm!C346=0," ",PT_komm!C346/1000)</f>
        <v xml:space="preserve"> </v>
      </c>
      <c r="D337" s="137" t="str">
        <f>IF(PT_komm!D346=0," ",PT_komm!D346/1000)</f>
        <v xml:space="preserve"> </v>
      </c>
      <c r="E337" s="137" t="str">
        <f>IF(PT_komm!E346=0," ",PT_komm!E346/1000)</f>
        <v xml:space="preserve"> </v>
      </c>
      <c r="F337" s="137" t="str">
        <f>IF(PT_komm!F346=0," ",PT_komm!F346/1000)</f>
        <v xml:space="preserve"> </v>
      </c>
      <c r="G337" s="137" t="str">
        <f>IF(PT_komm!G346=0," ",PT_komm!G346/1000)</f>
        <v xml:space="preserve"> </v>
      </c>
      <c r="H337" s="137" t="str">
        <f>IF(PT_komm!H346=0," ",PT_komm!H346/1000)</f>
        <v xml:space="preserve"> </v>
      </c>
      <c r="I337" s="137" t="str">
        <f>IF(PT_komm!I346=0," ",PT_komm!I346/1000)</f>
        <v xml:space="preserve"> </v>
      </c>
      <c r="J337" s="137" t="str">
        <f>IF(PT_komm!J346=0," ",PT_komm!J346/1000)</f>
        <v xml:space="preserve"> </v>
      </c>
      <c r="K337" s="137" t="str">
        <f>IF(PT_komm!K346=0," ",PT_komm!K346/1000)</f>
        <v xml:space="preserve"> </v>
      </c>
      <c r="L337" s="137" t="str">
        <f>IF(PT_komm!L346=0," ",PT_komm!L346/1000)</f>
        <v xml:space="preserve"> </v>
      </c>
      <c r="M337" s="138" t="str">
        <f>IF(PT_komm!P346=0," ",PT_komm!P346/1000)</f>
        <v xml:space="preserve"> </v>
      </c>
      <c r="N337" s="101" t="str">
        <f>IF(PT_komm!U346=0," ",PT_komm!U346)</f>
        <v xml:space="preserve"> </v>
      </c>
    </row>
    <row r="338" spans="2:14" x14ac:dyDescent="0.2">
      <c r="B338" s="15" t="str">
        <f>IF(PT_komm!B347=0," ",PT_komm!B347)</f>
        <v xml:space="preserve"> </v>
      </c>
      <c r="C338" s="137" t="str">
        <f>IF(PT_komm!C347=0," ",PT_komm!C347/1000)</f>
        <v xml:space="preserve"> </v>
      </c>
      <c r="D338" s="137" t="str">
        <f>IF(PT_komm!D347=0," ",PT_komm!D347/1000)</f>
        <v xml:space="preserve"> </v>
      </c>
      <c r="E338" s="137" t="str">
        <f>IF(PT_komm!E347=0," ",PT_komm!E347/1000)</f>
        <v xml:space="preserve"> </v>
      </c>
      <c r="F338" s="137" t="str">
        <f>IF(PT_komm!F347=0," ",PT_komm!F347/1000)</f>
        <v xml:space="preserve"> </v>
      </c>
      <c r="G338" s="137" t="str">
        <f>IF(PT_komm!G347=0," ",PT_komm!G347/1000)</f>
        <v xml:space="preserve"> </v>
      </c>
      <c r="H338" s="137" t="str">
        <f>IF(PT_komm!H347=0," ",PT_komm!H347/1000)</f>
        <v xml:space="preserve"> </v>
      </c>
      <c r="I338" s="137" t="str">
        <f>IF(PT_komm!I347=0," ",PT_komm!I347/1000)</f>
        <v xml:space="preserve"> </v>
      </c>
      <c r="J338" s="137" t="str">
        <f>IF(PT_komm!J347=0," ",PT_komm!J347/1000)</f>
        <v xml:space="preserve"> </v>
      </c>
      <c r="K338" s="137" t="str">
        <f>IF(PT_komm!K347=0," ",PT_komm!K347/1000)</f>
        <v xml:space="preserve"> </v>
      </c>
      <c r="L338" s="137" t="str">
        <f>IF(PT_komm!L347=0," ",PT_komm!L347/1000)</f>
        <v xml:space="preserve"> </v>
      </c>
      <c r="M338" s="138" t="str">
        <f>IF(PT_komm!P347=0," ",PT_komm!P347/1000)</f>
        <v xml:space="preserve"> </v>
      </c>
      <c r="N338" s="101" t="str">
        <f>IF(PT_komm!U347=0," ",PT_komm!U347)</f>
        <v xml:space="preserve"> </v>
      </c>
    </row>
    <row r="339" spans="2:14" x14ac:dyDescent="0.2">
      <c r="B339" s="15" t="str">
        <f>IF(PT_komm!B348=0," ",PT_komm!B348)</f>
        <v xml:space="preserve"> </v>
      </c>
      <c r="C339" s="137" t="str">
        <f>IF(PT_komm!C348=0," ",PT_komm!C348/1000)</f>
        <v xml:space="preserve"> </v>
      </c>
      <c r="D339" s="137" t="str">
        <f>IF(PT_komm!D348=0," ",PT_komm!D348/1000)</f>
        <v xml:space="preserve"> </v>
      </c>
      <c r="E339" s="137" t="str">
        <f>IF(PT_komm!E348=0," ",PT_komm!E348/1000)</f>
        <v xml:space="preserve"> </v>
      </c>
      <c r="F339" s="137" t="str">
        <f>IF(PT_komm!F348=0," ",PT_komm!F348/1000)</f>
        <v xml:space="preserve"> </v>
      </c>
      <c r="G339" s="137" t="str">
        <f>IF(PT_komm!G348=0," ",PT_komm!G348/1000)</f>
        <v xml:space="preserve"> </v>
      </c>
      <c r="H339" s="137" t="str">
        <f>IF(PT_komm!H348=0," ",PT_komm!H348/1000)</f>
        <v xml:space="preserve"> </v>
      </c>
      <c r="I339" s="137" t="str">
        <f>IF(PT_komm!I348=0," ",PT_komm!I348/1000)</f>
        <v xml:space="preserve"> </v>
      </c>
      <c r="J339" s="137" t="str">
        <f>IF(PT_komm!J348=0," ",PT_komm!J348/1000)</f>
        <v xml:space="preserve"> </v>
      </c>
      <c r="K339" s="137" t="str">
        <f>IF(PT_komm!K348=0," ",PT_komm!K348/1000)</f>
        <v xml:space="preserve"> </v>
      </c>
      <c r="L339" s="137" t="str">
        <f>IF(PT_komm!L348=0," ",PT_komm!L348/1000)</f>
        <v xml:space="preserve"> </v>
      </c>
      <c r="M339" s="138" t="str">
        <f>IF(PT_komm!P348=0," ",PT_komm!P348/1000)</f>
        <v xml:space="preserve"> </v>
      </c>
      <c r="N339" s="101" t="str">
        <f>IF(PT_komm!U348=0," ",PT_komm!U348)</f>
        <v xml:space="preserve"> </v>
      </c>
    </row>
    <row r="340" spans="2:14" x14ac:dyDescent="0.2">
      <c r="B340" s="15" t="str">
        <f>IF(PT_komm!B349=0," ",PT_komm!B349)</f>
        <v xml:space="preserve"> </v>
      </c>
      <c r="C340" s="137" t="str">
        <f>IF(PT_komm!C349=0," ",PT_komm!C349/1000)</f>
        <v xml:space="preserve"> </v>
      </c>
      <c r="D340" s="137" t="str">
        <f>IF(PT_komm!D349=0," ",PT_komm!D349/1000)</f>
        <v xml:space="preserve"> </v>
      </c>
      <c r="E340" s="137" t="str">
        <f>IF(PT_komm!E349=0," ",PT_komm!E349/1000)</f>
        <v xml:space="preserve"> </v>
      </c>
      <c r="F340" s="137" t="str">
        <f>IF(PT_komm!F349=0," ",PT_komm!F349/1000)</f>
        <v xml:space="preserve"> </v>
      </c>
      <c r="G340" s="137" t="str">
        <f>IF(PT_komm!G349=0," ",PT_komm!G349/1000)</f>
        <v xml:space="preserve"> </v>
      </c>
      <c r="H340" s="137" t="str">
        <f>IF(PT_komm!H349=0," ",PT_komm!H349/1000)</f>
        <v xml:space="preserve"> </v>
      </c>
      <c r="I340" s="137" t="str">
        <f>IF(PT_komm!I349=0," ",PT_komm!I349/1000)</f>
        <v xml:space="preserve"> </v>
      </c>
      <c r="J340" s="137" t="str">
        <f>IF(PT_komm!J349=0," ",PT_komm!J349/1000)</f>
        <v xml:space="preserve"> </v>
      </c>
      <c r="K340" s="137" t="str">
        <f>IF(PT_komm!K349=0," ",PT_komm!K349/1000)</f>
        <v xml:space="preserve"> </v>
      </c>
      <c r="L340" s="137" t="str">
        <f>IF(PT_komm!L349=0," ",PT_komm!L349/1000)</f>
        <v xml:space="preserve"> </v>
      </c>
      <c r="M340" s="138" t="str">
        <f>IF(PT_komm!P349=0," ",PT_komm!P349/1000)</f>
        <v xml:space="preserve"> </v>
      </c>
      <c r="N340" s="101" t="str">
        <f>IF(PT_komm!U349=0," ",PT_komm!U349)</f>
        <v xml:space="preserve"> </v>
      </c>
    </row>
    <row r="341" spans="2:14" x14ac:dyDescent="0.2">
      <c r="B341" s="15" t="str">
        <f>IF(PT_komm!B350=0," ",PT_komm!B350)</f>
        <v xml:space="preserve"> </v>
      </c>
      <c r="C341" s="137" t="str">
        <f>IF(PT_komm!C350=0," ",PT_komm!C350/1000)</f>
        <v xml:space="preserve"> </v>
      </c>
      <c r="D341" s="137" t="str">
        <f>IF(PT_komm!D350=0," ",PT_komm!D350/1000)</f>
        <v xml:space="preserve"> </v>
      </c>
      <c r="E341" s="137" t="str">
        <f>IF(PT_komm!E350=0," ",PT_komm!E350/1000)</f>
        <v xml:space="preserve"> </v>
      </c>
      <c r="F341" s="137" t="str">
        <f>IF(PT_komm!F350=0," ",PT_komm!F350/1000)</f>
        <v xml:space="preserve"> </v>
      </c>
      <c r="G341" s="137" t="str">
        <f>IF(PT_komm!G350=0," ",PT_komm!G350/1000)</f>
        <v xml:space="preserve"> </v>
      </c>
      <c r="H341" s="137" t="str">
        <f>IF(PT_komm!H350=0," ",PT_komm!H350/1000)</f>
        <v xml:space="preserve"> </v>
      </c>
      <c r="I341" s="137" t="str">
        <f>IF(PT_komm!I350=0," ",PT_komm!I350/1000)</f>
        <v xml:space="preserve"> </v>
      </c>
      <c r="J341" s="137" t="str">
        <f>IF(PT_komm!J350=0," ",PT_komm!J350/1000)</f>
        <v xml:space="preserve"> </v>
      </c>
      <c r="K341" s="137" t="str">
        <f>IF(PT_komm!K350=0," ",PT_komm!K350/1000)</f>
        <v xml:space="preserve"> </v>
      </c>
      <c r="L341" s="137" t="str">
        <f>IF(PT_komm!L350=0," ",PT_komm!L350/1000)</f>
        <v xml:space="preserve"> </v>
      </c>
      <c r="M341" s="138" t="str">
        <f>IF(PT_komm!P350=0," ",PT_komm!P350/1000)</f>
        <v xml:space="preserve"> </v>
      </c>
      <c r="N341" s="101" t="str">
        <f>IF(PT_komm!U350=0," ",PT_komm!U350)</f>
        <v xml:space="preserve"> </v>
      </c>
    </row>
    <row r="342" spans="2:14" x14ac:dyDescent="0.2">
      <c r="B342" s="15" t="str">
        <f>IF(PT_komm!B351=0," ",PT_komm!B351)</f>
        <v xml:space="preserve"> </v>
      </c>
      <c r="C342" s="137" t="str">
        <f>IF(PT_komm!C351=0," ",PT_komm!C351/1000)</f>
        <v xml:space="preserve"> </v>
      </c>
      <c r="D342" s="137" t="str">
        <f>IF(PT_komm!D351=0," ",PT_komm!D351/1000)</f>
        <v xml:space="preserve"> </v>
      </c>
      <c r="E342" s="137" t="str">
        <f>IF(PT_komm!E351=0," ",PT_komm!E351/1000)</f>
        <v xml:space="preserve"> </v>
      </c>
      <c r="F342" s="137" t="str">
        <f>IF(PT_komm!F351=0," ",PT_komm!F351/1000)</f>
        <v xml:space="preserve"> </v>
      </c>
      <c r="G342" s="137" t="str">
        <f>IF(PT_komm!G351=0," ",PT_komm!G351/1000)</f>
        <v xml:space="preserve"> </v>
      </c>
      <c r="H342" s="137" t="str">
        <f>IF(PT_komm!H351=0," ",PT_komm!H351/1000)</f>
        <v xml:space="preserve"> </v>
      </c>
      <c r="I342" s="137" t="str">
        <f>IF(PT_komm!I351=0," ",PT_komm!I351/1000)</f>
        <v xml:space="preserve"> </v>
      </c>
      <c r="J342" s="137" t="str">
        <f>IF(PT_komm!J351=0," ",PT_komm!J351/1000)</f>
        <v xml:space="preserve"> </v>
      </c>
      <c r="K342" s="137" t="str">
        <f>IF(PT_komm!K351=0," ",PT_komm!K351/1000)</f>
        <v xml:space="preserve"> </v>
      </c>
      <c r="L342" s="137" t="str">
        <f>IF(PT_komm!L351=0," ",PT_komm!L351/1000)</f>
        <v xml:space="preserve"> </v>
      </c>
      <c r="M342" s="138" t="str">
        <f>IF(PT_komm!P351=0," ",PT_komm!P351/1000)</f>
        <v xml:space="preserve"> </v>
      </c>
      <c r="N342" s="101" t="str">
        <f>IF(PT_komm!U351=0," ",PT_komm!U351)</f>
        <v xml:space="preserve"> </v>
      </c>
    </row>
    <row r="343" spans="2:14" x14ac:dyDescent="0.2">
      <c r="B343" s="15" t="str">
        <f>IF(PT_komm!B352=0," ",PT_komm!B352)</f>
        <v xml:space="preserve"> </v>
      </c>
      <c r="C343" s="137" t="str">
        <f>IF(PT_komm!C352=0," ",PT_komm!C352/1000)</f>
        <v xml:space="preserve"> </v>
      </c>
      <c r="D343" s="137" t="str">
        <f>IF(PT_komm!D352=0," ",PT_komm!D352/1000)</f>
        <v xml:space="preserve"> </v>
      </c>
      <c r="E343" s="137" t="str">
        <f>IF(PT_komm!E352=0," ",PT_komm!E352/1000)</f>
        <v xml:space="preserve"> </v>
      </c>
      <c r="F343" s="137" t="str">
        <f>IF(PT_komm!F352=0," ",PT_komm!F352/1000)</f>
        <v xml:space="preserve"> </v>
      </c>
      <c r="G343" s="137" t="str">
        <f>IF(PT_komm!G352=0," ",PT_komm!G352/1000)</f>
        <v xml:space="preserve"> </v>
      </c>
      <c r="H343" s="137" t="str">
        <f>IF(PT_komm!H352=0," ",PT_komm!H352/1000)</f>
        <v xml:space="preserve"> </v>
      </c>
      <c r="I343" s="137" t="str">
        <f>IF(PT_komm!I352=0," ",PT_komm!I352/1000)</f>
        <v xml:space="preserve"> </v>
      </c>
      <c r="J343" s="137" t="str">
        <f>IF(PT_komm!J352=0," ",PT_komm!J352/1000)</f>
        <v xml:space="preserve"> </v>
      </c>
      <c r="K343" s="137" t="str">
        <f>IF(PT_komm!K352=0," ",PT_komm!K352/1000)</f>
        <v xml:space="preserve"> </v>
      </c>
      <c r="L343" s="137" t="str">
        <f>IF(PT_komm!L352=0," ",PT_komm!L352/1000)</f>
        <v xml:space="preserve"> </v>
      </c>
      <c r="M343" s="138" t="str">
        <f>IF(PT_komm!P352=0," ",PT_komm!P352/1000)</f>
        <v xml:space="preserve"> </v>
      </c>
      <c r="N343" s="101" t="str">
        <f>IF(PT_komm!U352=0," ",PT_komm!U352)</f>
        <v xml:space="preserve"> </v>
      </c>
    </row>
    <row r="344" spans="2:14" x14ac:dyDescent="0.2">
      <c r="B344" s="15" t="str">
        <f>IF(PT_komm!B353=0," ",PT_komm!B353)</f>
        <v xml:space="preserve"> </v>
      </c>
      <c r="C344" s="137" t="str">
        <f>IF(PT_komm!C353=0," ",PT_komm!C353/1000)</f>
        <v xml:space="preserve"> </v>
      </c>
      <c r="D344" s="137" t="str">
        <f>IF(PT_komm!D353=0," ",PT_komm!D353/1000)</f>
        <v xml:space="preserve"> </v>
      </c>
      <c r="E344" s="137" t="str">
        <f>IF(PT_komm!E353=0," ",PT_komm!E353/1000)</f>
        <v xml:space="preserve"> </v>
      </c>
      <c r="F344" s="137" t="str">
        <f>IF(PT_komm!F353=0," ",PT_komm!F353/1000)</f>
        <v xml:space="preserve"> </v>
      </c>
      <c r="G344" s="137" t="str">
        <f>IF(PT_komm!G353=0," ",PT_komm!G353/1000)</f>
        <v xml:space="preserve"> </v>
      </c>
      <c r="H344" s="137" t="str">
        <f>IF(PT_komm!H353=0," ",PT_komm!H353/1000)</f>
        <v xml:space="preserve"> </v>
      </c>
      <c r="I344" s="137" t="str">
        <f>IF(PT_komm!I353=0," ",PT_komm!I353/1000)</f>
        <v xml:space="preserve"> </v>
      </c>
      <c r="J344" s="137" t="str">
        <f>IF(PT_komm!J353=0," ",PT_komm!J353/1000)</f>
        <v xml:space="preserve"> </v>
      </c>
      <c r="K344" s="137" t="str">
        <f>IF(PT_komm!K353=0," ",PT_komm!K353/1000)</f>
        <v xml:space="preserve"> </v>
      </c>
      <c r="L344" s="137" t="str">
        <f>IF(PT_komm!L353=0," ",PT_komm!L353/1000)</f>
        <v xml:space="preserve"> </v>
      </c>
      <c r="M344" s="138" t="str">
        <f>IF(PT_komm!P353=0," ",PT_komm!P353/1000)</f>
        <v xml:space="preserve"> </v>
      </c>
      <c r="N344" s="101" t="str">
        <f>IF(PT_komm!U353=0," ",PT_komm!U353)</f>
        <v xml:space="preserve"> </v>
      </c>
    </row>
    <row r="345" spans="2:14" x14ac:dyDescent="0.2">
      <c r="B345" s="15" t="str">
        <f>IF(PT_komm!B354=0," ",PT_komm!B354)</f>
        <v xml:space="preserve"> </v>
      </c>
      <c r="C345" s="137" t="str">
        <f>IF(PT_komm!C354=0," ",PT_komm!C354/1000)</f>
        <v xml:space="preserve"> </v>
      </c>
      <c r="D345" s="137" t="str">
        <f>IF(PT_komm!D354=0," ",PT_komm!D354/1000)</f>
        <v xml:space="preserve"> </v>
      </c>
      <c r="E345" s="137" t="str">
        <f>IF(PT_komm!E354=0," ",PT_komm!E354/1000)</f>
        <v xml:space="preserve"> </v>
      </c>
      <c r="F345" s="137" t="str">
        <f>IF(PT_komm!F354=0," ",PT_komm!F354/1000)</f>
        <v xml:space="preserve"> </v>
      </c>
      <c r="G345" s="137" t="str">
        <f>IF(PT_komm!G354=0," ",PT_komm!G354/1000)</f>
        <v xml:space="preserve"> </v>
      </c>
      <c r="H345" s="137" t="str">
        <f>IF(PT_komm!H354=0," ",PT_komm!H354/1000)</f>
        <v xml:space="preserve"> </v>
      </c>
      <c r="I345" s="137" t="str">
        <f>IF(PT_komm!I354=0," ",PT_komm!I354/1000)</f>
        <v xml:space="preserve"> </v>
      </c>
      <c r="J345" s="137" t="str">
        <f>IF(PT_komm!J354=0," ",PT_komm!J354/1000)</f>
        <v xml:space="preserve"> </v>
      </c>
      <c r="K345" s="137" t="str">
        <f>IF(PT_komm!K354=0," ",PT_komm!K354/1000)</f>
        <v xml:space="preserve"> </v>
      </c>
      <c r="L345" s="137" t="str">
        <f>IF(PT_komm!L354=0," ",PT_komm!L354/1000)</f>
        <v xml:space="preserve"> </v>
      </c>
      <c r="M345" s="138" t="str">
        <f>IF(PT_komm!P354=0," ",PT_komm!P354/1000)</f>
        <v xml:space="preserve"> </v>
      </c>
      <c r="N345" s="101" t="str">
        <f>IF(PT_komm!U354=0," ",PT_komm!U354)</f>
        <v xml:space="preserve"> </v>
      </c>
    </row>
    <row r="346" spans="2:14" x14ac:dyDescent="0.2">
      <c r="B346" s="15" t="str">
        <f>IF(PT_komm!B355=0," ",PT_komm!B355)</f>
        <v xml:space="preserve"> </v>
      </c>
      <c r="C346" s="137" t="str">
        <f>IF(PT_komm!C355=0," ",PT_komm!C355/1000)</f>
        <v xml:space="preserve"> </v>
      </c>
      <c r="D346" s="137" t="str">
        <f>IF(PT_komm!D355=0," ",PT_komm!D355/1000)</f>
        <v xml:space="preserve"> </v>
      </c>
      <c r="E346" s="137" t="str">
        <f>IF(PT_komm!E355=0," ",PT_komm!E355/1000)</f>
        <v xml:space="preserve"> </v>
      </c>
      <c r="F346" s="137" t="str">
        <f>IF(PT_komm!F355=0," ",PT_komm!F355/1000)</f>
        <v xml:space="preserve"> </v>
      </c>
      <c r="G346" s="137" t="str">
        <f>IF(PT_komm!G355=0," ",PT_komm!G355/1000)</f>
        <v xml:space="preserve"> </v>
      </c>
      <c r="H346" s="137" t="str">
        <f>IF(PT_komm!H355=0," ",PT_komm!H355/1000)</f>
        <v xml:space="preserve"> </v>
      </c>
      <c r="I346" s="137" t="str">
        <f>IF(PT_komm!I355=0," ",PT_komm!I355/1000)</f>
        <v xml:space="preserve"> </v>
      </c>
      <c r="J346" s="137" t="str">
        <f>IF(PT_komm!J355=0," ",PT_komm!J355/1000)</f>
        <v xml:space="preserve"> </v>
      </c>
      <c r="K346" s="137" t="str">
        <f>IF(PT_komm!K355=0," ",PT_komm!K355/1000)</f>
        <v xml:space="preserve"> </v>
      </c>
      <c r="L346" s="137" t="str">
        <f>IF(PT_komm!L355=0," ",PT_komm!L355/1000)</f>
        <v xml:space="preserve"> </v>
      </c>
      <c r="M346" s="138" t="str">
        <f>IF(PT_komm!P355=0," ",PT_komm!P355/1000)</f>
        <v xml:space="preserve"> </v>
      </c>
      <c r="N346" s="101" t="str">
        <f>IF(PT_komm!U355=0," ",PT_komm!U355)</f>
        <v xml:space="preserve"> </v>
      </c>
    </row>
    <row r="347" spans="2:14" x14ac:dyDescent="0.2">
      <c r="B347" s="15" t="str">
        <f>IF(PT_komm!B356=0," ",PT_komm!B356)</f>
        <v xml:space="preserve"> </v>
      </c>
      <c r="C347" s="137" t="str">
        <f>IF(PT_komm!C356=0," ",PT_komm!C356/1000)</f>
        <v xml:space="preserve"> </v>
      </c>
      <c r="D347" s="137" t="str">
        <f>IF(PT_komm!D356=0," ",PT_komm!D356/1000)</f>
        <v xml:space="preserve"> </v>
      </c>
      <c r="E347" s="137" t="str">
        <f>IF(PT_komm!E356=0," ",PT_komm!E356/1000)</f>
        <v xml:space="preserve"> </v>
      </c>
      <c r="F347" s="137" t="str">
        <f>IF(PT_komm!F356=0," ",PT_komm!F356/1000)</f>
        <v xml:space="preserve"> </v>
      </c>
      <c r="G347" s="137" t="str">
        <f>IF(PT_komm!G356=0," ",PT_komm!G356/1000)</f>
        <v xml:space="preserve"> </v>
      </c>
      <c r="H347" s="137" t="str">
        <f>IF(PT_komm!H356=0," ",PT_komm!H356/1000)</f>
        <v xml:space="preserve"> </v>
      </c>
      <c r="I347" s="137" t="str">
        <f>IF(PT_komm!I356=0," ",PT_komm!I356/1000)</f>
        <v xml:space="preserve"> </v>
      </c>
      <c r="J347" s="137" t="str">
        <f>IF(PT_komm!J356=0," ",PT_komm!J356/1000)</f>
        <v xml:space="preserve"> </v>
      </c>
      <c r="K347" s="137" t="str">
        <f>IF(PT_komm!K356=0," ",PT_komm!K356/1000)</f>
        <v xml:space="preserve"> </v>
      </c>
      <c r="L347" s="137" t="str">
        <f>IF(PT_komm!L356=0," ",PT_komm!L356/1000)</f>
        <v xml:space="preserve"> </v>
      </c>
      <c r="M347" s="138" t="str">
        <f>IF(PT_komm!P356=0," ",PT_komm!P356/1000)</f>
        <v xml:space="preserve"> </v>
      </c>
      <c r="N347" s="101" t="str">
        <f>IF(PT_komm!U356=0," ",PT_komm!U356)</f>
        <v xml:space="preserve"> </v>
      </c>
    </row>
    <row r="348" spans="2:14" x14ac:dyDescent="0.2">
      <c r="B348" s="15" t="str">
        <f>IF(PT_komm!B357=0," ",PT_komm!B357)</f>
        <v xml:space="preserve"> </v>
      </c>
      <c r="C348" s="137" t="str">
        <f>IF(PT_komm!C357=0," ",PT_komm!C357/1000)</f>
        <v xml:space="preserve"> </v>
      </c>
      <c r="D348" s="137" t="str">
        <f>IF(PT_komm!D357=0," ",PT_komm!D357/1000)</f>
        <v xml:space="preserve"> </v>
      </c>
      <c r="E348" s="137" t="str">
        <f>IF(PT_komm!E357=0," ",PT_komm!E357/1000)</f>
        <v xml:space="preserve"> </v>
      </c>
      <c r="F348" s="137" t="str">
        <f>IF(PT_komm!F357=0," ",PT_komm!F357/1000)</f>
        <v xml:space="preserve"> </v>
      </c>
      <c r="G348" s="137" t="str">
        <f>IF(PT_komm!G357=0," ",PT_komm!G357/1000)</f>
        <v xml:space="preserve"> </v>
      </c>
      <c r="H348" s="137" t="str">
        <f>IF(PT_komm!H357=0," ",PT_komm!H357/1000)</f>
        <v xml:space="preserve"> </v>
      </c>
      <c r="I348" s="137" t="str">
        <f>IF(PT_komm!I357=0," ",PT_komm!I357/1000)</f>
        <v xml:space="preserve"> </v>
      </c>
      <c r="J348" s="137" t="str">
        <f>IF(PT_komm!J357=0," ",PT_komm!J357/1000)</f>
        <v xml:space="preserve"> </v>
      </c>
      <c r="K348" s="137" t="str">
        <f>IF(PT_komm!K357=0," ",PT_komm!K357/1000)</f>
        <v xml:space="preserve"> </v>
      </c>
      <c r="L348" s="137" t="str">
        <f>IF(PT_komm!L357=0," ",PT_komm!L357/1000)</f>
        <v xml:space="preserve"> </v>
      </c>
      <c r="M348" s="138" t="str">
        <f>IF(PT_komm!P357=0," ",PT_komm!P357/1000)</f>
        <v xml:space="preserve"> </v>
      </c>
      <c r="N348" s="101" t="str">
        <f>IF(PT_komm!U357=0," ",PT_komm!U357)</f>
        <v xml:space="preserve"> </v>
      </c>
    </row>
    <row r="349" spans="2:14" x14ac:dyDescent="0.2">
      <c r="B349" s="15" t="str">
        <f>IF(PT_komm!B358=0," ",PT_komm!B358)</f>
        <v xml:space="preserve"> </v>
      </c>
      <c r="C349" s="137" t="str">
        <f>IF(PT_komm!C358=0," ",PT_komm!C358/1000)</f>
        <v xml:space="preserve"> </v>
      </c>
      <c r="D349" s="137" t="str">
        <f>IF(PT_komm!D358=0," ",PT_komm!D358/1000)</f>
        <v xml:space="preserve"> </v>
      </c>
      <c r="E349" s="137" t="str">
        <f>IF(PT_komm!E358=0," ",PT_komm!E358/1000)</f>
        <v xml:space="preserve"> </v>
      </c>
      <c r="F349" s="137" t="str">
        <f>IF(PT_komm!F358=0," ",PT_komm!F358/1000)</f>
        <v xml:space="preserve"> </v>
      </c>
      <c r="G349" s="137" t="str">
        <f>IF(PT_komm!G358=0," ",PT_komm!G358/1000)</f>
        <v xml:space="preserve"> </v>
      </c>
      <c r="H349" s="137" t="str">
        <f>IF(PT_komm!H358=0," ",PT_komm!H358/1000)</f>
        <v xml:space="preserve"> </v>
      </c>
      <c r="I349" s="137" t="str">
        <f>IF(PT_komm!I358=0," ",PT_komm!I358/1000)</f>
        <v xml:space="preserve"> </v>
      </c>
      <c r="J349" s="137" t="str">
        <f>IF(PT_komm!J358=0," ",PT_komm!J358/1000)</f>
        <v xml:space="preserve"> </v>
      </c>
      <c r="K349" s="137" t="str">
        <f>IF(PT_komm!K358=0," ",PT_komm!K358/1000)</f>
        <v xml:space="preserve"> </v>
      </c>
      <c r="L349" s="137" t="str">
        <f>IF(PT_komm!L358=0," ",PT_komm!L358/1000)</f>
        <v xml:space="preserve"> </v>
      </c>
      <c r="M349" s="138" t="str">
        <f>IF(PT_komm!P358=0," ",PT_komm!P358/1000)</f>
        <v xml:space="preserve"> </v>
      </c>
      <c r="N349" s="101" t="str">
        <f>IF(PT_komm!U358=0," ",PT_komm!U358)</f>
        <v xml:space="preserve"> </v>
      </c>
    </row>
    <row r="350" spans="2:14" x14ac:dyDescent="0.2">
      <c r="B350" s="15" t="str">
        <f>IF(PT_komm!B359=0," ",PT_komm!B359)</f>
        <v xml:space="preserve"> </v>
      </c>
      <c r="C350" s="137" t="str">
        <f>IF(PT_komm!C359=0," ",PT_komm!C359/1000)</f>
        <v xml:space="preserve"> </v>
      </c>
      <c r="D350" s="137" t="str">
        <f>IF(PT_komm!D359=0," ",PT_komm!D359/1000)</f>
        <v xml:space="preserve"> </v>
      </c>
      <c r="E350" s="137" t="str">
        <f>IF(PT_komm!E359=0," ",PT_komm!E359/1000)</f>
        <v xml:space="preserve"> </v>
      </c>
      <c r="F350" s="137" t="str">
        <f>IF(PT_komm!F359=0," ",PT_komm!F359/1000)</f>
        <v xml:space="preserve"> </v>
      </c>
      <c r="G350" s="137" t="str">
        <f>IF(PT_komm!G359=0," ",PT_komm!G359/1000)</f>
        <v xml:space="preserve"> </v>
      </c>
      <c r="H350" s="137" t="str">
        <f>IF(PT_komm!H359=0," ",PT_komm!H359/1000)</f>
        <v xml:space="preserve"> </v>
      </c>
      <c r="I350" s="137" t="str">
        <f>IF(PT_komm!I359=0," ",PT_komm!I359/1000)</f>
        <v xml:space="preserve"> </v>
      </c>
      <c r="J350" s="137" t="str">
        <f>IF(PT_komm!J359=0," ",PT_komm!J359/1000)</f>
        <v xml:space="preserve"> </v>
      </c>
      <c r="K350" s="137" t="str">
        <f>IF(PT_komm!K359=0," ",PT_komm!K359/1000)</f>
        <v xml:space="preserve"> </v>
      </c>
      <c r="L350" s="137" t="str">
        <f>IF(PT_komm!L359=0," ",PT_komm!L359/1000)</f>
        <v xml:space="preserve"> </v>
      </c>
      <c r="M350" s="138" t="str">
        <f>IF(PT_komm!P359=0," ",PT_komm!P359/1000)</f>
        <v xml:space="preserve"> </v>
      </c>
      <c r="N350" s="101" t="str">
        <f>IF(PT_komm!U359=0," ",PT_komm!U359)</f>
        <v xml:space="preserve"> </v>
      </c>
    </row>
    <row r="351" spans="2:14" x14ac:dyDescent="0.2">
      <c r="B351" s="15" t="str">
        <f>IF(PT_komm!B360=0," ",PT_komm!B360)</f>
        <v xml:space="preserve"> </v>
      </c>
      <c r="C351" s="137" t="str">
        <f>IF(PT_komm!C360=0," ",PT_komm!C360/1000)</f>
        <v xml:space="preserve"> </v>
      </c>
      <c r="D351" s="137" t="str">
        <f>IF(PT_komm!D360=0," ",PT_komm!D360/1000)</f>
        <v xml:space="preserve"> </v>
      </c>
      <c r="E351" s="137" t="str">
        <f>IF(PT_komm!E360=0," ",PT_komm!E360/1000)</f>
        <v xml:space="preserve"> </v>
      </c>
      <c r="F351" s="137" t="str">
        <f>IF(PT_komm!F360=0," ",PT_komm!F360/1000)</f>
        <v xml:space="preserve"> </v>
      </c>
      <c r="G351" s="137" t="str">
        <f>IF(PT_komm!G360=0," ",PT_komm!G360/1000)</f>
        <v xml:space="preserve"> </v>
      </c>
      <c r="H351" s="137" t="str">
        <f>IF(PT_komm!H360=0," ",PT_komm!H360/1000)</f>
        <v xml:space="preserve"> </v>
      </c>
      <c r="I351" s="137" t="str">
        <f>IF(PT_komm!I360=0," ",PT_komm!I360/1000)</f>
        <v xml:space="preserve"> </v>
      </c>
      <c r="J351" s="137" t="str">
        <f>IF(PT_komm!J360=0," ",PT_komm!J360/1000)</f>
        <v xml:space="preserve"> </v>
      </c>
      <c r="K351" s="137" t="str">
        <f>IF(PT_komm!K360=0," ",PT_komm!K360/1000)</f>
        <v xml:space="preserve"> </v>
      </c>
      <c r="L351" s="137" t="str">
        <f>IF(PT_komm!L360=0," ",PT_komm!L360/1000)</f>
        <v xml:space="preserve"> </v>
      </c>
      <c r="M351" s="138" t="str">
        <f>IF(PT_komm!P360=0," ",PT_komm!P360/1000)</f>
        <v xml:space="preserve"> </v>
      </c>
      <c r="N351" s="101" t="str">
        <f>IF(PT_komm!U360=0," ",PT_komm!U360)</f>
        <v xml:space="preserve"> </v>
      </c>
    </row>
    <row r="352" spans="2:14" x14ac:dyDescent="0.2">
      <c r="B352" s="15" t="str">
        <f>IF(PT_komm!B361=0," ",PT_komm!B361)</f>
        <v xml:space="preserve"> </v>
      </c>
      <c r="C352" s="137" t="str">
        <f>IF(PT_komm!C361=0," ",PT_komm!C361/1000)</f>
        <v xml:space="preserve"> </v>
      </c>
      <c r="D352" s="137" t="str">
        <f>IF(PT_komm!D361=0," ",PT_komm!D361/1000)</f>
        <v xml:space="preserve"> </v>
      </c>
      <c r="E352" s="137" t="str">
        <f>IF(PT_komm!E361=0," ",PT_komm!E361/1000)</f>
        <v xml:space="preserve"> </v>
      </c>
      <c r="F352" s="137" t="str">
        <f>IF(PT_komm!F361=0," ",PT_komm!F361/1000)</f>
        <v xml:space="preserve"> </v>
      </c>
      <c r="G352" s="137" t="str">
        <f>IF(PT_komm!G361=0," ",PT_komm!G361/1000)</f>
        <v xml:space="preserve"> </v>
      </c>
      <c r="H352" s="137" t="str">
        <f>IF(PT_komm!H361=0," ",PT_komm!H361/1000)</f>
        <v xml:space="preserve"> </v>
      </c>
      <c r="I352" s="137" t="str">
        <f>IF(PT_komm!I361=0," ",PT_komm!I361/1000)</f>
        <v xml:space="preserve"> </v>
      </c>
      <c r="J352" s="137" t="str">
        <f>IF(PT_komm!J361=0," ",PT_komm!J361/1000)</f>
        <v xml:space="preserve"> </v>
      </c>
      <c r="K352" s="137" t="str">
        <f>IF(PT_komm!K361=0," ",PT_komm!K361/1000)</f>
        <v xml:space="preserve"> </v>
      </c>
      <c r="L352" s="137" t="str">
        <f>IF(PT_komm!L361=0," ",PT_komm!L361/1000)</f>
        <v xml:space="preserve"> </v>
      </c>
      <c r="M352" s="138" t="str">
        <f>IF(PT_komm!P361=0," ",PT_komm!P361/1000)</f>
        <v xml:space="preserve"> </v>
      </c>
      <c r="N352" s="101" t="str">
        <f>IF(PT_komm!U361=0," ",PT_komm!U361)</f>
        <v xml:space="preserve"> </v>
      </c>
    </row>
    <row r="353" spans="2:14" x14ac:dyDescent="0.2">
      <c r="B353" s="15" t="str">
        <f>IF(PT_komm!B362=0," ",PT_komm!B362)</f>
        <v xml:space="preserve"> </v>
      </c>
      <c r="C353" s="137" t="str">
        <f>IF(PT_komm!C362=0," ",PT_komm!C362/1000)</f>
        <v xml:space="preserve"> </v>
      </c>
      <c r="D353" s="137" t="str">
        <f>IF(PT_komm!D362=0," ",PT_komm!D362/1000)</f>
        <v xml:space="preserve"> </v>
      </c>
      <c r="E353" s="137" t="str">
        <f>IF(PT_komm!E362=0," ",PT_komm!E362/1000)</f>
        <v xml:space="preserve"> </v>
      </c>
      <c r="F353" s="137" t="str">
        <f>IF(PT_komm!F362=0," ",PT_komm!F362/1000)</f>
        <v xml:space="preserve"> </v>
      </c>
      <c r="G353" s="137" t="str">
        <f>IF(PT_komm!G362=0," ",PT_komm!G362/1000)</f>
        <v xml:space="preserve"> </v>
      </c>
      <c r="H353" s="137" t="str">
        <f>IF(PT_komm!H362=0," ",PT_komm!H362/1000)</f>
        <v xml:space="preserve"> </v>
      </c>
      <c r="I353" s="137" t="str">
        <f>IF(PT_komm!I362=0," ",PT_komm!I362/1000)</f>
        <v xml:space="preserve"> </v>
      </c>
      <c r="J353" s="137" t="str">
        <f>IF(PT_komm!J362=0," ",PT_komm!J362/1000)</f>
        <v xml:space="preserve"> </v>
      </c>
      <c r="K353" s="137" t="str">
        <f>IF(PT_komm!K362=0," ",PT_komm!K362/1000)</f>
        <v xml:space="preserve"> </v>
      </c>
      <c r="L353" s="137" t="str">
        <f>IF(PT_komm!L362=0," ",PT_komm!L362/1000)</f>
        <v xml:space="preserve"> </v>
      </c>
      <c r="M353" s="138" t="str">
        <f>IF(PT_komm!P362=0," ",PT_komm!P362/1000)</f>
        <v xml:space="preserve"> </v>
      </c>
      <c r="N353" s="101" t="str">
        <f>IF(PT_komm!U362=0," ",PT_komm!U362)</f>
        <v xml:space="preserve"> </v>
      </c>
    </row>
    <row r="354" spans="2:14" x14ac:dyDescent="0.2">
      <c r="B354" s="15" t="str">
        <f>IF(PT_komm!B363=0," ",PT_komm!B363)</f>
        <v xml:space="preserve"> </v>
      </c>
      <c r="C354" s="137" t="str">
        <f>IF(PT_komm!C363=0," ",PT_komm!C363/1000)</f>
        <v xml:space="preserve"> </v>
      </c>
      <c r="D354" s="137" t="str">
        <f>IF(PT_komm!D363=0," ",PT_komm!D363/1000)</f>
        <v xml:space="preserve"> </v>
      </c>
      <c r="E354" s="137" t="str">
        <f>IF(PT_komm!E363=0," ",PT_komm!E363/1000)</f>
        <v xml:space="preserve"> </v>
      </c>
      <c r="F354" s="137" t="str">
        <f>IF(PT_komm!F363=0," ",PT_komm!F363/1000)</f>
        <v xml:space="preserve"> </v>
      </c>
      <c r="G354" s="137" t="str">
        <f>IF(PT_komm!G363=0," ",PT_komm!G363/1000)</f>
        <v xml:space="preserve"> </v>
      </c>
      <c r="H354" s="137" t="str">
        <f>IF(PT_komm!H363=0," ",PT_komm!H363/1000)</f>
        <v xml:space="preserve"> </v>
      </c>
      <c r="I354" s="137" t="str">
        <f>IF(PT_komm!I363=0," ",PT_komm!I363/1000)</f>
        <v xml:space="preserve"> </v>
      </c>
      <c r="J354" s="137" t="str">
        <f>IF(PT_komm!J363=0," ",PT_komm!J363/1000)</f>
        <v xml:space="preserve"> </v>
      </c>
      <c r="K354" s="137" t="str">
        <f>IF(PT_komm!K363=0," ",PT_komm!K363/1000)</f>
        <v xml:space="preserve"> </v>
      </c>
      <c r="L354" s="137" t="str">
        <f>IF(PT_komm!L363=0," ",PT_komm!L363/1000)</f>
        <v xml:space="preserve"> </v>
      </c>
      <c r="M354" s="138" t="str">
        <f>IF(PT_komm!P363=0," ",PT_komm!P363/1000)</f>
        <v xml:space="preserve"> </v>
      </c>
      <c r="N354" s="101" t="str">
        <f>IF(PT_komm!U363=0," ",PT_komm!U363)</f>
        <v xml:space="preserve"> </v>
      </c>
    </row>
    <row r="355" spans="2:14" x14ac:dyDescent="0.2">
      <c r="B355" s="15" t="str">
        <f>IF(PT_komm!B364=0," ",PT_komm!B364)</f>
        <v xml:space="preserve"> </v>
      </c>
      <c r="C355" s="137" t="str">
        <f>IF(PT_komm!C364=0," ",PT_komm!C364/1000)</f>
        <v xml:space="preserve"> </v>
      </c>
      <c r="D355" s="137" t="str">
        <f>IF(PT_komm!D364=0," ",PT_komm!D364/1000)</f>
        <v xml:space="preserve"> </v>
      </c>
      <c r="E355" s="137" t="str">
        <f>IF(PT_komm!E364=0," ",PT_komm!E364/1000)</f>
        <v xml:space="preserve"> </v>
      </c>
      <c r="F355" s="137" t="str">
        <f>IF(PT_komm!F364=0," ",PT_komm!F364/1000)</f>
        <v xml:space="preserve"> </v>
      </c>
      <c r="G355" s="137" t="str">
        <f>IF(PT_komm!G364=0," ",PT_komm!G364/1000)</f>
        <v xml:space="preserve"> </v>
      </c>
      <c r="H355" s="137" t="str">
        <f>IF(PT_komm!H364=0," ",PT_komm!H364/1000)</f>
        <v xml:space="preserve"> </v>
      </c>
      <c r="I355" s="137" t="str">
        <f>IF(PT_komm!I364=0," ",PT_komm!I364/1000)</f>
        <v xml:space="preserve"> </v>
      </c>
      <c r="J355" s="137" t="str">
        <f>IF(PT_komm!J364=0," ",PT_komm!J364/1000)</f>
        <v xml:space="preserve"> </v>
      </c>
      <c r="K355" s="137" t="str">
        <f>IF(PT_komm!K364=0," ",PT_komm!K364/1000)</f>
        <v xml:space="preserve"> </v>
      </c>
      <c r="L355" s="137" t="str">
        <f>IF(PT_komm!L364=0," ",PT_komm!L364/1000)</f>
        <v xml:space="preserve"> </v>
      </c>
      <c r="M355" s="138" t="str">
        <f>IF(PT_komm!P364=0," ",PT_komm!P364/1000)</f>
        <v xml:space="preserve"> </v>
      </c>
      <c r="N355" s="101" t="str">
        <f>IF(PT_komm!U364=0," ",PT_komm!U364)</f>
        <v xml:space="preserve"> </v>
      </c>
    </row>
    <row r="356" spans="2:14" x14ac:dyDescent="0.2">
      <c r="B356" s="15" t="str">
        <f>IF(PT_komm!B365=0," ",PT_komm!B365)</f>
        <v xml:space="preserve"> </v>
      </c>
      <c r="C356" s="137" t="str">
        <f>IF(PT_komm!C365=0," ",PT_komm!C365/1000)</f>
        <v xml:space="preserve"> </v>
      </c>
      <c r="D356" s="137" t="str">
        <f>IF(PT_komm!D365=0," ",PT_komm!D365/1000)</f>
        <v xml:space="preserve"> </v>
      </c>
      <c r="E356" s="137" t="str">
        <f>IF(PT_komm!E365=0," ",PT_komm!E365/1000)</f>
        <v xml:space="preserve"> </v>
      </c>
      <c r="F356" s="137" t="str">
        <f>IF(PT_komm!F365=0," ",PT_komm!F365/1000)</f>
        <v xml:space="preserve"> </v>
      </c>
      <c r="G356" s="137" t="str">
        <f>IF(PT_komm!G365=0," ",PT_komm!G365/1000)</f>
        <v xml:space="preserve"> </v>
      </c>
      <c r="H356" s="137" t="str">
        <f>IF(PT_komm!H365=0," ",PT_komm!H365/1000)</f>
        <v xml:space="preserve"> </v>
      </c>
      <c r="I356" s="137" t="str">
        <f>IF(PT_komm!I365=0," ",PT_komm!I365/1000)</f>
        <v xml:space="preserve"> </v>
      </c>
      <c r="J356" s="137" t="str">
        <f>IF(PT_komm!J365=0," ",PT_komm!J365/1000)</f>
        <v xml:space="preserve"> </v>
      </c>
      <c r="K356" s="137" t="str">
        <f>IF(PT_komm!K365=0," ",PT_komm!K365/1000)</f>
        <v xml:space="preserve"> </v>
      </c>
      <c r="L356" s="137" t="str">
        <f>IF(PT_komm!L365=0," ",PT_komm!L365/1000)</f>
        <v xml:space="preserve"> </v>
      </c>
      <c r="M356" s="138" t="str">
        <f>IF(PT_komm!P365=0," ",PT_komm!P365/1000)</f>
        <v xml:space="preserve"> </v>
      </c>
      <c r="N356" s="101" t="str">
        <f>IF(PT_komm!U365=0," ",PT_komm!U365)</f>
        <v xml:space="preserve"> </v>
      </c>
    </row>
    <row r="357" spans="2:14" x14ac:dyDescent="0.2">
      <c r="B357" s="15" t="str">
        <f>IF(PT_komm!B366=0," ",PT_komm!B366)</f>
        <v xml:space="preserve"> </v>
      </c>
      <c r="C357" s="137" t="str">
        <f>IF(PT_komm!C366=0," ",PT_komm!C366/1000)</f>
        <v xml:space="preserve"> </v>
      </c>
      <c r="D357" s="137" t="str">
        <f>IF(PT_komm!D366=0," ",PT_komm!D366/1000)</f>
        <v xml:space="preserve"> </v>
      </c>
      <c r="E357" s="137" t="str">
        <f>IF(PT_komm!E366=0," ",PT_komm!E366/1000)</f>
        <v xml:space="preserve"> </v>
      </c>
      <c r="F357" s="137" t="str">
        <f>IF(PT_komm!F366=0," ",PT_komm!F366/1000)</f>
        <v xml:space="preserve"> </v>
      </c>
      <c r="G357" s="137" t="str">
        <f>IF(PT_komm!G366=0," ",PT_komm!G366/1000)</f>
        <v xml:space="preserve"> </v>
      </c>
      <c r="H357" s="137" t="str">
        <f>IF(PT_komm!H366=0," ",PT_komm!H366/1000)</f>
        <v xml:space="preserve"> </v>
      </c>
      <c r="I357" s="137" t="str">
        <f>IF(PT_komm!I366=0," ",PT_komm!I366/1000)</f>
        <v xml:space="preserve"> </v>
      </c>
      <c r="J357" s="137" t="str">
        <f>IF(PT_komm!J366=0," ",PT_komm!J366/1000)</f>
        <v xml:space="preserve"> </v>
      </c>
      <c r="K357" s="137" t="str">
        <f>IF(PT_komm!K366=0," ",PT_komm!K366/1000)</f>
        <v xml:space="preserve"> </v>
      </c>
      <c r="L357" s="137" t="str">
        <f>IF(PT_komm!L366=0," ",PT_komm!L366/1000)</f>
        <v xml:space="preserve"> </v>
      </c>
      <c r="M357" s="138" t="str">
        <f>IF(PT_komm!P366=0," ",PT_komm!P366/1000)</f>
        <v xml:space="preserve"> </v>
      </c>
      <c r="N357" s="101" t="str">
        <f>IF(PT_komm!U366=0," ",PT_komm!U366)</f>
        <v xml:space="preserve"> </v>
      </c>
    </row>
    <row r="358" spans="2:14" x14ac:dyDescent="0.2">
      <c r="B358" s="15" t="str">
        <f>IF(PT_komm!B367=0," ",PT_komm!B367)</f>
        <v xml:space="preserve"> </v>
      </c>
      <c r="C358" s="137" t="str">
        <f>IF(PT_komm!C367=0," ",PT_komm!C367/1000)</f>
        <v xml:space="preserve"> </v>
      </c>
      <c r="D358" s="137" t="str">
        <f>IF(PT_komm!D367=0," ",PT_komm!D367/1000)</f>
        <v xml:space="preserve"> </v>
      </c>
      <c r="E358" s="137" t="str">
        <f>IF(PT_komm!E367=0," ",PT_komm!E367/1000)</f>
        <v xml:space="preserve"> </v>
      </c>
      <c r="F358" s="137" t="str">
        <f>IF(PT_komm!F367=0," ",PT_komm!F367/1000)</f>
        <v xml:space="preserve"> </v>
      </c>
      <c r="G358" s="137" t="str">
        <f>IF(PT_komm!G367=0," ",PT_komm!G367/1000)</f>
        <v xml:space="preserve"> </v>
      </c>
      <c r="H358" s="137" t="str">
        <f>IF(PT_komm!H367=0," ",PT_komm!H367/1000)</f>
        <v xml:space="preserve"> </v>
      </c>
      <c r="I358" s="137" t="str">
        <f>IF(PT_komm!I367=0," ",PT_komm!I367/1000)</f>
        <v xml:space="preserve"> </v>
      </c>
      <c r="J358" s="137" t="str">
        <f>IF(PT_komm!J367=0," ",PT_komm!J367/1000)</f>
        <v xml:space="preserve"> </v>
      </c>
      <c r="K358" s="137" t="str">
        <f>IF(PT_komm!K367=0," ",PT_komm!K367/1000)</f>
        <v xml:space="preserve"> </v>
      </c>
      <c r="L358" s="137" t="str">
        <f>IF(PT_komm!L367=0," ",PT_komm!L367/1000)</f>
        <v xml:space="preserve"> </v>
      </c>
      <c r="M358" s="138" t="str">
        <f>IF(PT_komm!P367=0," ",PT_komm!P367/1000)</f>
        <v xml:space="preserve"> </v>
      </c>
      <c r="N358" s="101" t="str">
        <f>IF(PT_komm!U367=0," ",PT_komm!U367)</f>
        <v xml:space="preserve"> </v>
      </c>
    </row>
    <row r="359" spans="2:14" x14ac:dyDescent="0.2">
      <c r="B359" s="15" t="str">
        <f>IF(PT_komm!B368=0," ",PT_komm!B368)</f>
        <v xml:space="preserve"> </v>
      </c>
      <c r="C359" s="137" t="str">
        <f>IF(PT_komm!C368=0," ",PT_komm!C368/1000)</f>
        <v xml:space="preserve"> </v>
      </c>
      <c r="D359" s="137" t="str">
        <f>IF(PT_komm!D368=0," ",PT_komm!D368/1000)</f>
        <v xml:space="preserve"> </v>
      </c>
      <c r="E359" s="137" t="str">
        <f>IF(PT_komm!E368=0," ",PT_komm!E368/1000)</f>
        <v xml:space="preserve"> </v>
      </c>
      <c r="F359" s="137" t="str">
        <f>IF(PT_komm!F368=0," ",PT_komm!F368/1000)</f>
        <v xml:space="preserve"> </v>
      </c>
      <c r="G359" s="137" t="str">
        <f>IF(PT_komm!G368=0," ",PT_komm!G368/1000)</f>
        <v xml:space="preserve"> </v>
      </c>
      <c r="H359" s="137" t="str">
        <f>IF(PT_komm!H368=0," ",PT_komm!H368/1000)</f>
        <v xml:space="preserve"> </v>
      </c>
      <c r="I359" s="137" t="str">
        <f>IF(PT_komm!I368=0," ",PT_komm!I368/1000)</f>
        <v xml:space="preserve"> </v>
      </c>
      <c r="J359" s="137" t="str">
        <f>IF(PT_komm!J368=0," ",PT_komm!J368/1000)</f>
        <v xml:space="preserve"> </v>
      </c>
      <c r="K359" s="137" t="str">
        <f>IF(PT_komm!K368=0," ",PT_komm!K368/1000)</f>
        <v xml:space="preserve"> </v>
      </c>
      <c r="L359" s="137" t="str">
        <f>IF(PT_komm!L368=0," ",PT_komm!L368/1000)</f>
        <v xml:space="preserve"> </v>
      </c>
      <c r="M359" s="138" t="str">
        <f>IF(PT_komm!P368=0," ",PT_komm!P368/1000)</f>
        <v xml:space="preserve"> </v>
      </c>
      <c r="N359" s="101" t="str">
        <f>IF(PT_komm!U368=0," ",PT_komm!U368)</f>
        <v xml:space="preserve"> </v>
      </c>
    </row>
    <row r="360" spans="2:14" x14ac:dyDescent="0.2">
      <c r="B360" s="15" t="str">
        <f>IF(PT_komm!B369=0," ",PT_komm!B369)</f>
        <v xml:space="preserve"> </v>
      </c>
      <c r="C360" s="137" t="str">
        <f>IF(PT_komm!C369=0," ",PT_komm!C369/1000)</f>
        <v xml:space="preserve"> </v>
      </c>
      <c r="D360" s="137" t="str">
        <f>IF(PT_komm!D369=0," ",PT_komm!D369/1000)</f>
        <v xml:space="preserve"> </v>
      </c>
      <c r="E360" s="137" t="str">
        <f>IF(PT_komm!E369=0," ",PT_komm!E369/1000)</f>
        <v xml:space="preserve"> </v>
      </c>
      <c r="F360" s="137" t="str">
        <f>IF(PT_komm!F369=0," ",PT_komm!F369/1000)</f>
        <v xml:space="preserve"> </v>
      </c>
      <c r="G360" s="137" t="str">
        <f>IF(PT_komm!G369=0," ",PT_komm!G369/1000)</f>
        <v xml:space="preserve"> </v>
      </c>
      <c r="H360" s="137" t="str">
        <f>IF(PT_komm!H369=0," ",PT_komm!H369/1000)</f>
        <v xml:space="preserve"> </v>
      </c>
      <c r="I360" s="137" t="str">
        <f>IF(PT_komm!I369=0," ",PT_komm!I369/1000)</f>
        <v xml:space="preserve"> </v>
      </c>
      <c r="J360" s="137" t="str">
        <f>IF(PT_komm!J369=0," ",PT_komm!J369/1000)</f>
        <v xml:space="preserve"> </v>
      </c>
      <c r="K360" s="137" t="str">
        <f>IF(PT_komm!K369=0," ",PT_komm!K369/1000)</f>
        <v xml:space="preserve"> </v>
      </c>
      <c r="L360" s="137" t="str">
        <f>IF(PT_komm!L369=0," ",PT_komm!L369/1000)</f>
        <v xml:space="preserve"> </v>
      </c>
      <c r="M360" s="138" t="str">
        <f>IF(PT_komm!P369=0," ",PT_komm!P369/1000)</f>
        <v xml:space="preserve"> </v>
      </c>
      <c r="N360" s="101" t="str">
        <f>IF(PT_komm!U369=0," ",PT_komm!U369)</f>
        <v xml:space="preserve"> </v>
      </c>
    </row>
    <row r="361" spans="2:14" x14ac:dyDescent="0.2">
      <c r="B361" s="15" t="str">
        <f>IF(PT_komm!B370=0," ",PT_komm!B370)</f>
        <v xml:space="preserve"> </v>
      </c>
      <c r="C361" s="137" t="str">
        <f>IF(PT_komm!C370=0," ",PT_komm!C370/1000)</f>
        <v xml:space="preserve"> </v>
      </c>
      <c r="D361" s="137" t="str">
        <f>IF(PT_komm!D370=0," ",PT_komm!D370/1000)</f>
        <v xml:space="preserve"> </v>
      </c>
      <c r="E361" s="137" t="str">
        <f>IF(PT_komm!E370=0," ",PT_komm!E370/1000)</f>
        <v xml:space="preserve"> </v>
      </c>
      <c r="F361" s="137" t="str">
        <f>IF(PT_komm!F370=0," ",PT_komm!F370/1000)</f>
        <v xml:space="preserve"> </v>
      </c>
      <c r="G361" s="137" t="str">
        <f>IF(PT_komm!G370=0," ",PT_komm!G370/1000)</f>
        <v xml:space="preserve"> </v>
      </c>
      <c r="H361" s="137" t="str">
        <f>IF(PT_komm!H370=0," ",PT_komm!H370/1000)</f>
        <v xml:space="preserve"> </v>
      </c>
      <c r="I361" s="137" t="str">
        <f>IF(PT_komm!I370=0," ",PT_komm!I370/1000)</f>
        <v xml:space="preserve"> </v>
      </c>
      <c r="J361" s="137" t="str">
        <f>IF(PT_komm!J370=0," ",PT_komm!J370/1000)</f>
        <v xml:space="preserve"> </v>
      </c>
      <c r="K361" s="137" t="str">
        <f>IF(PT_komm!K370=0," ",PT_komm!K370/1000)</f>
        <v xml:space="preserve"> </v>
      </c>
      <c r="L361" s="137" t="str">
        <f>IF(PT_komm!L370=0," ",PT_komm!L370/1000)</f>
        <v xml:space="preserve"> </v>
      </c>
      <c r="M361" s="138" t="str">
        <f>IF(PT_komm!P370=0," ",PT_komm!P370/1000)</f>
        <v xml:space="preserve"> </v>
      </c>
      <c r="N361" s="101" t="str">
        <f>IF(PT_komm!U370=0," ",PT_komm!U370)</f>
        <v xml:space="preserve"> </v>
      </c>
    </row>
    <row r="362" spans="2:14" x14ac:dyDescent="0.2">
      <c r="B362" s="15" t="str">
        <f>IF(PT_komm!B371=0," ",PT_komm!B371)</f>
        <v xml:space="preserve"> </v>
      </c>
      <c r="C362" s="137" t="str">
        <f>IF(PT_komm!C371=0," ",PT_komm!C371/1000)</f>
        <v xml:space="preserve"> </v>
      </c>
      <c r="D362" s="137" t="str">
        <f>IF(PT_komm!D371=0," ",PT_komm!D371/1000)</f>
        <v xml:space="preserve"> </v>
      </c>
      <c r="E362" s="137" t="str">
        <f>IF(PT_komm!E371=0," ",PT_komm!E371/1000)</f>
        <v xml:space="preserve"> </v>
      </c>
      <c r="F362" s="137" t="str">
        <f>IF(PT_komm!F371=0," ",PT_komm!F371/1000)</f>
        <v xml:space="preserve"> </v>
      </c>
      <c r="G362" s="137" t="str">
        <f>IF(PT_komm!G371=0," ",PT_komm!G371/1000)</f>
        <v xml:space="preserve"> </v>
      </c>
      <c r="H362" s="137" t="str">
        <f>IF(PT_komm!H371=0," ",PT_komm!H371/1000)</f>
        <v xml:space="preserve"> </v>
      </c>
      <c r="I362" s="137" t="str">
        <f>IF(PT_komm!I371=0," ",PT_komm!I371/1000)</f>
        <v xml:space="preserve"> </v>
      </c>
      <c r="J362" s="137" t="str">
        <f>IF(PT_komm!J371=0," ",PT_komm!J371/1000)</f>
        <v xml:space="preserve"> </v>
      </c>
      <c r="K362" s="137" t="str">
        <f>IF(PT_komm!K371=0," ",PT_komm!K371/1000)</f>
        <v xml:space="preserve"> </v>
      </c>
      <c r="L362" s="137" t="str">
        <f>IF(PT_komm!L371=0," ",PT_komm!L371/1000)</f>
        <v xml:space="preserve"> </v>
      </c>
      <c r="M362" s="138" t="str">
        <f>IF(PT_komm!P371=0," ",PT_komm!P371/1000)</f>
        <v xml:space="preserve"> </v>
      </c>
      <c r="N362" s="101" t="str">
        <f>IF(PT_komm!U371=0," ",PT_komm!U371)</f>
        <v xml:space="preserve"> </v>
      </c>
    </row>
    <row r="363" spans="2:14" x14ac:dyDescent="0.2">
      <c r="C363" s="137" t="str">
        <f>IF(PT_komm!C372=0," ",PT_komm!C372/1000)</f>
        <v xml:space="preserve"> </v>
      </c>
      <c r="D363" s="137" t="str">
        <f>IF(PT_komm!D372=0," ",PT_komm!D372/1000)</f>
        <v xml:space="preserve"> </v>
      </c>
      <c r="E363" s="137" t="str">
        <f>IF(PT_komm!E372=0," ",PT_komm!E372/1000)</f>
        <v xml:space="preserve"> </v>
      </c>
      <c r="F363" s="137" t="str">
        <f>IF(PT_komm!F372=0," ",PT_komm!F372/1000)</f>
        <v xml:space="preserve"> </v>
      </c>
      <c r="G363" s="137" t="str">
        <f>IF(PT_komm!G372=0," ",PT_komm!G372/1000)</f>
        <v xml:space="preserve"> </v>
      </c>
      <c r="H363" s="137" t="str">
        <f>IF(PT_komm!H372=0," ",PT_komm!H372/1000)</f>
        <v xml:space="preserve"> </v>
      </c>
      <c r="I363" s="137" t="str">
        <f>IF(PT_komm!I372=0," ",PT_komm!I372/1000)</f>
        <v xml:space="preserve"> </v>
      </c>
      <c r="J363" s="137" t="str">
        <f>IF(PT_komm!J372=0," ",PT_komm!J372/1000)</f>
        <v xml:space="preserve"> </v>
      </c>
      <c r="K363" s="137" t="str">
        <f>IF(PT_komm!K372=0," ",PT_komm!K372/1000)</f>
        <v xml:space="preserve"> </v>
      </c>
      <c r="L363" s="137" t="str">
        <f>IF(PT_komm!L372=0," ",PT_komm!L372/1000)</f>
        <v xml:space="preserve"> </v>
      </c>
      <c r="M363" s="138" t="str">
        <f>IF(PT_komm!P372=0," ",PT_komm!P372/1000)</f>
        <v xml:space="preserve"> </v>
      </c>
      <c r="N363" s="101" t="str">
        <f>IF(PT_komm!U372=0," ",PT_komm!U372)</f>
        <v xml:space="preserve"> </v>
      </c>
    </row>
    <row r="364" spans="2:14" x14ac:dyDescent="0.2">
      <c r="C364" s="137" t="str">
        <f>IF(PT_komm!C373=0," ",PT_komm!C373/1000)</f>
        <v xml:space="preserve"> </v>
      </c>
      <c r="D364" s="137" t="str">
        <f>IF(PT_komm!D373=0," ",PT_komm!D373/1000)</f>
        <v xml:space="preserve"> </v>
      </c>
      <c r="E364" s="137" t="str">
        <f>IF(PT_komm!E373=0," ",PT_komm!E373/1000)</f>
        <v xml:space="preserve"> </v>
      </c>
      <c r="F364" s="137" t="str">
        <f>IF(PT_komm!F373=0," ",PT_komm!F373/1000)</f>
        <v xml:space="preserve"> </v>
      </c>
      <c r="G364" s="137" t="str">
        <f>IF(PT_komm!G373=0," ",PT_komm!G373/1000)</f>
        <v xml:space="preserve"> </v>
      </c>
      <c r="H364" s="137" t="str">
        <f>IF(PT_komm!H373=0," ",PT_komm!H373/1000)</f>
        <v xml:space="preserve"> </v>
      </c>
      <c r="I364" s="137" t="str">
        <f>IF(PT_komm!I373=0," ",PT_komm!I373/1000)</f>
        <v xml:space="preserve"> </v>
      </c>
      <c r="J364" s="137" t="str">
        <f>IF(PT_komm!J373=0," ",PT_komm!J373/1000)</f>
        <v xml:space="preserve"> </v>
      </c>
      <c r="K364" s="137" t="str">
        <f>IF(PT_komm!K373=0," ",PT_komm!K373/1000)</f>
        <v xml:space="preserve"> </v>
      </c>
      <c r="L364" s="137" t="str">
        <f>IF(PT_komm!L373=0," ",PT_komm!L373/1000)</f>
        <v xml:space="preserve"> </v>
      </c>
      <c r="M364" s="138" t="str">
        <f>IF(PT_komm!P373=0," ",PT_komm!P373/1000)</f>
        <v xml:space="preserve"> </v>
      </c>
    </row>
    <row r="365" spans="2:14" x14ac:dyDescent="0.2">
      <c r="C365" s="137" t="str">
        <f>IF(PT_komm!C374=0," ",PT_komm!C374/1000)</f>
        <v xml:space="preserve"> </v>
      </c>
      <c r="D365" s="137" t="str">
        <f>IF(PT_komm!D374=0," ",PT_komm!D374/1000)</f>
        <v xml:space="preserve"> </v>
      </c>
      <c r="E365" s="137" t="str">
        <f>IF(PT_komm!E374=0," ",PT_komm!E374/1000)</f>
        <v xml:space="preserve"> </v>
      </c>
      <c r="F365" s="137" t="str">
        <f>IF(PT_komm!F374=0," ",PT_komm!F374/1000)</f>
        <v xml:space="preserve"> </v>
      </c>
      <c r="G365" s="137" t="str">
        <f>IF(PT_komm!G374=0," ",PT_komm!G374/1000)</f>
        <v xml:space="preserve"> </v>
      </c>
      <c r="H365" s="137" t="str">
        <f>IF(PT_komm!H374=0," ",PT_komm!H374/1000)</f>
        <v xml:space="preserve"> </v>
      </c>
      <c r="I365" s="137" t="str">
        <f>IF(PT_komm!I374=0," ",PT_komm!I374/1000)</f>
        <v xml:space="preserve"> </v>
      </c>
      <c r="J365" s="137" t="str">
        <f>IF(PT_komm!J374=0," ",PT_komm!J374/1000)</f>
        <v xml:space="preserve"> </v>
      </c>
      <c r="K365" s="137" t="str">
        <f>IF(PT_komm!K374=0," ",PT_komm!K374/1000)</f>
        <v xml:space="preserve"> </v>
      </c>
      <c r="L365" s="137" t="str">
        <f>IF(PT_komm!L374=0," ",PT_komm!L374/1000)</f>
        <v xml:space="preserve"> </v>
      </c>
      <c r="M365" s="138" t="str">
        <f>IF(PT_komm!P374=0," ",PT_komm!P374/1000)</f>
        <v xml:space="preserve"> </v>
      </c>
    </row>
    <row r="366" spans="2:14" x14ac:dyDescent="0.2">
      <c r="C366" s="137" t="str">
        <f>IF(PT_komm!C375=0," ",PT_komm!C375/1000)</f>
        <v xml:space="preserve"> </v>
      </c>
      <c r="D366" s="137" t="str">
        <f>IF(PT_komm!D375=0," ",PT_komm!D375/1000)</f>
        <v xml:space="preserve"> </v>
      </c>
      <c r="E366" s="137" t="str">
        <f>IF(PT_komm!E375=0," ",PT_komm!E375/1000)</f>
        <v xml:space="preserve"> </v>
      </c>
      <c r="F366" s="137" t="str">
        <f>IF(PT_komm!F375=0," ",PT_komm!F375/1000)</f>
        <v xml:space="preserve"> </v>
      </c>
      <c r="G366" s="137" t="str">
        <f>IF(PT_komm!G375=0," ",PT_komm!G375/1000)</f>
        <v xml:space="preserve"> </v>
      </c>
      <c r="H366" s="137" t="str">
        <f>IF(PT_komm!H375=0," ",PT_komm!H375/1000)</f>
        <v xml:space="preserve"> </v>
      </c>
      <c r="I366" s="137" t="str">
        <f>IF(PT_komm!I375=0," ",PT_komm!I375/1000)</f>
        <v xml:space="preserve"> </v>
      </c>
      <c r="J366" s="137" t="str">
        <f>IF(PT_komm!J375=0," ",PT_komm!J375/1000)</f>
        <v xml:space="preserve"> </v>
      </c>
      <c r="K366" s="137" t="str">
        <f>IF(PT_komm!K375=0," ",PT_komm!K375/1000)</f>
        <v xml:space="preserve"> </v>
      </c>
      <c r="L366" s="137" t="str">
        <f>IF(PT_komm!L375=0," ",PT_komm!L375/1000)</f>
        <v xml:space="preserve"> </v>
      </c>
      <c r="M366" s="138" t="str">
        <f>IF(PT_komm!P375=0," ",PT_komm!P375/1000)</f>
        <v xml:space="preserve"> </v>
      </c>
    </row>
    <row r="367" spans="2:14" x14ac:dyDescent="0.2">
      <c r="C367" s="137" t="str">
        <f>IF(PT_komm!C376=0," ",PT_komm!C376/1000)</f>
        <v xml:space="preserve"> </v>
      </c>
      <c r="D367" s="137" t="str">
        <f>IF(PT_komm!D376=0," ",PT_komm!D376/1000)</f>
        <v xml:space="preserve"> </v>
      </c>
      <c r="E367" s="137" t="str">
        <f>IF(PT_komm!E376=0," ",PT_komm!E376/1000)</f>
        <v xml:space="preserve"> </v>
      </c>
      <c r="F367" s="137" t="str">
        <f>IF(PT_komm!F376=0," ",PT_komm!F376/1000)</f>
        <v xml:space="preserve"> </v>
      </c>
      <c r="G367" s="137" t="str">
        <f>IF(PT_komm!G376=0," ",PT_komm!G376/1000)</f>
        <v xml:space="preserve"> </v>
      </c>
      <c r="H367" s="137" t="str">
        <f>IF(PT_komm!H376=0," ",PT_komm!H376/1000)</f>
        <v xml:space="preserve"> </v>
      </c>
      <c r="I367" s="137" t="str">
        <f>IF(PT_komm!I376=0," ",PT_komm!I376/1000)</f>
        <v xml:space="preserve"> </v>
      </c>
      <c r="J367" s="137" t="str">
        <f>IF(PT_komm!J376=0," ",PT_komm!J376/1000)</f>
        <v xml:space="preserve"> </v>
      </c>
      <c r="K367" s="137" t="str">
        <f>IF(PT_komm!K376=0," ",PT_komm!K376/1000)</f>
        <v xml:space="preserve"> </v>
      </c>
      <c r="L367" s="137" t="str">
        <f>IF(PT_komm!L376=0," ",PT_komm!L376/1000)</f>
        <v xml:space="preserve"> </v>
      </c>
      <c r="M367" s="138" t="str">
        <f>IF(PT_komm!P376=0," ",PT_komm!P376/1000)</f>
        <v xml:space="preserve"> </v>
      </c>
    </row>
    <row r="368" spans="2:14" x14ac:dyDescent="0.2">
      <c r="C368" s="137" t="str">
        <f>IF(PT_komm!C377=0," ",PT_komm!C377/1000)</f>
        <v xml:space="preserve"> </v>
      </c>
      <c r="D368" s="137" t="str">
        <f>IF(PT_komm!D377=0," ",PT_komm!D377/1000)</f>
        <v xml:space="preserve"> </v>
      </c>
      <c r="E368" s="137" t="str">
        <f>IF(PT_komm!E377=0," ",PT_komm!E377/1000)</f>
        <v xml:space="preserve"> </v>
      </c>
      <c r="F368" s="137" t="str">
        <f>IF(PT_komm!F377=0," ",PT_komm!F377/1000)</f>
        <v xml:space="preserve"> </v>
      </c>
      <c r="G368" s="137" t="str">
        <f>IF(PT_komm!G377=0," ",PT_komm!G377/1000)</f>
        <v xml:space="preserve"> </v>
      </c>
      <c r="H368" s="137" t="str">
        <f>IF(PT_komm!H377=0," ",PT_komm!H377/1000)</f>
        <v xml:space="preserve"> </v>
      </c>
      <c r="I368" s="137" t="str">
        <f>IF(PT_komm!I377=0," ",PT_komm!I377/1000)</f>
        <v xml:space="preserve"> </v>
      </c>
      <c r="J368" s="137" t="str">
        <f>IF(PT_komm!J377=0," ",PT_komm!J377/1000)</f>
        <v xml:space="preserve"> </v>
      </c>
      <c r="K368" s="137" t="str">
        <f>IF(PT_komm!K377=0," ",PT_komm!K377/1000)</f>
        <v xml:space="preserve"> </v>
      </c>
      <c r="L368" s="137" t="str">
        <f>IF(PT_komm!L377=0," ",PT_komm!L377/1000)</f>
        <v xml:space="preserve"> </v>
      </c>
      <c r="M368" s="138" t="str">
        <f>IF(PT_komm!P377=0," ",PT_komm!P377/1000)</f>
        <v xml:space="preserve"> </v>
      </c>
    </row>
    <row r="369" spans="3:13" x14ac:dyDescent="0.2">
      <c r="C369" s="137" t="str">
        <f>IF(PT_komm!C378=0," ",PT_komm!C378/1000)</f>
        <v xml:space="preserve"> </v>
      </c>
      <c r="D369" s="137" t="str">
        <f>IF(PT_komm!D378=0," ",PT_komm!D378/1000)</f>
        <v xml:space="preserve"> </v>
      </c>
      <c r="E369" s="137" t="str">
        <f>IF(PT_komm!E378=0," ",PT_komm!E378/1000)</f>
        <v xml:space="preserve"> </v>
      </c>
      <c r="F369" s="137" t="str">
        <f>IF(PT_komm!F378=0," ",PT_komm!F378/1000)</f>
        <v xml:space="preserve"> </v>
      </c>
      <c r="G369" s="137" t="str">
        <f>IF(PT_komm!G378=0," ",PT_komm!G378/1000)</f>
        <v xml:space="preserve"> </v>
      </c>
      <c r="H369" s="137" t="str">
        <f>IF(PT_komm!H378=0," ",PT_komm!H378/1000)</f>
        <v xml:space="preserve"> </v>
      </c>
      <c r="I369" s="137" t="str">
        <f>IF(PT_komm!I378=0," ",PT_komm!I378/1000)</f>
        <v xml:space="preserve"> </v>
      </c>
      <c r="J369" s="137" t="str">
        <f>IF(PT_komm!J378=0," ",PT_komm!J378/1000)</f>
        <v xml:space="preserve"> </v>
      </c>
      <c r="K369" s="137" t="str">
        <f>IF(PT_komm!K378=0," ",PT_komm!K378/1000)</f>
        <v xml:space="preserve"> </v>
      </c>
      <c r="L369" s="137" t="str">
        <f>IF(PT_komm!L378=0," ",PT_komm!L378/1000)</f>
        <v xml:space="preserve"> </v>
      </c>
      <c r="M369" s="138" t="str">
        <f>IF(PT_komm!P378=0," ",PT_komm!P378/1000)</f>
        <v xml:space="preserve"> </v>
      </c>
    </row>
    <row r="370" spans="3:13" x14ac:dyDescent="0.2">
      <c r="C370" s="137" t="str">
        <f>IF(PT_komm!C379=0," ",PT_komm!C379/1000)</f>
        <v xml:space="preserve"> </v>
      </c>
      <c r="D370" s="137" t="str">
        <f>IF(PT_komm!D379=0," ",PT_komm!D379/1000)</f>
        <v xml:space="preserve"> </v>
      </c>
      <c r="E370" s="137" t="str">
        <f>IF(PT_komm!E379=0," ",PT_komm!E379/1000)</f>
        <v xml:space="preserve"> </v>
      </c>
      <c r="F370" s="137" t="str">
        <f>IF(PT_komm!F379=0," ",PT_komm!F379/1000)</f>
        <v xml:space="preserve"> </v>
      </c>
      <c r="G370" s="137" t="str">
        <f>IF(PT_komm!G379=0," ",PT_komm!G379/1000)</f>
        <v xml:space="preserve"> </v>
      </c>
      <c r="H370" s="137" t="str">
        <f>IF(PT_komm!H379=0," ",PT_komm!H379/1000)</f>
        <v xml:space="preserve"> </v>
      </c>
      <c r="I370" s="137" t="str">
        <f>IF(PT_komm!I379=0," ",PT_komm!I379/1000)</f>
        <v xml:space="preserve"> </v>
      </c>
      <c r="J370" s="137" t="str">
        <f>IF(PT_komm!J379=0," ",PT_komm!J379/1000)</f>
        <v xml:space="preserve"> </v>
      </c>
      <c r="K370" s="137" t="str">
        <f>IF(PT_komm!K379=0," ",PT_komm!K379/1000)</f>
        <v xml:space="preserve"> </v>
      </c>
      <c r="L370" s="137" t="str">
        <f>IF(PT_komm!L379=0," ",PT_komm!L379/1000)</f>
        <v xml:space="preserve"> </v>
      </c>
      <c r="M370" s="138" t="str">
        <f>IF(PT_komm!P379=0," ",PT_komm!P379/1000)</f>
        <v xml:space="preserve"> </v>
      </c>
    </row>
    <row r="371" spans="3:13" x14ac:dyDescent="0.2">
      <c r="C371" s="137" t="str">
        <f>IF(PT_komm!C380=0," ",PT_komm!C380/1000)</f>
        <v xml:space="preserve"> </v>
      </c>
      <c r="D371" s="137" t="str">
        <f>IF(PT_komm!D380=0," ",PT_komm!D380/1000)</f>
        <v xml:space="preserve"> </v>
      </c>
      <c r="E371" s="137" t="str">
        <f>IF(PT_komm!E380=0," ",PT_komm!E380/1000)</f>
        <v xml:space="preserve"> </v>
      </c>
      <c r="F371" s="137" t="str">
        <f>IF(PT_komm!F380=0," ",PT_komm!F380/1000)</f>
        <v xml:space="preserve"> </v>
      </c>
      <c r="G371" s="137" t="str">
        <f>IF(PT_komm!G380=0," ",PT_komm!G380/1000)</f>
        <v xml:space="preserve"> </v>
      </c>
      <c r="H371" s="137" t="str">
        <f>IF(PT_komm!H380=0," ",PT_komm!H380/1000)</f>
        <v xml:space="preserve"> </v>
      </c>
      <c r="I371" s="137" t="str">
        <f>IF(PT_komm!I380=0," ",PT_komm!I380/1000)</f>
        <v xml:space="preserve"> </v>
      </c>
      <c r="J371" s="137" t="str">
        <f>IF(PT_komm!J380=0," ",PT_komm!J380/1000)</f>
        <v xml:space="preserve"> </v>
      </c>
      <c r="K371" s="137" t="str">
        <f>IF(PT_komm!K380=0," ",PT_komm!K380/1000)</f>
        <v xml:space="preserve"> </v>
      </c>
      <c r="L371" s="137" t="str">
        <f>IF(PT_komm!L380=0," ",PT_komm!L380/1000)</f>
        <v xml:space="preserve"> </v>
      </c>
      <c r="M371" s="138" t="str">
        <f>IF(PT_komm!P380=0," ",PT_komm!P380/1000)</f>
        <v xml:space="preserve"> </v>
      </c>
    </row>
    <row r="372" spans="3:13" x14ac:dyDescent="0.2">
      <c r="C372" s="137" t="str">
        <f>IF(PT_komm!C381=0," ",PT_komm!C381/1000)</f>
        <v xml:space="preserve"> </v>
      </c>
      <c r="D372" s="137" t="str">
        <f>IF(PT_komm!D381=0," ",PT_komm!D381/1000)</f>
        <v xml:space="preserve"> </v>
      </c>
      <c r="E372" s="137" t="str">
        <f>IF(PT_komm!E381=0," ",PT_komm!E381/1000)</f>
        <v xml:space="preserve"> </v>
      </c>
      <c r="F372" s="137" t="str">
        <f>IF(PT_komm!F381=0," ",PT_komm!F381/1000)</f>
        <v xml:space="preserve"> </v>
      </c>
      <c r="G372" s="137" t="str">
        <f>IF(PT_komm!G381=0," ",PT_komm!G381/1000)</f>
        <v xml:space="preserve"> </v>
      </c>
      <c r="H372" s="137" t="str">
        <f>IF(PT_komm!H381=0," ",PT_komm!H381/1000)</f>
        <v xml:space="preserve"> </v>
      </c>
      <c r="I372" s="137" t="str">
        <f>IF(PT_komm!I381=0," ",PT_komm!I381/1000)</f>
        <v xml:space="preserve"> </v>
      </c>
      <c r="J372" s="137" t="str">
        <f>IF(PT_komm!J381=0," ",PT_komm!J381/1000)</f>
        <v xml:space="preserve"> </v>
      </c>
      <c r="K372" s="137" t="str">
        <f>IF(PT_komm!K381=0," ",PT_komm!K381/1000)</f>
        <v xml:space="preserve"> </v>
      </c>
      <c r="L372" s="137" t="str">
        <f>IF(PT_komm!L381=0," ",PT_komm!L381/1000)</f>
        <v xml:space="preserve"> </v>
      </c>
      <c r="M372" s="138" t="str">
        <f>IF(PT_komm!P381=0," ",PT_komm!P381/1000)</f>
        <v xml:space="preserve"> </v>
      </c>
    </row>
    <row r="373" spans="3:13" x14ac:dyDescent="0.2">
      <c r="C373" s="137" t="str">
        <f>IF(PT_komm!C382=0," ",PT_komm!C382/1000)</f>
        <v xml:space="preserve"> </v>
      </c>
      <c r="D373" s="137" t="str">
        <f>IF(PT_komm!D382=0," ",PT_komm!D382/1000)</f>
        <v xml:space="preserve"> </v>
      </c>
      <c r="E373" s="137" t="str">
        <f>IF(PT_komm!E382=0," ",PT_komm!E382/1000)</f>
        <v xml:space="preserve"> </v>
      </c>
      <c r="F373" s="137" t="str">
        <f>IF(PT_komm!F382=0," ",PT_komm!F382/1000)</f>
        <v xml:space="preserve"> </v>
      </c>
      <c r="G373" s="137" t="str">
        <f>IF(PT_komm!G382=0," ",PT_komm!G382/1000)</f>
        <v xml:space="preserve"> </v>
      </c>
      <c r="H373" s="137" t="str">
        <f>IF(PT_komm!H382=0," ",PT_komm!H382/1000)</f>
        <v xml:space="preserve"> </v>
      </c>
      <c r="I373" s="137" t="str">
        <f>IF(PT_komm!I382=0," ",PT_komm!I382/1000)</f>
        <v xml:space="preserve"> </v>
      </c>
      <c r="J373" s="137" t="str">
        <f>IF(PT_komm!J382=0," ",PT_komm!J382/1000)</f>
        <v xml:space="preserve"> </v>
      </c>
      <c r="K373" s="137" t="str">
        <f>IF(PT_komm!K382=0," ",PT_komm!K382/1000)</f>
        <v xml:space="preserve"> </v>
      </c>
      <c r="L373" s="137" t="str">
        <f>IF(PT_komm!L382=0," ",PT_komm!L382/1000)</f>
        <v xml:space="preserve"> </v>
      </c>
    </row>
    <row r="374" spans="3:13" x14ac:dyDescent="0.2">
      <c r="C374" s="137" t="str">
        <f>IF(PT_komm!C383=0," ",PT_komm!C383/1000)</f>
        <v xml:space="preserve"> </v>
      </c>
      <c r="D374" s="137" t="str">
        <f>IF(PT_komm!D383=0," ",PT_komm!D383/1000)</f>
        <v xml:space="preserve"> </v>
      </c>
      <c r="E374" s="137" t="str">
        <f>IF(PT_komm!E383=0," ",PT_komm!E383/1000)</f>
        <v xml:space="preserve"> </v>
      </c>
      <c r="F374" s="137" t="str">
        <f>IF(PT_komm!F383=0," ",PT_komm!F383/1000)</f>
        <v xml:space="preserve"> </v>
      </c>
      <c r="G374" s="137" t="str">
        <f>IF(PT_komm!G383=0," ",PT_komm!G383/1000)</f>
        <v xml:space="preserve"> </v>
      </c>
      <c r="H374" s="137" t="str">
        <f>IF(PT_komm!H383=0," ",PT_komm!H383/1000)</f>
        <v xml:space="preserve"> </v>
      </c>
      <c r="I374" s="137" t="str">
        <f>IF(PT_komm!I383=0," ",PT_komm!I383/1000)</f>
        <v xml:space="preserve"> </v>
      </c>
      <c r="J374" s="137" t="str">
        <f>IF(PT_komm!J383=0," ",PT_komm!J383/1000)</f>
        <v xml:space="preserve"> </v>
      </c>
      <c r="K374" s="137" t="str">
        <f>IF(PT_komm!K383=0," ",PT_komm!K383/1000)</f>
        <v xml:space="preserve"> </v>
      </c>
      <c r="L374" s="137" t="str">
        <f>IF(PT_komm!L383=0," ",PT_komm!L383/1000)</f>
        <v xml:space="preserve"> </v>
      </c>
    </row>
    <row r="375" spans="3:13" x14ac:dyDescent="0.2">
      <c r="C375" s="137" t="str">
        <f>IF(PT_komm!C384=0," ",PT_komm!C384/1000)</f>
        <v xml:space="preserve"> </v>
      </c>
      <c r="D375" s="137" t="str">
        <f>IF(PT_komm!D384=0," ",PT_komm!D384/1000)</f>
        <v xml:space="preserve"> </v>
      </c>
      <c r="E375" s="137" t="str">
        <f>IF(PT_komm!E384=0," ",PT_komm!E384/1000)</f>
        <v xml:space="preserve"> </v>
      </c>
      <c r="F375" s="137" t="str">
        <f>IF(PT_komm!F384=0," ",PT_komm!F384/1000)</f>
        <v xml:space="preserve"> </v>
      </c>
      <c r="G375" s="137" t="str">
        <f>IF(PT_komm!G384=0," ",PT_komm!G384/1000)</f>
        <v xml:space="preserve"> </v>
      </c>
      <c r="H375" s="137" t="str">
        <f>IF(PT_komm!H384=0," ",PT_komm!H384/1000)</f>
        <v xml:space="preserve"> </v>
      </c>
      <c r="I375" s="137" t="str">
        <f>IF(PT_komm!I384=0," ",PT_komm!I384/1000)</f>
        <v xml:space="preserve"> </v>
      </c>
      <c r="J375" s="137" t="str">
        <f>IF(PT_komm!J384=0," ",PT_komm!J384/1000)</f>
        <v xml:space="preserve"> </v>
      </c>
      <c r="K375" s="137" t="str">
        <f>IF(PT_komm!K384=0," ",PT_komm!K384/1000)</f>
        <v xml:space="preserve"> </v>
      </c>
      <c r="L375" s="137" t="str">
        <f>IF(PT_komm!L384=0," ",PT_komm!L384/1000)</f>
        <v xml:space="preserve"> </v>
      </c>
    </row>
    <row r="376" spans="3:13" x14ac:dyDescent="0.2">
      <c r="C376" s="137" t="str">
        <f>IF(PT_komm!C385=0," ",PT_komm!C385/1000)</f>
        <v xml:space="preserve"> </v>
      </c>
      <c r="D376" s="137" t="str">
        <f>IF(PT_komm!D385=0," ",PT_komm!D385/1000)</f>
        <v xml:space="preserve"> </v>
      </c>
      <c r="E376" s="137" t="str">
        <f>IF(PT_komm!E385=0," ",PT_komm!E385/1000)</f>
        <v xml:space="preserve"> </v>
      </c>
      <c r="F376" s="137" t="str">
        <f>IF(PT_komm!F385=0," ",PT_komm!F385/1000)</f>
        <v xml:space="preserve"> </v>
      </c>
      <c r="G376" s="137" t="str">
        <f>IF(PT_komm!G385=0," ",PT_komm!G385/1000)</f>
        <v xml:space="preserve"> </v>
      </c>
      <c r="H376" s="137" t="str">
        <f>IF(PT_komm!H385=0," ",PT_komm!H385/1000)</f>
        <v xml:space="preserve"> </v>
      </c>
      <c r="I376" s="137" t="str">
        <f>IF(PT_komm!I385=0," ",PT_komm!I385/1000)</f>
        <v xml:space="preserve"> </v>
      </c>
      <c r="J376" s="137" t="str">
        <f>IF(PT_komm!J385=0," ",PT_komm!J385/1000)</f>
        <v xml:space="preserve"> </v>
      </c>
      <c r="K376" s="137" t="str">
        <f>IF(PT_komm!K385=0," ",PT_komm!K385/1000)</f>
        <v xml:space="preserve"> </v>
      </c>
      <c r="L376" s="137" t="str">
        <f>IF(PT_komm!L385=0," ",PT_komm!L385/1000)</f>
        <v xml:space="preserve"> </v>
      </c>
    </row>
    <row r="377" spans="3:13" x14ac:dyDescent="0.2">
      <c r="C377" s="137" t="str">
        <f>IF(PT_komm!C386=0," ",PT_komm!C386/1000)</f>
        <v xml:space="preserve"> </v>
      </c>
      <c r="D377" s="137" t="str">
        <f>IF(PT_komm!D386=0," ",PT_komm!D386/1000)</f>
        <v xml:space="preserve"> </v>
      </c>
      <c r="E377" s="137" t="str">
        <f>IF(PT_komm!E386=0," ",PT_komm!E386/1000)</f>
        <v xml:space="preserve"> </v>
      </c>
      <c r="F377" s="137" t="str">
        <f>IF(PT_komm!F386=0," ",PT_komm!F386/1000)</f>
        <v xml:space="preserve"> </v>
      </c>
      <c r="G377" s="137" t="str">
        <f>IF(PT_komm!G386=0," ",PT_komm!G386/1000)</f>
        <v xml:space="preserve"> </v>
      </c>
      <c r="H377" s="137" t="str">
        <f>IF(PT_komm!H386=0," ",PT_komm!H386/1000)</f>
        <v xml:space="preserve"> </v>
      </c>
      <c r="I377" s="137" t="str">
        <f>IF(PT_komm!I386=0," ",PT_komm!I386/1000)</f>
        <v xml:space="preserve"> </v>
      </c>
      <c r="J377" s="137" t="str">
        <f>IF(PT_komm!J386=0," ",PT_komm!J386/1000)</f>
        <v xml:space="preserve"> </v>
      </c>
      <c r="K377" s="137" t="str">
        <f>IF(PT_komm!K386=0," ",PT_komm!K386/1000)</f>
        <v xml:space="preserve"> </v>
      </c>
      <c r="L377" s="137" t="str">
        <f>IF(PT_komm!L386=0," ",PT_komm!L386/1000)</f>
        <v xml:space="preserve"> </v>
      </c>
    </row>
    <row r="378" spans="3:13" x14ac:dyDescent="0.2">
      <c r="C378" s="137" t="str">
        <f>IF(PT_komm!C387=0," ",PT_komm!C387/1000)</f>
        <v xml:space="preserve"> </v>
      </c>
      <c r="D378" s="137" t="str">
        <f>IF(PT_komm!D387=0," ",PT_komm!D387/1000)</f>
        <v xml:space="preserve"> </v>
      </c>
      <c r="E378" s="137" t="str">
        <f>IF(PT_komm!E387=0," ",PT_komm!E387/1000)</f>
        <v xml:space="preserve"> </v>
      </c>
      <c r="F378" s="137" t="str">
        <f>IF(PT_komm!F387=0," ",PT_komm!F387/1000)</f>
        <v xml:space="preserve"> </v>
      </c>
      <c r="G378" s="137" t="str">
        <f>IF(PT_komm!G387=0," ",PT_komm!G387/1000)</f>
        <v xml:space="preserve"> </v>
      </c>
      <c r="H378" s="137" t="str">
        <f>IF(PT_komm!H387=0," ",PT_komm!H387/1000)</f>
        <v xml:space="preserve"> </v>
      </c>
      <c r="I378" s="137" t="str">
        <f>IF(PT_komm!I387=0," ",PT_komm!I387/1000)</f>
        <v xml:space="preserve"> </v>
      </c>
      <c r="J378" s="137" t="str">
        <f>IF(PT_komm!J387=0," ",PT_komm!J387/1000)</f>
        <v xml:space="preserve"> </v>
      </c>
      <c r="K378" s="137" t="str">
        <f>IF(PT_komm!K387=0," ",PT_komm!K387/1000)</f>
        <v xml:space="preserve"> </v>
      </c>
      <c r="L378" s="137" t="str">
        <f>IF(PT_komm!L387=0," ",PT_komm!L387/1000)</f>
        <v xml:space="preserve"> </v>
      </c>
    </row>
    <row r="379" spans="3:13" x14ac:dyDescent="0.2">
      <c r="C379" s="137" t="str">
        <f>IF(PT_komm!C388=0," ",PT_komm!C388/1000)</f>
        <v xml:space="preserve"> </v>
      </c>
      <c r="D379" s="137" t="str">
        <f>IF(PT_komm!D388=0," ",PT_komm!D388/1000)</f>
        <v xml:space="preserve"> </v>
      </c>
      <c r="E379" s="137" t="str">
        <f>IF(PT_komm!E388=0," ",PT_komm!E388/1000)</f>
        <v xml:space="preserve"> </v>
      </c>
      <c r="F379" s="137" t="str">
        <f>IF(PT_komm!F388=0," ",PT_komm!F388/1000)</f>
        <v xml:space="preserve"> </v>
      </c>
      <c r="G379" s="137" t="str">
        <f>IF(PT_komm!G388=0," ",PT_komm!G388/1000)</f>
        <v xml:space="preserve"> </v>
      </c>
      <c r="H379" s="137" t="str">
        <f>IF(PT_komm!H388=0," ",PT_komm!H388/1000)</f>
        <v xml:space="preserve"> </v>
      </c>
      <c r="I379" s="137" t="str">
        <f>IF(PT_komm!I388=0," ",PT_komm!I388/1000)</f>
        <v xml:space="preserve"> </v>
      </c>
      <c r="J379" s="137" t="str">
        <f>IF(PT_komm!J388=0," ",PT_komm!J388/1000)</f>
        <v xml:space="preserve"> </v>
      </c>
      <c r="K379" s="137" t="str">
        <f>IF(PT_komm!K388=0," ",PT_komm!K388/1000)</f>
        <v xml:space="preserve"> </v>
      </c>
      <c r="L379" s="137" t="str">
        <f>IF(PT_komm!L388=0," ",PT_komm!L388/1000)</f>
        <v xml:space="preserve"> </v>
      </c>
    </row>
    <row r="380" spans="3:13" x14ac:dyDescent="0.2">
      <c r="C380" s="137" t="str">
        <f>IF(PT_komm!C389=0," ",PT_komm!C389/1000)</f>
        <v xml:space="preserve"> </v>
      </c>
      <c r="D380" s="137" t="str">
        <f>IF(PT_komm!D389=0," ",PT_komm!D389/1000)</f>
        <v xml:space="preserve"> </v>
      </c>
      <c r="E380" s="137" t="str">
        <f>IF(PT_komm!E389=0," ",PT_komm!E389/1000)</f>
        <v xml:space="preserve"> </v>
      </c>
      <c r="F380" s="137" t="str">
        <f>IF(PT_komm!F389=0," ",PT_komm!F389/1000)</f>
        <v xml:space="preserve"> </v>
      </c>
      <c r="G380" s="137" t="str">
        <f>IF(PT_komm!G389=0," ",PT_komm!G389/1000)</f>
        <v xml:space="preserve"> </v>
      </c>
      <c r="H380" s="137" t="str">
        <f>IF(PT_komm!H389=0," ",PT_komm!H389/1000)</f>
        <v xml:space="preserve"> </v>
      </c>
      <c r="I380" s="137" t="str">
        <f>IF(PT_komm!I389=0," ",PT_komm!I389/1000)</f>
        <v xml:space="preserve"> </v>
      </c>
      <c r="J380" s="137" t="str">
        <f>IF(PT_komm!J389=0," ",PT_komm!J389/1000)</f>
        <v xml:space="preserve"> </v>
      </c>
      <c r="K380" s="137" t="str">
        <f>IF(PT_komm!K389=0," ",PT_komm!K389/1000)</f>
        <v xml:space="preserve"> </v>
      </c>
      <c r="L380" s="137" t="str">
        <f>IF(PT_komm!L389=0," ",PT_komm!L389/1000)</f>
        <v xml:space="preserve"> </v>
      </c>
    </row>
    <row r="381" spans="3:13" x14ac:dyDescent="0.2">
      <c r="C381" s="137" t="str">
        <f>IF(PT_komm!C390=0," ",PT_komm!C390/1000)</f>
        <v xml:space="preserve"> </v>
      </c>
      <c r="D381" s="137" t="str">
        <f>IF(PT_komm!D390=0," ",PT_komm!D390/1000)</f>
        <v xml:space="preserve"> </v>
      </c>
      <c r="E381" s="137" t="str">
        <f>IF(PT_komm!E390=0," ",PT_komm!E390/1000)</f>
        <v xml:space="preserve"> </v>
      </c>
      <c r="F381" s="137" t="str">
        <f>IF(PT_komm!F390=0," ",PT_komm!F390/1000)</f>
        <v xml:space="preserve"> </v>
      </c>
      <c r="G381" s="137" t="str">
        <f>IF(PT_komm!G390=0," ",PT_komm!G390/1000)</f>
        <v xml:space="preserve"> </v>
      </c>
      <c r="H381" s="137" t="str">
        <f>IF(PT_komm!H390=0," ",PT_komm!H390/1000)</f>
        <v xml:space="preserve"> </v>
      </c>
      <c r="I381" s="137" t="str">
        <f>IF(PT_komm!I390=0," ",PT_komm!I390/1000)</f>
        <v xml:space="preserve"> </v>
      </c>
      <c r="J381" s="137" t="str">
        <f>IF(PT_komm!J390=0," ",PT_komm!J390/1000)</f>
        <v xml:space="preserve"> </v>
      </c>
      <c r="K381" s="137" t="str">
        <f>IF(PT_komm!K390=0," ",PT_komm!K390/1000)</f>
        <v xml:space="preserve"> </v>
      </c>
      <c r="L381" s="137" t="str">
        <f>IF(PT_komm!L390=0," ",PT_komm!L390/1000)</f>
        <v xml:space="preserve"> </v>
      </c>
    </row>
    <row r="382" spans="3:13" x14ac:dyDescent="0.2">
      <c r="C382" s="137" t="str">
        <f>IF(PT_komm!C391=0," ",PT_komm!C391/1000)</f>
        <v xml:space="preserve"> </v>
      </c>
      <c r="D382" s="137" t="str">
        <f>IF(PT_komm!D391=0," ",PT_komm!D391/1000)</f>
        <v xml:space="preserve"> </v>
      </c>
      <c r="E382" s="137" t="str">
        <f>IF(PT_komm!E391=0," ",PT_komm!E391/1000)</f>
        <v xml:space="preserve"> </v>
      </c>
      <c r="F382" s="137" t="str">
        <f>IF(PT_komm!F391=0," ",PT_komm!F391/1000)</f>
        <v xml:space="preserve"> </v>
      </c>
      <c r="G382" s="137" t="str">
        <f>IF(PT_komm!G391=0," ",PT_komm!G391/1000)</f>
        <v xml:space="preserve"> </v>
      </c>
      <c r="H382" s="137" t="str">
        <f>IF(PT_komm!H391=0," ",PT_komm!H391/1000)</f>
        <v xml:space="preserve"> </v>
      </c>
      <c r="I382" s="137" t="str">
        <f>IF(PT_komm!I391=0," ",PT_komm!I391/1000)</f>
        <v xml:space="preserve"> </v>
      </c>
      <c r="J382" s="137" t="str">
        <f>IF(PT_komm!J391=0," ",PT_komm!J391/1000)</f>
        <v xml:space="preserve"> </v>
      </c>
      <c r="K382" s="137" t="str">
        <f>IF(PT_komm!K391=0," ",PT_komm!K391/1000)</f>
        <v xml:space="preserve"> </v>
      </c>
      <c r="L382" s="137" t="str">
        <f>IF(PT_komm!L391=0," ",PT_komm!L391/1000)</f>
        <v xml:space="preserve"> </v>
      </c>
    </row>
    <row r="383" spans="3:13" x14ac:dyDescent="0.2">
      <c r="C383" s="137" t="str">
        <f>IF(PT_komm!C392=0," ",PT_komm!C392/1000)</f>
        <v xml:space="preserve"> </v>
      </c>
      <c r="D383" s="137" t="str">
        <f>IF(PT_komm!D392=0," ",PT_komm!D392/1000)</f>
        <v xml:space="preserve"> </v>
      </c>
      <c r="E383" s="137" t="str">
        <f>IF(PT_komm!E392=0," ",PT_komm!E392/1000)</f>
        <v xml:space="preserve"> </v>
      </c>
      <c r="F383" s="137" t="str">
        <f>IF(PT_komm!F392=0," ",PT_komm!F392/1000)</f>
        <v xml:space="preserve"> </v>
      </c>
      <c r="G383" s="137" t="str">
        <f>IF(PT_komm!G392=0," ",PT_komm!G392/1000)</f>
        <v xml:space="preserve"> </v>
      </c>
      <c r="H383" s="137" t="str">
        <f>IF(PT_komm!H392=0," ",PT_komm!H392/1000)</f>
        <v xml:space="preserve"> </v>
      </c>
      <c r="I383" s="137" t="str">
        <f>IF(PT_komm!I392=0," ",PT_komm!I392/1000)</f>
        <v xml:space="preserve"> </v>
      </c>
      <c r="J383" s="137" t="str">
        <f>IF(PT_komm!J392=0," ",PT_komm!J392/1000)</f>
        <v xml:space="preserve"> </v>
      </c>
      <c r="K383" s="137" t="str">
        <f>IF(PT_komm!K392=0," ",PT_komm!K392/1000)</f>
        <v xml:space="preserve"> </v>
      </c>
      <c r="L383" s="137" t="str">
        <f>IF(PT_komm!L392=0," ",PT_komm!L392/1000)</f>
        <v xml:space="preserve"> </v>
      </c>
    </row>
    <row r="384" spans="3:13" x14ac:dyDescent="0.2">
      <c r="C384" s="137" t="str">
        <f>IF(PT_komm!C393=0," ",PT_komm!C393/1000)</f>
        <v xml:space="preserve"> </v>
      </c>
      <c r="D384" s="137" t="str">
        <f>IF(PT_komm!D393=0," ",PT_komm!D393/1000)</f>
        <v xml:space="preserve"> </v>
      </c>
      <c r="E384" s="137" t="str">
        <f>IF(PT_komm!E393=0," ",PT_komm!E393/1000)</f>
        <v xml:space="preserve"> </v>
      </c>
      <c r="F384" s="137" t="str">
        <f>IF(PT_komm!F393=0," ",PT_komm!F393/1000)</f>
        <v xml:space="preserve"> </v>
      </c>
      <c r="G384" s="137" t="str">
        <f>IF(PT_komm!G393=0," ",PT_komm!G393/1000)</f>
        <v xml:space="preserve"> </v>
      </c>
      <c r="H384" s="137" t="str">
        <f>IF(PT_komm!H393=0," ",PT_komm!H393/1000)</f>
        <v xml:space="preserve"> </v>
      </c>
      <c r="I384" s="137" t="str">
        <f>IF(PT_komm!I393=0," ",PT_komm!I393/1000)</f>
        <v xml:space="preserve"> </v>
      </c>
      <c r="J384" s="137" t="str">
        <f>IF(PT_komm!J393=0," ",PT_komm!J393/1000)</f>
        <v xml:space="preserve"> </v>
      </c>
      <c r="K384" s="137" t="str">
        <f>IF(PT_komm!K393=0," ",PT_komm!K393/1000)</f>
        <v xml:space="preserve"> </v>
      </c>
      <c r="L384" s="137" t="str">
        <f>IF(PT_komm!L393=0," ",PT_komm!L393/1000)</f>
        <v xml:space="preserve"> </v>
      </c>
    </row>
    <row r="385" spans="3:12" x14ac:dyDescent="0.2">
      <c r="C385" s="137" t="str">
        <f>IF(PT_komm!C394=0," ",PT_komm!C394/1000)</f>
        <v xml:space="preserve"> </v>
      </c>
      <c r="D385" s="137" t="str">
        <f>IF(PT_komm!D394=0," ",PT_komm!D394/1000)</f>
        <v xml:space="preserve"> </v>
      </c>
      <c r="E385" s="137" t="str">
        <f>IF(PT_komm!E394=0," ",PT_komm!E394/1000)</f>
        <v xml:space="preserve"> </v>
      </c>
      <c r="F385" s="137" t="str">
        <f>IF(PT_komm!F394=0," ",PT_komm!F394/1000)</f>
        <v xml:space="preserve"> </v>
      </c>
      <c r="G385" s="137" t="str">
        <f>IF(PT_komm!G394=0," ",PT_komm!G394/1000)</f>
        <v xml:space="preserve"> </v>
      </c>
      <c r="H385" s="137" t="str">
        <f>IF(PT_komm!H394=0," ",PT_komm!H394/1000)</f>
        <v xml:space="preserve"> </v>
      </c>
      <c r="I385" s="137" t="str">
        <f>IF(PT_komm!I394=0," ",PT_komm!I394/1000)</f>
        <v xml:space="preserve"> </v>
      </c>
      <c r="J385" s="137" t="str">
        <f>IF(PT_komm!J394=0," ",PT_komm!J394/1000)</f>
        <v xml:space="preserve"> </v>
      </c>
      <c r="K385" s="137" t="str">
        <f>IF(PT_komm!K394=0," ",PT_komm!K394/1000)</f>
        <v xml:space="preserve"> </v>
      </c>
      <c r="L385" s="137" t="str">
        <f>IF(PT_komm!L394=0," ",PT_komm!L394/1000)</f>
        <v xml:space="preserve"> </v>
      </c>
    </row>
    <row r="386" spans="3:12" x14ac:dyDescent="0.2">
      <c r="C386" s="137" t="str">
        <f>IF(PT_komm!C395=0," ",PT_komm!C395/1000)</f>
        <v xml:space="preserve"> </v>
      </c>
      <c r="D386" s="137" t="str">
        <f>IF(PT_komm!D395=0," ",PT_komm!D395/1000)</f>
        <v xml:space="preserve"> </v>
      </c>
      <c r="E386" s="137" t="str">
        <f>IF(PT_komm!E395=0," ",PT_komm!E395/1000)</f>
        <v xml:space="preserve"> </v>
      </c>
      <c r="F386" s="137" t="str">
        <f>IF(PT_komm!F395=0," ",PT_komm!F395/1000)</f>
        <v xml:space="preserve"> </v>
      </c>
      <c r="G386" s="137" t="str">
        <f>IF(PT_komm!G395=0," ",PT_komm!G395/1000)</f>
        <v xml:space="preserve"> </v>
      </c>
      <c r="H386" s="137" t="str">
        <f>IF(PT_komm!H395=0," ",PT_komm!H395/1000)</f>
        <v xml:space="preserve"> </v>
      </c>
      <c r="I386" s="137" t="str">
        <f>IF(PT_komm!I395=0," ",PT_komm!I395/1000)</f>
        <v xml:space="preserve"> </v>
      </c>
      <c r="J386" s="137" t="str">
        <f>IF(PT_komm!J395=0," ",PT_komm!J395/1000)</f>
        <v xml:space="preserve"> </v>
      </c>
      <c r="K386" s="137" t="str">
        <f>IF(PT_komm!K395=0," ",PT_komm!K395/1000)</f>
        <v xml:space="preserve"> </v>
      </c>
      <c r="L386" s="137" t="str">
        <f>IF(PT_komm!L395=0," ",PT_komm!L395/1000)</f>
        <v xml:space="preserve"> </v>
      </c>
    </row>
    <row r="387" spans="3:12" x14ac:dyDescent="0.2">
      <c r="C387" s="137" t="str">
        <f>IF(PT_komm!C396=0," ",PT_komm!C396/1000)</f>
        <v xml:space="preserve"> </v>
      </c>
      <c r="D387" s="137" t="str">
        <f>IF(PT_komm!D396=0," ",PT_komm!D396/1000)</f>
        <v xml:space="preserve"> </v>
      </c>
      <c r="E387" s="137" t="str">
        <f>IF(PT_komm!E396=0," ",PT_komm!E396/1000)</f>
        <v xml:space="preserve"> </v>
      </c>
      <c r="F387" s="137" t="str">
        <f>IF(PT_komm!F396=0," ",PT_komm!F396/1000)</f>
        <v xml:space="preserve"> </v>
      </c>
      <c r="G387" s="137" t="str">
        <f>IF(PT_komm!G396=0," ",PT_komm!G396/1000)</f>
        <v xml:space="preserve"> </v>
      </c>
      <c r="H387" s="137" t="str">
        <f>IF(PT_komm!H396=0," ",PT_komm!H396/1000)</f>
        <v xml:space="preserve"> </v>
      </c>
      <c r="I387" s="137" t="str">
        <f>IF(PT_komm!I396=0," ",PT_komm!I396/1000)</f>
        <v xml:space="preserve"> </v>
      </c>
      <c r="J387" s="137" t="str">
        <f>IF(PT_komm!J396=0," ",PT_komm!J396/1000)</f>
        <v xml:space="preserve"> </v>
      </c>
      <c r="K387" s="137" t="str">
        <f>IF(PT_komm!K396=0," ",PT_komm!K396/1000)</f>
        <v xml:space="preserve"> </v>
      </c>
      <c r="L387" s="137" t="str">
        <f>IF(PT_komm!L396=0," ",PT_komm!L396/1000)</f>
        <v xml:space="preserve"> </v>
      </c>
    </row>
    <row r="388" spans="3:12" x14ac:dyDescent="0.2">
      <c r="C388" s="137" t="str">
        <f>IF(PT_komm!C397=0," ",PT_komm!C397/1000)</f>
        <v xml:space="preserve"> </v>
      </c>
      <c r="D388" s="137" t="str">
        <f>IF(PT_komm!D397=0," ",PT_komm!D397/1000)</f>
        <v xml:space="preserve"> </v>
      </c>
      <c r="E388" s="137" t="str">
        <f>IF(PT_komm!E397=0," ",PT_komm!E397/1000)</f>
        <v xml:space="preserve"> </v>
      </c>
      <c r="F388" s="137" t="str">
        <f>IF(PT_komm!F397=0," ",PT_komm!F397/1000)</f>
        <v xml:space="preserve"> </v>
      </c>
      <c r="G388" s="137" t="str">
        <f>IF(PT_komm!G397=0," ",PT_komm!G397/1000)</f>
        <v xml:space="preserve"> </v>
      </c>
      <c r="H388" s="137" t="str">
        <f>IF(PT_komm!H397=0," ",PT_komm!H397/1000)</f>
        <v xml:space="preserve"> </v>
      </c>
      <c r="I388" s="137" t="str">
        <f>IF(PT_komm!I397=0," ",PT_komm!I397/1000)</f>
        <v xml:space="preserve"> </v>
      </c>
      <c r="J388" s="137" t="str">
        <f>IF(PT_komm!J397=0," ",PT_komm!J397/1000)</f>
        <v xml:space="preserve"> </v>
      </c>
      <c r="K388" s="137" t="str">
        <f>IF(PT_komm!K397=0," ",PT_komm!K397/1000)</f>
        <v xml:space="preserve"> </v>
      </c>
      <c r="L388" s="137" t="str">
        <f>IF(PT_komm!L397=0," ",PT_komm!L397/1000)</f>
        <v xml:space="preserve"> </v>
      </c>
    </row>
    <row r="389" spans="3:12" x14ac:dyDescent="0.2">
      <c r="C389" s="137" t="str">
        <f>IF(PT_komm!C398=0," ",PT_komm!C398/1000)</f>
        <v xml:space="preserve"> </v>
      </c>
      <c r="D389" s="137" t="str">
        <f>IF(PT_komm!D398=0," ",PT_komm!D398/1000)</f>
        <v xml:space="preserve"> </v>
      </c>
      <c r="E389" s="137" t="str">
        <f>IF(PT_komm!E398=0," ",PT_komm!E398/1000)</f>
        <v xml:space="preserve"> </v>
      </c>
      <c r="F389" s="137" t="str">
        <f>IF(PT_komm!F398=0," ",PT_komm!F398/1000)</f>
        <v xml:space="preserve"> </v>
      </c>
      <c r="G389" s="137" t="str">
        <f>IF(PT_komm!G398=0," ",PT_komm!G398/1000)</f>
        <v xml:space="preserve"> </v>
      </c>
      <c r="H389" s="137" t="str">
        <f>IF(PT_komm!H398=0," ",PT_komm!H398/1000)</f>
        <v xml:space="preserve"> </v>
      </c>
      <c r="I389" s="137" t="str">
        <f>IF(PT_komm!I398=0," ",PT_komm!I398/1000)</f>
        <v xml:space="preserve"> </v>
      </c>
      <c r="J389" s="137" t="str">
        <f>IF(PT_komm!J398=0," ",PT_komm!J398/1000)</f>
        <v xml:space="preserve"> </v>
      </c>
      <c r="K389" s="137" t="str">
        <f>IF(PT_komm!K398=0," ",PT_komm!K398/1000)</f>
        <v xml:space="preserve"> </v>
      </c>
      <c r="L389" s="137" t="str">
        <f>IF(PT_komm!L398=0," ",PT_komm!L398/1000)</f>
        <v xml:space="preserve"> </v>
      </c>
    </row>
    <row r="390" spans="3:12" x14ac:dyDescent="0.2">
      <c r="C390" s="137" t="str">
        <f>IF(PT_komm!C399=0," ",PT_komm!C399/1000)</f>
        <v xml:space="preserve"> </v>
      </c>
      <c r="D390" s="137" t="str">
        <f>IF(PT_komm!D399=0," ",PT_komm!D399/1000)</f>
        <v xml:space="preserve"> </v>
      </c>
      <c r="E390" s="137" t="str">
        <f>IF(PT_komm!E399=0," ",PT_komm!E399/1000)</f>
        <v xml:space="preserve"> </v>
      </c>
      <c r="F390" s="137" t="str">
        <f>IF(PT_komm!F399=0," ",PT_komm!F399/1000)</f>
        <v xml:space="preserve"> </v>
      </c>
      <c r="G390" s="137" t="str">
        <f>IF(PT_komm!G399=0," ",PT_komm!G399/1000)</f>
        <v xml:space="preserve"> </v>
      </c>
      <c r="H390" s="137" t="str">
        <f>IF(PT_komm!H399=0," ",PT_komm!H399/1000)</f>
        <v xml:space="preserve"> </v>
      </c>
      <c r="I390" s="137" t="str">
        <f>IF(PT_komm!I399=0," ",PT_komm!I399/1000)</f>
        <v xml:space="preserve"> </v>
      </c>
      <c r="J390" s="137" t="str">
        <f>IF(PT_komm!J399=0," ",PT_komm!J399/1000)</f>
        <v xml:space="preserve"> </v>
      </c>
      <c r="K390" s="137" t="str">
        <f>IF(PT_komm!K399=0," ",PT_komm!K399/1000)</f>
        <v xml:space="preserve"> </v>
      </c>
      <c r="L390" s="137" t="str">
        <f>IF(PT_komm!L399=0," ",PT_komm!L399/1000)</f>
        <v xml:space="preserve"> </v>
      </c>
    </row>
    <row r="391" spans="3:12" x14ac:dyDescent="0.2">
      <c r="C391" s="137" t="str">
        <f>IF(PT_komm!C400=0," ",PT_komm!C400/1000)</f>
        <v xml:space="preserve"> </v>
      </c>
      <c r="D391" s="137" t="str">
        <f>IF(PT_komm!D400=0," ",PT_komm!D400/1000)</f>
        <v xml:space="preserve"> </v>
      </c>
      <c r="E391" s="137" t="str">
        <f>IF(PT_komm!E400=0," ",PT_komm!E400/1000)</f>
        <v xml:space="preserve"> </v>
      </c>
      <c r="F391" s="137" t="str">
        <f>IF(PT_komm!F400=0," ",PT_komm!F400/1000)</f>
        <v xml:space="preserve"> </v>
      </c>
      <c r="G391" s="137" t="str">
        <f>IF(PT_komm!G400=0," ",PT_komm!G400/1000)</f>
        <v xml:space="preserve"> </v>
      </c>
      <c r="H391" s="137" t="str">
        <f>IF(PT_komm!H400=0," ",PT_komm!H400/1000)</f>
        <v xml:space="preserve"> </v>
      </c>
      <c r="I391" s="137" t="str">
        <f>IF(PT_komm!I400=0," ",PT_komm!I400/1000)</f>
        <v xml:space="preserve"> </v>
      </c>
      <c r="J391" s="137" t="str">
        <f>IF(PT_komm!J400=0," ",PT_komm!J400/1000)</f>
        <v xml:space="preserve"> </v>
      </c>
      <c r="K391" s="137" t="str">
        <f>IF(PT_komm!K400=0," ",PT_komm!K400/1000)</f>
        <v xml:space="preserve"> </v>
      </c>
      <c r="L391" s="137" t="str">
        <f>IF(PT_komm!L400=0," ",PT_komm!L400/1000)</f>
        <v xml:space="preserve"> </v>
      </c>
    </row>
  </sheetData>
  <mergeCells count="1">
    <mergeCell ref="B7:C7"/>
  </mergeCells>
  <conditionalFormatting sqref="B9:N10 B11:B362 N11:N363 M11:M372 C11:L391">
    <cfRule type="containsBlanks" dxfId="10" priority="3">
      <formula>LEN(TRIM(B9))=0</formula>
    </cfRule>
  </conditionalFormatting>
  <pageMargins left="0.7" right="0.7" top="0.75" bottom="0.75" header="0.3" footer="0.3"/>
  <pageSetup paperSize="9" orientation="portrait" horizontalDpi="0" verticalDpi="0" r:id="rId1"/>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A7D5-2DB0-4B18-9246-4A7CA4A14DC9}">
  <sheetPr>
    <tabColor theme="8" tint="0.79998168889431442"/>
  </sheetPr>
  <dimension ref="B2:S362"/>
  <sheetViews>
    <sheetView showGridLines="0" showRowColHeaders="0" workbookViewId="0">
      <selection activeCell="K52" sqref="K52"/>
    </sheetView>
  </sheetViews>
  <sheetFormatPr baseColWidth="10" defaultColWidth="11.42578125" defaultRowHeight="12.75" x14ac:dyDescent="0.2"/>
  <cols>
    <col min="1" max="1" width="3.28515625" style="14" customWidth="1"/>
    <col min="2" max="2" width="5.140625" style="40" customWidth="1"/>
    <col min="3" max="3" width="13.85546875" style="14" customWidth="1"/>
    <col min="4" max="8" width="11.28515625" style="14" customWidth="1"/>
    <col min="9" max="9" width="0" style="14" hidden="1" customWidth="1"/>
    <col min="10" max="10" width="8.5703125" style="14" customWidth="1"/>
    <col min="11" max="11" width="10.7109375" style="14" customWidth="1"/>
    <col min="12" max="12" width="13.85546875" style="14" customWidth="1"/>
    <col min="13" max="16384" width="11.42578125" style="14"/>
  </cols>
  <sheetData>
    <row r="2" spans="2:19" s="134" customFormat="1" ht="47.25" customHeight="1" x14ac:dyDescent="0.2">
      <c r="B2" s="187" t="str">
        <f>P_ranger!O3</f>
        <v>Slakteleveranser av alle dyreslag i Trøndelag for 2024 i tonn, prosentandeler og løpende sum</v>
      </c>
      <c r="C2" s="187"/>
      <c r="D2" s="187"/>
      <c r="E2" s="187"/>
      <c r="F2" s="187"/>
      <c r="G2" s="187"/>
      <c r="H2" s="187"/>
      <c r="I2" s="187"/>
      <c r="J2" s="187"/>
      <c r="K2" s="187"/>
      <c r="L2" s="187"/>
      <c r="N2" s="189" t="s">
        <v>702</v>
      </c>
      <c r="O2" s="189"/>
      <c r="P2" s="189"/>
      <c r="Q2" s="189"/>
      <c r="R2" s="189"/>
      <c r="S2" s="189"/>
    </row>
    <row r="3" spans="2:19" ht="17.25" customHeight="1" x14ac:dyDescent="0.2">
      <c r="B3" s="51" t="s">
        <v>534</v>
      </c>
      <c r="C3" s="50"/>
      <c r="D3" s="50"/>
      <c r="E3" s="50"/>
      <c r="F3" s="50"/>
      <c r="G3" s="50"/>
      <c r="H3" s="50"/>
      <c r="I3" s="50"/>
      <c r="J3" s="188" t="s">
        <v>523</v>
      </c>
      <c r="K3" s="188"/>
      <c r="L3" s="188"/>
    </row>
    <row r="4" spans="2:19" s="142" customFormat="1" ht="33" customHeight="1" x14ac:dyDescent="0.2">
      <c r="B4" s="139" t="str">
        <f>IF(P_ranger!A17=0," ",P_ranger!A17)</f>
        <v>nr</v>
      </c>
      <c r="C4" s="140" t="str">
        <f>IF(P_ranger!B17=0," ",P_ranger!B17)</f>
        <v>kommune</v>
      </c>
      <c r="D4" s="141" t="str">
        <f>IF(P_ranger!C17=0," ",P_ranger!C17)</f>
        <v>fjørfe</v>
      </c>
      <c r="E4" s="141" t="str">
        <f>IF(P_ranger!D17=0," ",P_ranger!D17)</f>
        <v>gris</v>
      </c>
      <c r="F4" s="141" t="str">
        <f>IF(P_ranger!E17=0," ",P_ranger!E17)</f>
        <v>storfe</v>
      </c>
      <c r="G4" s="141" t="str">
        <f>IF(P_ranger!F17=0," ",P_ranger!F17)</f>
        <v>småfe</v>
      </c>
      <c r="H4" s="141" t="str">
        <f>IF(P_ranger!G17=0," ",P_ranger!G17)</f>
        <v>sum</v>
      </c>
      <c r="I4" s="141" t="str">
        <f>IF(P_ranger!I17=0," ",P_ranger!I17)</f>
        <v>Radetiketter</v>
      </c>
      <c r="J4" s="141" t="str">
        <f>IF(P_ranger!J17=0," ",P_ranger!J17)</f>
        <v>andel i %</v>
      </c>
      <c r="K4" s="141" t="str">
        <f>IF(P_ranger!K17=0," ",P_ranger!K17)</f>
        <v>løpende andel i %</v>
      </c>
      <c r="L4" s="141" t="s">
        <v>674</v>
      </c>
    </row>
    <row r="5" spans="2:19" ht="12.95" customHeight="1" x14ac:dyDescent="0.2">
      <c r="B5" s="39">
        <f>IF(P_ranger!J18=0," ",IF(P_ranger!B18="sum"," ",P_ranger!A18))</f>
        <v>1</v>
      </c>
      <c r="C5" t="str">
        <f>IF(P_ranger!J18=0," ",P_ranger!B18)</f>
        <v>Levanger</v>
      </c>
      <c r="D5" s="47">
        <f>IF(P_ranger!C18=0," ",P_ranger!C18/1000)</f>
        <v>6865.3013500000006</v>
      </c>
      <c r="E5" s="47">
        <f>IF(P_ranger!D18=0," ",P_ranger!D18/1000)</f>
        <v>5876.0723999999991</v>
      </c>
      <c r="F5" s="47">
        <f>IF(P_ranger!E18=0," ",P_ranger!E18/1000)</f>
        <v>1448.2314000000003</v>
      </c>
      <c r="G5" s="47">
        <f>IF(P_ranger!F18=0," ",P_ranger!F18/1000)</f>
        <v>98.799199999999999</v>
      </c>
      <c r="H5" s="47">
        <f>IF(P_ranger!G18=0," ",P_ranger!G18/1000)</f>
        <v>14288.404350000008</v>
      </c>
      <c r="I5" s="47" t="str">
        <f>IF(P_ranger!H18=0," ",P_ranger!H18/1000)</f>
        <v xml:space="preserve"> </v>
      </c>
      <c r="J5" s="48">
        <f>IF(P_ranger!J18=0," ",P_ranger!J18)</f>
        <v>0.18611320049294805</v>
      </c>
      <c r="K5" s="49">
        <f>IF(P_ranger!K18=0," ",P_ranger!K18)</f>
        <v>0.18611320049294805</v>
      </c>
      <c r="L5" s="47">
        <f>IF(P_ranger!L18=0," ",P_ranger!L18/1000)</f>
        <v>14288.404350000008</v>
      </c>
    </row>
    <row r="6" spans="2:19" ht="12.95" customHeight="1" x14ac:dyDescent="0.2">
      <c r="B6" s="39">
        <f>IF(P_ranger!J19=0," ",IF(P_ranger!B19="sum"," ",P_ranger!A19))</f>
        <v>2</v>
      </c>
      <c r="C6" t="str">
        <f>IF(P_ranger!J19=0," ",P_ranger!B19)</f>
        <v>Steinkjer</v>
      </c>
      <c r="D6" s="47">
        <f>IF(P_ranger!C19=0," ",P_ranger!C19/1000)</f>
        <v>6549.0220300000001</v>
      </c>
      <c r="E6" s="47">
        <f>IF(P_ranger!D19=0," ",P_ranger!D19/1000)</f>
        <v>1760.0054</v>
      </c>
      <c r="F6" s="47">
        <f>IF(P_ranger!E19=0," ",P_ranger!E19/1000)</f>
        <v>2151.5219999999995</v>
      </c>
      <c r="G6" s="47">
        <f>IF(P_ranger!F19=0," ",P_ranger!F19/1000)</f>
        <v>122.8357</v>
      </c>
      <c r="H6" s="47">
        <f>IF(P_ranger!G19=0," ",P_ranger!G19/1000)</f>
        <v>10583.385129999997</v>
      </c>
      <c r="I6" s="46" t="str">
        <f>IF(P_ranger!I19=0," ",P_ranger!I19)</f>
        <v>Steinkjer</v>
      </c>
      <c r="J6" s="48">
        <f>IF(P_ranger!J19=0," ",P_ranger!J19)</f>
        <v>0.13785357905228748</v>
      </c>
      <c r="K6" s="49">
        <f>IF(P_ranger!K19=0," ",P_ranger!K19)</f>
        <v>0.32396677954523556</v>
      </c>
      <c r="L6" s="47">
        <f>IF(P_ranger!L19=0," ",P_ranger!L19/1000)</f>
        <v>24871.789480000003</v>
      </c>
    </row>
    <row r="7" spans="2:19" ht="12.95" customHeight="1" x14ac:dyDescent="0.2">
      <c r="B7" s="39">
        <f>IF(P_ranger!J20=0," ",IF(P_ranger!B20="sum"," ",P_ranger!A20))</f>
        <v>3</v>
      </c>
      <c r="C7" t="str">
        <f>IF(P_ranger!J20=0," ",P_ranger!B20)</f>
        <v>Verdal</v>
      </c>
      <c r="D7" s="47">
        <f>IF(P_ranger!C20=0," ",P_ranger!C20/1000)</f>
        <v>1998.8422000000003</v>
      </c>
      <c r="E7" s="47">
        <f>IF(P_ranger!D20=0," ",P_ranger!D20/1000)</f>
        <v>4279.3320999999996</v>
      </c>
      <c r="F7" s="47">
        <f>IF(P_ranger!E20=0," ",P_ranger!E20/1000)</f>
        <v>678.07179999999983</v>
      </c>
      <c r="G7" s="47">
        <f>IF(P_ranger!F20=0," ",P_ranger!F20/1000)</f>
        <v>146.83919999999998</v>
      </c>
      <c r="H7" s="47">
        <f>IF(P_ranger!G20=0," ",P_ranger!G20/1000)</f>
        <v>7103.0852999999925</v>
      </c>
      <c r="I7" s="46" t="str">
        <f>IF(P_ranger!I20=0," ",P_ranger!I20)</f>
        <v>Verdal</v>
      </c>
      <c r="J7" s="48">
        <f>IF(P_ranger!J20=0," ",P_ranger!J20)</f>
        <v>9.2521033572052422E-2</v>
      </c>
      <c r="K7" s="49">
        <f>IF(P_ranger!K20=0," ",P_ranger!K20)</f>
        <v>0.416487813117288</v>
      </c>
      <c r="L7" s="47">
        <f>IF(P_ranger!L20=0," ",P_ranger!L20/1000)</f>
        <v>31974.874779999998</v>
      </c>
    </row>
    <row r="8" spans="2:19" ht="12.95" customHeight="1" x14ac:dyDescent="0.2">
      <c r="B8" s="39">
        <f>IF(P_ranger!J21=0," ",IF(P_ranger!B21="sum"," ",P_ranger!A21))</f>
        <v>4</v>
      </c>
      <c r="C8" t="str">
        <f>IF(P_ranger!J21=0," ",P_ranger!B21)</f>
        <v>Midtre Gauldal</v>
      </c>
      <c r="D8" s="47">
        <f>IF(P_ranger!C21=0," ",P_ranger!C21/1000)</f>
        <v>5253.6489399999991</v>
      </c>
      <c r="E8" s="47">
        <f>IF(P_ranger!D21=0," ",P_ranger!D21/1000)</f>
        <v>252.57670000000002</v>
      </c>
      <c r="F8" s="47">
        <f>IF(P_ranger!E21=0," ",P_ranger!E21/1000)</f>
        <v>690.54589999999996</v>
      </c>
      <c r="G8" s="47">
        <f>IF(P_ranger!F21=0," ",P_ranger!F21/1000)</f>
        <v>174.24029999999999</v>
      </c>
      <c r="H8" s="47">
        <f>IF(P_ranger!G21=0," ",P_ranger!G21/1000)</f>
        <v>6371.0118399999965</v>
      </c>
      <c r="I8" s="46" t="str">
        <f>IF(P_ranger!I21=0," ",P_ranger!I21)</f>
        <v>Midtre Gauldal</v>
      </c>
      <c r="J8" s="48">
        <f>IF(P_ranger!J21=0," ",P_ranger!J21)</f>
        <v>8.2985431744228635E-2</v>
      </c>
      <c r="K8" s="49">
        <f>IF(P_ranger!K21=0," ",P_ranger!K21)</f>
        <v>0.49947324486151656</v>
      </c>
      <c r="L8" s="47">
        <f>IF(P_ranger!L21=0," ",P_ranger!L21/1000)</f>
        <v>38345.88661999999</v>
      </c>
    </row>
    <row r="9" spans="2:19" ht="12.95" customHeight="1" x14ac:dyDescent="0.2">
      <c r="B9" s="39">
        <f>IF(P_ranger!J22=0," ",IF(P_ranger!B22="sum"," ",P_ranger!A22))</f>
        <v>5</v>
      </c>
      <c r="C9" t="str">
        <f>IF(P_ranger!J22=0," ",P_ranger!B22)</f>
        <v>Melhus</v>
      </c>
      <c r="D9" s="47">
        <f>IF(P_ranger!C22=0," ",P_ranger!C22/1000)</f>
        <v>4305.9870600000004</v>
      </c>
      <c r="E9" s="47">
        <f>IF(P_ranger!D22=0," ",P_ranger!D22/1000)</f>
        <v>2.0175000000000001</v>
      </c>
      <c r="F9" s="47">
        <f>IF(P_ranger!E22=0," ",P_ranger!E22/1000)</f>
        <v>335.69710000000009</v>
      </c>
      <c r="G9" s="47">
        <f>IF(P_ranger!F22=0," ",P_ranger!F22/1000)</f>
        <v>33.484199999999994</v>
      </c>
      <c r="H9" s="47">
        <f>IF(P_ranger!G22=0," ",P_ranger!G22/1000)</f>
        <v>4677.1858599999987</v>
      </c>
      <c r="I9" s="46" t="str">
        <f>IF(P_ranger!I22=0," ",P_ranger!I22)</f>
        <v>Melhus</v>
      </c>
      <c r="J9" s="48">
        <f>IF(P_ranger!J22=0," ",P_ranger!J22)</f>
        <v>6.0922550089014031E-2</v>
      </c>
      <c r="K9" s="49">
        <f>IF(P_ranger!K22=0," ",P_ranger!K22)</f>
        <v>0.5603957949505306</v>
      </c>
      <c r="L9" s="47">
        <f>IF(P_ranger!L22=0," ",P_ranger!L22/1000)</f>
        <v>43023.072479999988</v>
      </c>
    </row>
    <row r="10" spans="2:19" ht="12.95" customHeight="1" x14ac:dyDescent="0.2">
      <c r="B10" s="39">
        <f>IF(P_ranger!J23=0," ",IF(P_ranger!B23="sum"," ",P_ranger!A23))</f>
        <v>6</v>
      </c>
      <c r="C10" t="str">
        <f>IF(P_ranger!J23=0," ",P_ranger!B23)</f>
        <v>Orkland</v>
      </c>
      <c r="D10" s="47">
        <f>IF(P_ranger!C23=0," ",P_ranger!C23/1000)</f>
        <v>2922.7443399999997</v>
      </c>
      <c r="E10" s="47">
        <f>IF(P_ranger!D23=0," ",P_ranger!D23/1000)</f>
        <v>216.19920000000002</v>
      </c>
      <c r="F10" s="47">
        <f>IF(P_ranger!E23=0," ",P_ranger!E23/1000)</f>
        <v>1164.4346</v>
      </c>
      <c r="G10" s="47">
        <f>IF(P_ranger!F23=0," ",P_ranger!F23/1000)</f>
        <v>50.219000000000015</v>
      </c>
      <c r="H10" s="47">
        <f>IF(P_ranger!G23=0," ",P_ranger!G23/1000)</f>
        <v>4353.5971400000017</v>
      </c>
      <c r="I10" s="46" t="str">
        <f>IF(P_ranger!I23=0," ",P_ranger!I23)</f>
        <v>Orkland</v>
      </c>
      <c r="J10" s="48">
        <f>IF(P_ranger!J23=0," ",P_ranger!J23)</f>
        <v>5.6707654510235433E-2</v>
      </c>
      <c r="K10" s="49">
        <f>IF(P_ranger!K23=0," ",P_ranger!K23)</f>
        <v>0.61710344946076601</v>
      </c>
      <c r="L10" s="47">
        <f>IF(P_ranger!L23=0," ",P_ranger!L23/1000)</f>
        <v>47376.669619999993</v>
      </c>
    </row>
    <row r="11" spans="2:19" ht="12.95" customHeight="1" x14ac:dyDescent="0.2">
      <c r="B11" s="39">
        <f>IF(P_ranger!J24=0," ",IF(P_ranger!B24="sum"," ",P_ranger!A24))</f>
        <v>7</v>
      </c>
      <c r="C11" t="str">
        <f>IF(P_ranger!J24=0," ",P_ranger!B24)</f>
        <v>Inderøy</v>
      </c>
      <c r="D11" s="47">
        <f>IF(P_ranger!C24=0," ",P_ranger!C24/1000)</f>
        <v>738.3434299999999</v>
      </c>
      <c r="E11" s="47">
        <f>IF(P_ranger!D24=0," ",P_ranger!D24/1000)</f>
        <v>2564.7654999999995</v>
      </c>
      <c r="F11" s="47">
        <f>IF(P_ranger!E24=0," ",P_ranger!E24/1000)</f>
        <v>653.19980000000021</v>
      </c>
      <c r="G11" s="47">
        <f>IF(P_ranger!F24=0," ",P_ranger!F24/1000)</f>
        <v>48.387</v>
      </c>
      <c r="H11" s="47">
        <f>IF(P_ranger!G24=0," ",P_ranger!G24/1000)</f>
        <v>4004.6957299999999</v>
      </c>
      <c r="I11" s="46" t="str">
        <f>IF(P_ranger!I24=0," ",P_ranger!I24)</f>
        <v>Inderøy</v>
      </c>
      <c r="J11" s="48">
        <f>IF(P_ranger!J24=0," ",P_ranger!J24)</f>
        <v>5.2163049214851105E-2</v>
      </c>
      <c r="K11" s="49">
        <f>IF(P_ranger!K24=0," ",P_ranger!K24)</f>
        <v>0.66926649867561705</v>
      </c>
      <c r="L11" s="47">
        <f>IF(P_ranger!L24=0," ",P_ranger!L24/1000)</f>
        <v>51381.365349999985</v>
      </c>
    </row>
    <row r="12" spans="2:19" ht="12.95" customHeight="1" x14ac:dyDescent="0.2">
      <c r="B12" s="39">
        <f>IF(P_ranger!J25=0," ",IF(P_ranger!B25="sum"," ",P_ranger!A25))</f>
        <v>8</v>
      </c>
      <c r="C12" t="str">
        <f>IF(P_ranger!J25=0," ",P_ranger!B25)</f>
        <v>Frosta</v>
      </c>
      <c r="D12" s="47">
        <f>IF(P_ranger!C25=0," ",P_ranger!C25/1000)</f>
        <v>80.465299999999999</v>
      </c>
      <c r="E12" s="47">
        <f>IF(P_ranger!D25=0," ",P_ranger!D25/1000)</f>
        <v>2487.3621000000007</v>
      </c>
      <c r="F12" s="47">
        <f>IF(P_ranger!E25=0," ",P_ranger!E25/1000)</f>
        <v>114.47469999999998</v>
      </c>
      <c r="G12" s="47">
        <f>IF(P_ranger!F25=0," ",P_ranger!F25/1000)</f>
        <v>5.8396999999999997</v>
      </c>
      <c r="H12" s="47">
        <f>IF(P_ranger!G25=0," ",P_ranger!G25/1000)</f>
        <v>2688.1418000000012</v>
      </c>
      <c r="I12" s="46" t="str">
        <f>IF(P_ranger!I25=0," ",P_ranger!I25)</f>
        <v>Frosta</v>
      </c>
      <c r="J12" s="48">
        <f>IF(P_ranger!J25=0," ",P_ranger!J25)</f>
        <v>3.5014313811526074E-2</v>
      </c>
      <c r="K12" s="49">
        <f>IF(P_ranger!K25=0," ",P_ranger!K25)</f>
        <v>0.70428081248714325</v>
      </c>
      <c r="L12" s="47">
        <f>IF(P_ranger!L25=0," ",P_ranger!L25/1000)</f>
        <v>54069.50714999999</v>
      </c>
    </row>
    <row r="13" spans="2:19" ht="12.95" customHeight="1" x14ac:dyDescent="0.2">
      <c r="B13" s="39">
        <f>IF(P_ranger!J26=0," ",IF(P_ranger!B26="sum"," ",P_ranger!A26))</f>
        <v>9</v>
      </c>
      <c r="C13" t="str">
        <f>IF(P_ranger!J26=0," ",P_ranger!B26)</f>
        <v>Overhalla</v>
      </c>
      <c r="D13" s="47">
        <f>IF(P_ranger!C26=0," ",P_ranger!C26/1000)</f>
        <v>183.357</v>
      </c>
      <c r="E13" s="47">
        <f>IF(P_ranger!D26=0," ",P_ranger!D26/1000)</f>
        <v>1335.2166999999999</v>
      </c>
      <c r="F13" s="47">
        <f>IF(P_ranger!E26=0," ",P_ranger!E26/1000)</f>
        <v>883.21180000000027</v>
      </c>
      <c r="G13" s="47">
        <f>IF(P_ranger!F26=0," ",P_ranger!F26/1000)</f>
        <v>17.936300000000003</v>
      </c>
      <c r="H13" s="47">
        <f>IF(P_ranger!G26=0," ",P_ranger!G26/1000)</f>
        <v>2419.7217999999998</v>
      </c>
      <c r="I13" s="46" t="str">
        <f>IF(P_ranger!I26=0," ",P_ranger!I26)</f>
        <v>Overhalla</v>
      </c>
      <c r="J13" s="48">
        <f>IF(P_ranger!J26=0," ",P_ranger!J26)</f>
        <v>3.1518016810642459E-2</v>
      </c>
      <c r="K13" s="49">
        <f>IF(P_ranger!K26=0," ",P_ranger!K26)</f>
        <v>0.73579882929778562</v>
      </c>
      <c r="L13" s="47">
        <f>IF(P_ranger!L26=0," ",P_ranger!L26/1000)</f>
        <v>56489.22894999999</v>
      </c>
    </row>
    <row r="14" spans="2:19" ht="12.95" customHeight="1" x14ac:dyDescent="0.2">
      <c r="B14" s="39">
        <f>IF(P_ranger!J27=0," ",IF(P_ranger!B27="sum"," ",P_ranger!A27))</f>
        <v>10</v>
      </c>
      <c r="C14" t="str">
        <f>IF(P_ranger!J27=0," ",P_ranger!B27)</f>
        <v>Indre Fosen</v>
      </c>
      <c r="D14" s="47">
        <f>IF(P_ranger!C27=0," ",P_ranger!C27/1000)</f>
        <v>1175.01385</v>
      </c>
      <c r="E14" s="47">
        <f>IF(P_ranger!D27=0," ",P_ranger!D27/1000)</f>
        <v>166.22919999999999</v>
      </c>
      <c r="F14" s="47">
        <f>IF(P_ranger!E27=0," ",P_ranger!E27/1000)</f>
        <v>927.33789999999999</v>
      </c>
      <c r="G14" s="47">
        <f>IF(P_ranger!F27=0," ",P_ranger!F27/1000)</f>
        <v>67.774799999999999</v>
      </c>
      <c r="H14" s="47">
        <f>IF(P_ranger!G27=0," ",P_ranger!G27/1000)</f>
        <v>2336.3557499999984</v>
      </c>
      <c r="I14" s="46" t="str">
        <f>IF(P_ranger!I27=0," ",P_ranger!I27)</f>
        <v>Indre Fosen</v>
      </c>
      <c r="J14" s="48">
        <f>IF(P_ranger!J27=0," ",P_ranger!J27)</f>
        <v>3.0432134720669593E-2</v>
      </c>
      <c r="K14" s="49">
        <f>IF(P_ranger!K27=0," ",P_ranger!K27)</f>
        <v>0.76623096401845525</v>
      </c>
      <c r="L14" s="47">
        <f>IF(P_ranger!L27=0," ",P_ranger!L27/1000)</f>
        <v>58825.584699999985</v>
      </c>
    </row>
    <row r="15" spans="2:19" ht="12.95" customHeight="1" x14ac:dyDescent="0.2">
      <c r="B15" s="39">
        <f>IF(P_ranger!J28=0," ",IF(P_ranger!B28="sum"," ",P_ranger!A28))</f>
        <v>11</v>
      </c>
      <c r="C15" t="str">
        <f>IF(P_ranger!J28=0," ",P_ranger!B28)</f>
        <v>Namsos</v>
      </c>
      <c r="D15" s="47">
        <f>IF(P_ranger!C28=0," ",P_ranger!C28/1000)</f>
        <v>717.16227000000003</v>
      </c>
      <c r="E15" s="47">
        <f>IF(P_ranger!D28=0," ",P_ranger!D28/1000)</f>
        <v>359.21290000000005</v>
      </c>
      <c r="F15" s="47">
        <f>IF(P_ranger!E28=0," ",P_ranger!E28/1000)</f>
        <v>793.83649999999977</v>
      </c>
      <c r="G15" s="47">
        <f>IF(P_ranger!F28=0," ",P_ranger!F28/1000)</f>
        <v>35.751299999999986</v>
      </c>
      <c r="H15" s="47">
        <f>IF(P_ranger!G28=0," ",P_ranger!G28/1000)</f>
        <v>1905.96297</v>
      </c>
      <c r="I15" s="46" t="str">
        <f>IF(P_ranger!I28=0," ",P_ranger!I28)</f>
        <v>Namsos</v>
      </c>
      <c r="J15" s="48">
        <f>IF(P_ranger!J28=0," ",P_ranger!J28)</f>
        <v>2.4826065925810992E-2</v>
      </c>
      <c r="K15" s="49">
        <f>IF(P_ranger!K28=0," ",P_ranger!K28)</f>
        <v>0.79105702994426619</v>
      </c>
      <c r="L15" s="47">
        <f>IF(P_ranger!L28=0," ",P_ranger!L28/1000)</f>
        <v>60731.547669999985</v>
      </c>
    </row>
    <row r="16" spans="2:19" ht="12.95" customHeight="1" x14ac:dyDescent="0.2">
      <c r="B16" s="39">
        <f>IF(P_ranger!J29=0," ",IF(P_ranger!B29="sum"," ",P_ranger!A29))</f>
        <v>12</v>
      </c>
      <c r="C16" t="str">
        <f>IF(P_ranger!J29=0," ",P_ranger!B29)</f>
        <v>Stjørdal</v>
      </c>
      <c r="D16" s="47">
        <f>IF(P_ranger!C29=0," ",P_ranger!C29/1000)</f>
        <v>504.44176999999996</v>
      </c>
      <c r="E16" s="47">
        <f>IF(P_ranger!D29=0," ",P_ranger!D29/1000)</f>
        <v>583.82330000000002</v>
      </c>
      <c r="F16" s="47">
        <f>IF(P_ranger!E29=0," ",P_ranger!E29/1000)</f>
        <v>569.43500000000029</v>
      </c>
      <c r="G16" s="47">
        <f>IF(P_ranger!F29=0," ",P_ranger!F29/1000)</f>
        <v>39.4056</v>
      </c>
      <c r="H16" s="47">
        <f>IF(P_ranger!G29=0," ",P_ranger!G29/1000)</f>
        <v>1697.1056699999997</v>
      </c>
      <c r="I16" s="46" t="str">
        <f>IF(P_ranger!I29=0," ",P_ranger!I29)</f>
        <v>Stjørdal</v>
      </c>
      <c r="J16" s="48">
        <f>IF(P_ranger!J29=0," ",P_ranger!J29)</f>
        <v>2.2105601163115791E-2</v>
      </c>
      <c r="K16" s="49">
        <f>IF(P_ranger!K29=0," ",P_ranger!K29)</f>
        <v>0.81316263110738207</v>
      </c>
      <c r="L16" s="47">
        <f>IF(P_ranger!L29=0," ",P_ranger!L29/1000)</f>
        <v>62428.65333999999</v>
      </c>
    </row>
    <row r="17" spans="2:12" ht="12.95" customHeight="1" x14ac:dyDescent="0.2">
      <c r="B17" s="39">
        <f>IF(P_ranger!J30=0," ",IF(P_ranger!B30="sum"," ",P_ranger!A30))</f>
        <v>13</v>
      </c>
      <c r="C17" t="str">
        <f>IF(P_ranger!J30=0," ",P_ranger!B30)</f>
        <v>Holtålen</v>
      </c>
      <c r="D17" s="47">
        <f>IF(P_ranger!C30=0," ",P_ranger!C30/1000)</f>
        <v>1340.20526</v>
      </c>
      <c r="E17" s="47" t="str">
        <f>IF(P_ranger!D30=0," ",P_ranger!D30/1000)</f>
        <v xml:space="preserve"> </v>
      </c>
      <c r="F17" s="47">
        <f>IF(P_ranger!E30=0," ",P_ranger!E30/1000)</f>
        <v>93.781399999999977</v>
      </c>
      <c r="G17" s="47">
        <f>IF(P_ranger!F30=0," ",P_ranger!F30/1000)</f>
        <v>59.384900000000002</v>
      </c>
      <c r="H17" s="47">
        <f>IF(P_ranger!G30=0," ",P_ranger!G30/1000)</f>
        <v>1493.3715600000003</v>
      </c>
      <c r="I17" s="46" t="str">
        <f>IF(P_ranger!I30=0," ",P_ranger!I30)</f>
        <v>Holtålen</v>
      </c>
      <c r="J17" s="48">
        <f>IF(P_ranger!J30=0," ",P_ranger!J30)</f>
        <v>1.9451868364625789E-2</v>
      </c>
      <c r="K17" s="49">
        <f>IF(P_ranger!K30=0," ",P_ranger!K30)</f>
        <v>0.83261449947200783</v>
      </c>
      <c r="L17" s="47">
        <f>IF(P_ranger!L30=0," ",P_ranger!L30/1000)</f>
        <v>63922.024899999989</v>
      </c>
    </row>
    <row r="18" spans="2:12" ht="12.95" customHeight="1" x14ac:dyDescent="0.2">
      <c r="B18" s="39">
        <f>IF(P_ranger!J31=0," ",IF(P_ranger!B31="sum"," ",P_ranger!A31))</f>
        <v>14</v>
      </c>
      <c r="C18" t="str">
        <f>IF(P_ranger!J31=0," ",P_ranger!B31)</f>
        <v>Ørland</v>
      </c>
      <c r="D18" s="47">
        <f>IF(P_ranger!C31=0," ",P_ranger!C31/1000)</f>
        <v>247.25707999999997</v>
      </c>
      <c r="E18" s="47">
        <f>IF(P_ranger!D31=0," ",P_ranger!D31/1000)</f>
        <v>196.70249999999999</v>
      </c>
      <c r="F18" s="47">
        <f>IF(P_ranger!E31=0," ",P_ranger!E31/1000)</f>
        <v>921.02240000000018</v>
      </c>
      <c r="G18" s="47">
        <f>IF(P_ranger!F31=0," ",P_ranger!F31/1000)</f>
        <v>41.110200000000013</v>
      </c>
      <c r="H18" s="47">
        <f>IF(P_ranger!G31=0," ",P_ranger!G31/1000)</f>
        <v>1406.092180000001</v>
      </c>
      <c r="I18" s="46" t="str">
        <f>IF(P_ranger!I31=0," ",P_ranger!I31)</f>
        <v>Ørland</v>
      </c>
      <c r="J18" s="48">
        <f>IF(P_ranger!J31=0," ",P_ranger!J31)</f>
        <v>1.831501330713016E-2</v>
      </c>
      <c r="K18" s="49">
        <f>IF(P_ranger!K31=0," ",P_ranger!K31)</f>
        <v>0.85092951277913798</v>
      </c>
      <c r="L18" s="47">
        <f>IF(P_ranger!L31=0," ",P_ranger!L31/1000)</f>
        <v>65328.117079999989</v>
      </c>
    </row>
    <row r="19" spans="2:12" ht="12.95" customHeight="1" x14ac:dyDescent="0.2">
      <c r="B19" s="39">
        <f>IF(P_ranger!J32=0," ",IF(P_ranger!B32="sum"," ",P_ranger!A32))</f>
        <v>15</v>
      </c>
      <c r="C19" t="str">
        <f>IF(P_ranger!J32=0," ",P_ranger!B32)</f>
        <v>Snåsa</v>
      </c>
      <c r="D19" s="47">
        <f>IF(P_ranger!C32=0," ",P_ranger!C32/1000)</f>
        <v>383.68018999999998</v>
      </c>
      <c r="E19" s="47">
        <f>IF(P_ranger!D32=0," ",P_ranger!D32/1000)</f>
        <v>580.30740000000003</v>
      </c>
      <c r="F19" s="47">
        <f>IF(P_ranger!E32=0," ",P_ranger!E32/1000)</f>
        <v>364.83769999999998</v>
      </c>
      <c r="G19" s="47">
        <f>IF(P_ranger!F32=0," ",P_ranger!F32/1000)</f>
        <v>30.500599999999999</v>
      </c>
      <c r="H19" s="47">
        <f>IF(P_ranger!G32=0," ",P_ranger!G32/1000)</f>
        <v>1359.3258900000008</v>
      </c>
      <c r="I19" s="46" t="str">
        <f>IF(P_ranger!I32=0," ",P_ranger!I32)</f>
        <v>Snåsa</v>
      </c>
      <c r="J19" s="48">
        <f>IF(P_ranger!J32=0," ",P_ranger!J32)</f>
        <v>1.7705860339879385E-2</v>
      </c>
      <c r="K19" s="49">
        <f>IF(P_ranger!K32=0," ",P_ranger!K32)</f>
        <v>0.8686353731190174</v>
      </c>
      <c r="L19" s="47">
        <f>IF(P_ranger!L32=0," ",P_ranger!L32/1000)</f>
        <v>66687.442969999989</v>
      </c>
    </row>
    <row r="20" spans="2:12" ht="12.95" customHeight="1" x14ac:dyDescent="0.2">
      <c r="B20" s="39">
        <f>IF(P_ranger!J33=0," ",IF(P_ranger!B33="sum"," ",P_ranger!A33))</f>
        <v>16</v>
      </c>
      <c r="C20" t="str">
        <f>IF(P_ranger!J33=0," ",P_ranger!B33)</f>
        <v>Skaun</v>
      </c>
      <c r="D20" s="47">
        <f>IF(P_ranger!C33=0," ",P_ranger!C33/1000)</f>
        <v>845.54006000000004</v>
      </c>
      <c r="E20" s="47">
        <f>IF(P_ranger!D33=0," ",P_ranger!D33/1000)</f>
        <v>181.44629999999998</v>
      </c>
      <c r="F20" s="47">
        <f>IF(P_ranger!E33=0," ",P_ranger!E33/1000)</f>
        <v>117.87249999999997</v>
      </c>
      <c r="G20" s="47">
        <f>IF(P_ranger!F33=0," ",P_ranger!F33/1000)</f>
        <v>3.7232000000000003</v>
      </c>
      <c r="H20" s="47">
        <f>IF(P_ranger!G33=0," ",P_ranger!G33/1000)</f>
        <v>1148.5820599999993</v>
      </c>
      <c r="I20" s="46" t="str">
        <f>IF(P_ranger!I33=0," ",P_ranger!I33)</f>
        <v>Skaun</v>
      </c>
      <c r="J20" s="48">
        <f>IF(P_ranger!J33=0," ",P_ranger!J33)</f>
        <v>1.4960822634850969E-2</v>
      </c>
      <c r="K20" s="49">
        <f>IF(P_ranger!K33=0," ",P_ranger!K33)</f>
        <v>0.88359619575386827</v>
      </c>
      <c r="L20" s="47">
        <f>IF(P_ranger!L33=0," ",P_ranger!L33/1000)</f>
        <v>67836.02502999999</v>
      </c>
    </row>
    <row r="21" spans="2:12" ht="12.95" customHeight="1" x14ac:dyDescent="0.2">
      <c r="B21" s="39">
        <f>IF(P_ranger!J34=0," ",IF(P_ranger!B34="sum"," ",P_ranger!A34))</f>
        <v>17</v>
      </c>
      <c r="C21" t="str">
        <f>IF(P_ranger!J34=0," ",P_ranger!B34)</f>
        <v>Rennebu</v>
      </c>
      <c r="D21" s="47">
        <f>IF(P_ranger!C34=0," ",P_ranger!C34/1000)</f>
        <v>604.32765000000006</v>
      </c>
      <c r="E21" s="47">
        <f>IF(P_ranger!D34=0," ",P_ranger!D34/1000)</f>
        <v>0.56679999999999997</v>
      </c>
      <c r="F21" s="47">
        <f>IF(P_ranger!E34=0," ",P_ranger!E34/1000)</f>
        <v>278.3685999999999</v>
      </c>
      <c r="G21" s="47">
        <f>IF(P_ranger!F34=0," ",P_ranger!F34/1000)</f>
        <v>166.2859</v>
      </c>
      <c r="H21" s="47">
        <f>IF(P_ranger!G34=0," ",P_ranger!G34/1000)</f>
        <v>1049.5489500000001</v>
      </c>
      <c r="I21" s="46" t="str">
        <f>IF(P_ranger!I34=0," ",P_ranger!I34)</f>
        <v>Rennebu</v>
      </c>
      <c r="J21" s="48">
        <f>IF(P_ranger!J34=0," ",P_ranger!J34)</f>
        <v>1.3670869704811583E-2</v>
      </c>
      <c r="K21" s="49">
        <f>IF(P_ranger!K34=0," ",P_ranger!K34)</f>
        <v>0.89726706545867996</v>
      </c>
      <c r="L21" s="47">
        <f>IF(P_ranger!L34=0," ",P_ranger!L34/1000)</f>
        <v>68885.573979999986</v>
      </c>
    </row>
    <row r="22" spans="2:12" ht="12.95" customHeight="1" x14ac:dyDescent="0.2">
      <c r="B22" s="39">
        <f>IF(P_ranger!J35=0," ",IF(P_ranger!B35="sum"," ",P_ranger!A35))</f>
        <v>18</v>
      </c>
      <c r="C22" t="str">
        <f>IF(P_ranger!J35=0," ",P_ranger!B35)</f>
        <v>Oppdal</v>
      </c>
      <c r="D22" s="47" t="str">
        <f>IF(P_ranger!C35=0," ",P_ranger!C35/1000)</f>
        <v xml:space="preserve"> </v>
      </c>
      <c r="E22" s="47">
        <f>IF(P_ranger!D35=0," ",P_ranger!D35/1000)</f>
        <v>0.20710000000000001</v>
      </c>
      <c r="F22" s="47">
        <f>IF(P_ranger!E35=0," ",P_ranger!E35/1000)</f>
        <v>506.80450000000013</v>
      </c>
      <c r="G22" s="47">
        <f>IF(P_ranger!F35=0," ",P_ranger!F35/1000)</f>
        <v>480.82299999999981</v>
      </c>
      <c r="H22" s="47">
        <f>IF(P_ranger!G35=0," ",P_ranger!G35/1000)</f>
        <v>987.83459999999991</v>
      </c>
      <c r="I22" s="46" t="str">
        <f>IF(P_ranger!I35=0," ",P_ranger!I35)</f>
        <v>Oppdal</v>
      </c>
      <c r="J22" s="48">
        <f>IF(P_ranger!J35=0," ",P_ranger!J35)</f>
        <v>1.2867011211344325E-2</v>
      </c>
      <c r="K22" s="49">
        <f>IF(P_ranger!K35=0," ",P_ranger!K35)</f>
        <v>0.91013407667002422</v>
      </c>
      <c r="L22" s="47">
        <f>IF(P_ranger!L35=0," ",P_ranger!L35/1000)</f>
        <v>69873.408579999988</v>
      </c>
    </row>
    <row r="23" spans="2:12" ht="12.95" customHeight="1" x14ac:dyDescent="0.2">
      <c r="B23" s="39">
        <f>IF(P_ranger!J36=0," ",IF(P_ranger!B36="sum"," ",P_ranger!A36))</f>
        <v>19</v>
      </c>
      <c r="C23" t="str">
        <f>IF(P_ranger!J36=0," ",P_ranger!B36)</f>
        <v>Nærøysund</v>
      </c>
      <c r="D23" s="47" t="str">
        <f>IF(P_ranger!C36=0," ",P_ranger!C36/1000)</f>
        <v xml:space="preserve"> </v>
      </c>
      <c r="E23" s="47">
        <f>IF(P_ranger!D36=0," ",P_ranger!D36/1000)</f>
        <v>105.7765</v>
      </c>
      <c r="F23" s="47">
        <f>IF(P_ranger!E36=0," ",P_ranger!E36/1000)</f>
        <v>841.80869999999993</v>
      </c>
      <c r="G23" s="47">
        <f>IF(P_ranger!F36=0," ",P_ranger!F36/1000)</f>
        <v>30.698899999999998</v>
      </c>
      <c r="H23" s="47">
        <f>IF(P_ranger!G36=0," ",P_ranger!G36/1000)</f>
        <v>978.28410000000042</v>
      </c>
      <c r="I23" s="46" t="str">
        <f>IF(P_ranger!I36=0," ",P_ranger!I36)</f>
        <v>Nærøysund</v>
      </c>
      <c r="J23" s="48">
        <f>IF(P_ranger!J36=0," ",P_ranger!J36)</f>
        <v>1.2742611447888037E-2</v>
      </c>
      <c r="K23" s="49">
        <f>IF(P_ranger!K36=0," ",P_ranger!K36)</f>
        <v>0.92287668811791213</v>
      </c>
      <c r="L23" s="47">
        <f>IF(P_ranger!L36=0," ",P_ranger!L36/1000)</f>
        <v>70851.692679999978</v>
      </c>
    </row>
    <row r="24" spans="2:12" ht="12.95" customHeight="1" x14ac:dyDescent="0.2">
      <c r="B24" s="39">
        <f>IF(P_ranger!J37=0," ",IF(P_ranger!B37="sum"," ",P_ranger!A37))</f>
        <v>20</v>
      </c>
      <c r="C24" t="str">
        <f>IF(P_ranger!J37=0," ",P_ranger!B37)</f>
        <v>Åfjord</v>
      </c>
      <c r="D24" s="47">
        <f>IF(P_ranger!C37=0," ",P_ranger!C37/1000)</f>
        <v>167.34085000000002</v>
      </c>
      <c r="E24" s="47">
        <f>IF(P_ranger!D37=0," ",P_ranger!D37/1000)</f>
        <v>80.062300000000008</v>
      </c>
      <c r="F24" s="47">
        <f>IF(P_ranger!E37=0," ",P_ranger!E37/1000)</f>
        <v>552.90930000000037</v>
      </c>
      <c r="G24" s="47">
        <f>IF(P_ranger!F37=0," ",P_ranger!F37/1000)</f>
        <v>46.633200000000002</v>
      </c>
      <c r="H24" s="47">
        <f>IF(P_ranger!G37=0," ",P_ranger!G37/1000)</f>
        <v>846.94565000000046</v>
      </c>
      <c r="I24" s="46" t="str">
        <f>IF(P_ranger!I37=0," ",P_ranger!I37)</f>
        <v>Åfjord</v>
      </c>
      <c r="J24" s="48">
        <f>IF(P_ranger!J37=0," ",P_ranger!J37)</f>
        <v>1.1031866239499319E-2</v>
      </c>
      <c r="K24" s="49">
        <f>IF(P_ranger!K37=0," ",P_ranger!K37)</f>
        <v>0.93390855435741149</v>
      </c>
      <c r="L24" s="47">
        <f>IF(P_ranger!L37=0," ",P_ranger!L37/1000)</f>
        <v>71698.638329999987</v>
      </c>
    </row>
    <row r="25" spans="2:12" ht="12.95" customHeight="1" x14ac:dyDescent="0.2">
      <c r="B25" s="39">
        <f>IF(P_ranger!J38=0," ",IF(P_ranger!B38="sum"," ",P_ranger!A38))</f>
        <v>21</v>
      </c>
      <c r="C25" t="str">
        <f>IF(P_ranger!J38=0," ",P_ranger!B38)</f>
        <v>Trondheim</v>
      </c>
      <c r="D25" s="47">
        <f>IF(P_ranger!C38=0," ",P_ranger!C38/1000)</f>
        <v>507.00768999999997</v>
      </c>
      <c r="E25" s="47">
        <f>IF(P_ranger!D38=0," ",P_ranger!D38/1000)</f>
        <v>42.908000000000001</v>
      </c>
      <c r="F25" s="47">
        <f>IF(P_ranger!E38=0," ",P_ranger!E38/1000)</f>
        <v>153.13019999999997</v>
      </c>
      <c r="G25" s="47">
        <f>IF(P_ranger!F38=0," ",P_ranger!F38/1000)</f>
        <v>19.880299999999998</v>
      </c>
      <c r="H25" s="47">
        <f>IF(P_ranger!G38=0," ",P_ranger!G38/1000)</f>
        <v>722.92618999999979</v>
      </c>
      <c r="I25" s="46" t="str">
        <f>IF(P_ranger!I38=0," ",P_ranger!I38)</f>
        <v>Trondheim</v>
      </c>
      <c r="J25" s="48">
        <f>IF(P_ranger!J38=0," ",P_ranger!J38)</f>
        <v>9.416454325151636E-3</v>
      </c>
      <c r="K25" s="49">
        <f>IF(P_ranger!K38=0," ",P_ranger!K38)</f>
        <v>0.94332500868256308</v>
      </c>
      <c r="L25" s="47">
        <f>IF(P_ranger!L38=0," ",P_ranger!L38/1000)</f>
        <v>72421.564519999985</v>
      </c>
    </row>
    <row r="26" spans="2:12" ht="12.95" customHeight="1" x14ac:dyDescent="0.2">
      <c r="B26" s="39">
        <f>IF(P_ranger!J39=0," ",IF(P_ranger!B39="sum"," ",P_ranger!A39))</f>
        <v>22</v>
      </c>
      <c r="C26" t="str">
        <f>IF(P_ranger!J39=0," ",P_ranger!B39)</f>
        <v>Grong</v>
      </c>
      <c r="D26" s="47" t="str">
        <f>IF(P_ranger!C39=0," ",P_ranger!C39/1000)</f>
        <v xml:space="preserve"> </v>
      </c>
      <c r="E26" s="47">
        <f>IF(P_ranger!D39=0," ",P_ranger!D39/1000)</f>
        <v>399.57460000000003</v>
      </c>
      <c r="F26" s="47">
        <f>IF(P_ranger!E39=0," ",P_ranger!E39/1000)</f>
        <v>250.10859999999997</v>
      </c>
      <c r="G26" s="47">
        <f>IF(P_ranger!F39=0," ",P_ranger!F39/1000)</f>
        <v>20.922799999999999</v>
      </c>
      <c r="H26" s="47">
        <f>IF(P_ranger!G39=0," ",P_ranger!G39/1000)</f>
        <v>670.60600000000034</v>
      </c>
      <c r="I26" s="46" t="str">
        <f>IF(P_ranger!I39=0," ",P_ranger!I39)</f>
        <v>Grong</v>
      </c>
      <c r="J26" s="48">
        <f>IF(P_ranger!J39=0," ",P_ranger!J39)</f>
        <v>8.7349591929608231E-3</v>
      </c>
      <c r="K26" s="49">
        <f>IF(P_ranger!K39=0," ",P_ranger!K39)</f>
        <v>0.95205996787552394</v>
      </c>
      <c r="L26" s="47">
        <f>IF(P_ranger!L39=0," ",P_ranger!L39/1000)</f>
        <v>73092.170519999985</v>
      </c>
    </row>
    <row r="27" spans="2:12" ht="12.95" customHeight="1" x14ac:dyDescent="0.2">
      <c r="B27" s="39">
        <f>IF(P_ranger!J40=0," ",IF(P_ranger!B40="sum"," ",P_ranger!A40))</f>
        <v>23</v>
      </c>
      <c r="C27" t="str">
        <f>IF(P_ranger!J40=0," ",P_ranger!B40)</f>
        <v>Selbu</v>
      </c>
      <c r="D27" s="47" t="str">
        <f>IF(P_ranger!C40=0," ",P_ranger!C40/1000)</f>
        <v xml:space="preserve"> </v>
      </c>
      <c r="E27" s="47">
        <f>IF(P_ranger!D40=0," ",P_ranger!D40/1000)</f>
        <v>180.12210000000002</v>
      </c>
      <c r="F27" s="47">
        <f>IF(P_ranger!E40=0," ",P_ranger!E40/1000)</f>
        <v>372.93410000000017</v>
      </c>
      <c r="G27" s="47">
        <f>IF(P_ranger!F40=0," ",P_ranger!F40/1000)</f>
        <v>37.901199999999996</v>
      </c>
      <c r="H27" s="47">
        <f>IF(P_ranger!G40=0," ",P_ranger!G40/1000)</f>
        <v>590.95739999999978</v>
      </c>
      <c r="I27" s="46" t="str">
        <f>IF(P_ranger!I40=0," ",P_ranger!I40)</f>
        <v>Selbu</v>
      </c>
      <c r="J27" s="48">
        <f>IF(P_ranger!J40=0," ",P_ranger!J40)</f>
        <v>7.6974986411965027E-3</v>
      </c>
      <c r="K27" s="49">
        <f>IF(P_ranger!K40=0," ",P_ranger!K40)</f>
        <v>0.95975746651672056</v>
      </c>
      <c r="L27" s="47">
        <f>IF(P_ranger!L40=0," ",P_ranger!L40/1000)</f>
        <v>73683.127919999984</v>
      </c>
    </row>
    <row r="28" spans="2:12" ht="12.95" customHeight="1" x14ac:dyDescent="0.2">
      <c r="B28" s="39">
        <f>IF(P_ranger!J41=0," ",IF(P_ranger!B41="sum"," ",P_ranger!A41))</f>
        <v>24</v>
      </c>
      <c r="C28" t="str">
        <f>IF(P_ranger!J41=0," ",P_ranger!B41)</f>
        <v>Heim</v>
      </c>
      <c r="D28" s="47" t="str">
        <f>IF(P_ranger!C41=0," ",P_ranger!C41/1000)</f>
        <v xml:space="preserve"> </v>
      </c>
      <c r="E28" s="47">
        <f>IF(P_ranger!D41=0," ",P_ranger!D41/1000)</f>
        <v>66.952500000000001</v>
      </c>
      <c r="F28" s="47">
        <f>IF(P_ranger!E41=0," ",P_ranger!E41/1000)</f>
        <v>470.74110000000007</v>
      </c>
      <c r="G28" s="47">
        <f>IF(P_ranger!F41=0," ",P_ranger!F41/1000)</f>
        <v>45.248599999999996</v>
      </c>
      <c r="H28" s="47">
        <f>IF(P_ranger!G41=0," ",P_ranger!G41/1000)</f>
        <v>582.94219999999973</v>
      </c>
      <c r="I28" s="46" t="str">
        <f>IF(P_ranger!I41=0," ",P_ranger!I41)</f>
        <v>Heim</v>
      </c>
      <c r="J28" s="48">
        <f>IF(P_ranger!J41=0," ",P_ranger!J41)</f>
        <v>7.593096883795853E-3</v>
      </c>
      <c r="K28" s="49">
        <f>IF(P_ranger!K41=0," ",P_ranger!K41)</f>
        <v>0.96735056340051639</v>
      </c>
      <c r="L28" s="47">
        <f>IF(P_ranger!L41=0," ",P_ranger!L41/1000)</f>
        <v>74266.070119999989</v>
      </c>
    </row>
    <row r="29" spans="2:12" ht="12.95" customHeight="1" x14ac:dyDescent="0.2">
      <c r="B29" s="39">
        <f>IF(P_ranger!J42=0," ",IF(P_ranger!B42="sum"," ",P_ranger!A42))</f>
        <v>25</v>
      </c>
      <c r="C29" t="str">
        <f>IF(P_ranger!J42=0," ",P_ranger!B42)</f>
        <v>Rindal</v>
      </c>
      <c r="D29" s="47" t="str">
        <f>IF(P_ranger!C42=0," ",P_ranger!C42/1000)</f>
        <v xml:space="preserve"> </v>
      </c>
      <c r="E29" s="47">
        <f>IF(P_ranger!D42=0," ",P_ranger!D42/1000)</f>
        <v>49.881399999999999</v>
      </c>
      <c r="F29" s="47">
        <f>IF(P_ranger!E42=0," ",P_ranger!E42/1000)</f>
        <v>345.87250000000012</v>
      </c>
      <c r="G29" s="47">
        <f>IF(P_ranger!F42=0," ",P_ranger!F42/1000)</f>
        <v>25.647399999999998</v>
      </c>
      <c r="H29" s="47">
        <f>IF(P_ranger!G42=0," ",P_ranger!G42/1000)</f>
        <v>421.40130000000016</v>
      </c>
      <c r="I29" s="46" t="str">
        <f>IF(P_ranger!I42=0," ",P_ranger!I42)</f>
        <v>Rindal</v>
      </c>
      <c r="J29" s="48">
        <f>IF(P_ranger!J42=0," ",P_ranger!J42)</f>
        <v>5.4889505303570823E-3</v>
      </c>
      <c r="K29" s="49">
        <f>IF(P_ranger!K42=0," ",P_ranger!K42)</f>
        <v>0.97283951393087342</v>
      </c>
      <c r="L29" s="47">
        <f>IF(P_ranger!L42=0," ",P_ranger!L42/1000)</f>
        <v>74687.471419999987</v>
      </c>
    </row>
    <row r="30" spans="2:12" ht="12.95" customHeight="1" x14ac:dyDescent="0.2">
      <c r="B30" s="39">
        <f>IF(P_ranger!J43=0," ",IF(P_ranger!B43="sum"," ",P_ranger!A43))</f>
        <v>26</v>
      </c>
      <c r="C30" t="str">
        <f>IF(P_ranger!J43=0," ",P_ranger!B43)</f>
        <v>Malvik</v>
      </c>
      <c r="D30" s="47" t="str">
        <f>IF(P_ranger!C43=0," ",P_ranger!C43/1000)</f>
        <v xml:space="preserve"> </v>
      </c>
      <c r="E30" s="47">
        <f>IF(P_ranger!D43=0," ",P_ranger!D43/1000)</f>
        <v>267.19049999999999</v>
      </c>
      <c r="F30" s="47">
        <f>IF(P_ranger!E43=0," ",P_ranger!E43/1000)</f>
        <v>119.07689999999999</v>
      </c>
      <c r="G30" s="47">
        <f>IF(P_ranger!F43=0," ",P_ranger!F43/1000)</f>
        <v>13.142799999999999</v>
      </c>
      <c r="H30" s="47">
        <f>IF(P_ranger!G43=0," ",P_ranger!G43/1000)</f>
        <v>399.4101999999998</v>
      </c>
      <c r="I30" s="46" t="str">
        <f>IF(P_ranger!I43=0," ",P_ranger!I43)</f>
        <v>Malvik</v>
      </c>
      <c r="J30" s="48">
        <f>IF(P_ranger!J43=0," ",P_ranger!J43)</f>
        <v>5.202506088899171E-3</v>
      </c>
      <c r="K30" s="49">
        <f>IF(P_ranger!K43=0," ",P_ranger!K43)</f>
        <v>0.9780420200197727</v>
      </c>
      <c r="L30" s="47">
        <f>IF(P_ranger!L43=0," ",P_ranger!L43/1000)</f>
        <v>75086.881619999986</v>
      </c>
    </row>
    <row r="31" spans="2:12" ht="12.95" customHeight="1" x14ac:dyDescent="0.2">
      <c r="B31" s="39">
        <f>IF(P_ranger!J44=0," ",IF(P_ranger!B44="sum"," ",P_ranger!A44))</f>
        <v>27</v>
      </c>
      <c r="C31" t="str">
        <f>IF(P_ranger!J44=0," ",P_ranger!B44)</f>
        <v>Høylandet</v>
      </c>
      <c r="D31" s="47" t="str">
        <f>IF(P_ranger!C44=0," ",P_ranger!C44/1000)</f>
        <v xml:space="preserve"> </v>
      </c>
      <c r="E31" s="47">
        <f>IF(P_ranger!D44=0," ",P_ranger!D44/1000)</f>
        <v>138.51650000000001</v>
      </c>
      <c r="F31" s="47">
        <f>IF(P_ranger!E44=0," ",P_ranger!E44/1000)</f>
        <v>183.03190000000004</v>
      </c>
      <c r="G31" s="47">
        <f>IF(P_ranger!F44=0," ",P_ranger!F44/1000)</f>
        <v>24.532799999999995</v>
      </c>
      <c r="H31" s="47">
        <f>IF(P_ranger!G44=0," ",P_ranger!G44/1000)</f>
        <v>346.08120000000008</v>
      </c>
      <c r="I31" s="46" t="str">
        <f>IF(P_ranger!I44=0," ",P_ranger!I44)</f>
        <v>Høylandet</v>
      </c>
      <c r="J31" s="48">
        <f>IF(P_ranger!J44=0," ",P_ranger!J44)</f>
        <v>4.507870731026732E-3</v>
      </c>
      <c r="K31" s="49">
        <f>IF(P_ranger!K44=0," ",P_ranger!K44)</f>
        <v>0.98254989075079946</v>
      </c>
      <c r="L31" s="47">
        <f>IF(P_ranger!L44=0," ",P_ranger!L44/1000)</f>
        <v>75432.962819999986</v>
      </c>
    </row>
    <row r="32" spans="2:12" ht="12.95" customHeight="1" x14ac:dyDescent="0.2">
      <c r="B32" s="39">
        <f>IF(P_ranger!J45=0," ",IF(P_ranger!B45="sum"," ",P_ranger!A45))</f>
        <v>28</v>
      </c>
      <c r="C32" t="str">
        <f>IF(P_ranger!J45=0," ",P_ranger!B45)</f>
        <v>Røros</v>
      </c>
      <c r="D32" s="47" t="str">
        <f>IF(P_ranger!C45=0," ",P_ranger!C45/1000)</f>
        <v xml:space="preserve"> </v>
      </c>
      <c r="E32" s="47">
        <f>IF(P_ranger!D45=0," ",P_ranger!D45/1000)</f>
        <v>9.4291</v>
      </c>
      <c r="F32" s="47">
        <f>IF(P_ranger!E45=0," ",P_ranger!E45/1000)</f>
        <v>264.65529999999995</v>
      </c>
      <c r="G32" s="47">
        <f>IF(P_ranger!F45=0," ",P_ranger!F45/1000)</f>
        <v>23.536799999999999</v>
      </c>
      <c r="H32" s="47">
        <f>IF(P_ranger!G45=0," ",P_ranger!G45/1000)</f>
        <v>297.62120000000016</v>
      </c>
      <c r="I32" s="46" t="str">
        <f>IF(P_ranger!I45=0," ",P_ranger!I45)</f>
        <v>Røros</v>
      </c>
      <c r="J32" s="48">
        <f>IF(P_ranger!J45=0," ",P_ranger!J45)</f>
        <v>3.8766563928149048E-3</v>
      </c>
      <c r="K32" s="49">
        <f>IF(P_ranger!K45=0," ",P_ranger!K45)</f>
        <v>0.98642654714361444</v>
      </c>
      <c r="L32" s="47">
        <f>IF(P_ranger!L45=0," ",P_ranger!L45/1000)</f>
        <v>75730.584019999995</v>
      </c>
    </row>
    <row r="33" spans="2:12" ht="12.95" customHeight="1" x14ac:dyDescent="0.2">
      <c r="B33" s="39">
        <f>IF(P_ranger!J46=0," ",IF(P_ranger!B46="sum"," ",P_ranger!A46))</f>
        <v>29</v>
      </c>
      <c r="C33" t="str">
        <f>IF(P_ranger!J46=0," ",P_ranger!B46)</f>
        <v>Lierne</v>
      </c>
      <c r="D33" s="47" t="str">
        <f>IF(P_ranger!C46=0," ",P_ranger!C46/1000)</f>
        <v xml:space="preserve"> </v>
      </c>
      <c r="E33" s="47" t="str">
        <f>IF(P_ranger!D46=0," ",P_ranger!D46/1000)</f>
        <v xml:space="preserve"> </v>
      </c>
      <c r="F33" s="47">
        <f>IF(P_ranger!E46=0," ",P_ranger!E46/1000)</f>
        <v>152.77860000000001</v>
      </c>
      <c r="G33" s="47">
        <f>IF(P_ranger!F46=0," ",P_ranger!F46/1000)</f>
        <v>9.9964999999999993</v>
      </c>
      <c r="H33" s="47">
        <f>IF(P_ranger!G46=0," ",P_ranger!G46/1000)</f>
        <v>162.77510000000001</v>
      </c>
      <c r="I33" s="46" t="str">
        <f>IF(P_ranger!I46=0," ",P_ranger!I46)</f>
        <v>Lierne</v>
      </c>
      <c r="J33" s="48">
        <f>IF(P_ranger!J46=0," ",P_ranger!J46)</f>
        <v>2.1202223900921207E-3</v>
      </c>
      <c r="K33" s="49">
        <f>IF(P_ranger!K46=0," ",P_ranger!K46)</f>
        <v>0.98854676953370646</v>
      </c>
      <c r="L33" s="47">
        <f>IF(P_ranger!L46=0," ",P_ranger!L46/1000)</f>
        <v>75893.359119999994</v>
      </c>
    </row>
    <row r="34" spans="2:12" ht="12.95" customHeight="1" x14ac:dyDescent="0.2">
      <c r="B34" s="39">
        <f>IF(P_ranger!J47=0," ",IF(P_ranger!B47="sum"," ",P_ranger!A47))</f>
        <v>30</v>
      </c>
      <c r="C34" t="str">
        <f>IF(P_ranger!J47=0," ",P_ranger!B47)</f>
        <v>Hitra</v>
      </c>
      <c r="D34" s="47" t="str">
        <f>IF(P_ranger!C47=0," ",P_ranger!C47/1000)</f>
        <v xml:space="preserve"> </v>
      </c>
      <c r="E34" s="47">
        <f>IF(P_ranger!D47=0," ",P_ranger!D47/1000)</f>
        <v>0.59620000000000006</v>
      </c>
      <c r="F34" s="47">
        <f>IF(P_ranger!E47=0," ",P_ranger!E47/1000)</f>
        <v>88.378399999999999</v>
      </c>
      <c r="G34" s="47">
        <f>IF(P_ranger!F47=0," ",P_ranger!F47/1000)</f>
        <v>45.227700000000006</v>
      </c>
      <c r="H34" s="47">
        <f>IF(P_ranger!G47=0," ",P_ranger!G47/1000)</f>
        <v>134.20229999999998</v>
      </c>
      <c r="I34" s="46" t="str">
        <f>IF(P_ranger!I47=0," ",P_ranger!I47)</f>
        <v>Hitra</v>
      </c>
      <c r="J34" s="48">
        <f>IF(P_ranger!J47=0," ",P_ranger!J47)</f>
        <v>1.7480482043129432E-3</v>
      </c>
      <c r="K34" s="49">
        <f>IF(P_ranger!K47=0," ",P_ranger!K47)</f>
        <v>0.99029481773801931</v>
      </c>
      <c r="L34" s="47">
        <f>IF(P_ranger!L47=0," ",P_ranger!L47/1000)</f>
        <v>76027.561419999984</v>
      </c>
    </row>
    <row r="35" spans="2:12" ht="12.95" customHeight="1" x14ac:dyDescent="0.2">
      <c r="B35" s="39">
        <f>IF(P_ranger!J48=0," ",IF(P_ranger!B48="sum"," ",P_ranger!A48))</f>
        <v>31</v>
      </c>
      <c r="C35" t="str">
        <f>IF(P_ranger!J48=0," ",P_ranger!B48)</f>
        <v>Leka</v>
      </c>
      <c r="D35" s="47" t="str">
        <f>IF(P_ranger!C48=0," ",P_ranger!C48/1000)</f>
        <v xml:space="preserve"> </v>
      </c>
      <c r="E35" s="47" t="str">
        <f>IF(P_ranger!D48=0," ",P_ranger!D48/1000)</f>
        <v xml:space="preserve"> </v>
      </c>
      <c r="F35" s="47">
        <f>IF(P_ranger!E48=0," ",P_ranger!E48/1000)</f>
        <v>125.52069999999996</v>
      </c>
      <c r="G35" s="47">
        <f>IF(P_ranger!F48=0," ",P_ranger!F48/1000)</f>
        <v>5.79</v>
      </c>
      <c r="H35" s="47">
        <f>IF(P_ranger!G48=0," ",P_ranger!G48/1000)</f>
        <v>131.31069999999994</v>
      </c>
      <c r="I35" s="46" t="str">
        <f>IF(P_ranger!I48=0," ",P_ranger!I48)</f>
        <v>Leka</v>
      </c>
      <c r="J35" s="48">
        <f>IF(P_ranger!J48=0," ",P_ranger!J48)</f>
        <v>1.7103837515607075E-3</v>
      </c>
      <c r="K35" s="49">
        <f>IF(P_ranger!K48=0," ",P_ranger!K48)</f>
        <v>0.99200520148958005</v>
      </c>
      <c r="L35" s="47">
        <f>IF(P_ranger!L48=0," ",P_ranger!L48/1000)</f>
        <v>76158.872119999985</v>
      </c>
    </row>
    <row r="36" spans="2:12" ht="12.95" customHeight="1" x14ac:dyDescent="0.2">
      <c r="B36" s="39">
        <f>IF(P_ranger!J49=0," ",IF(P_ranger!B49="sum"," ",P_ranger!A49))</f>
        <v>32</v>
      </c>
      <c r="C36" t="str">
        <f>IF(P_ranger!J49=0," ",P_ranger!B49)</f>
        <v>Osen</v>
      </c>
      <c r="D36" s="47" t="str">
        <f>IF(P_ranger!C49=0," ",P_ranger!C49/1000)</f>
        <v xml:space="preserve"> </v>
      </c>
      <c r="E36" s="47">
        <f>IF(P_ranger!D49=0," ",P_ranger!D49/1000)</f>
        <v>0.63190000000000002</v>
      </c>
      <c r="F36" s="47">
        <f>IF(P_ranger!E49=0," ",P_ranger!E49/1000)</f>
        <v>110.92389999999997</v>
      </c>
      <c r="G36" s="47">
        <f>IF(P_ranger!F49=0," ",P_ranger!F49/1000)</f>
        <v>15.238100000000003</v>
      </c>
      <c r="H36" s="47">
        <f>IF(P_ranger!G49=0," ",P_ranger!G49/1000)</f>
        <v>126.79390000000001</v>
      </c>
      <c r="I36" s="46" t="str">
        <f>IF(P_ranger!I49=0," ",P_ranger!I49)</f>
        <v>Osen</v>
      </c>
      <c r="J36" s="48">
        <f>IF(P_ranger!J49=0," ",P_ranger!J49)</f>
        <v>1.6515503028847862E-3</v>
      </c>
      <c r="K36" s="49">
        <f>IF(P_ranger!K49=0," ",P_ranger!K49)</f>
        <v>0.99365675179246493</v>
      </c>
      <c r="L36" s="47">
        <f>IF(P_ranger!L49=0," ",P_ranger!L49/1000)</f>
        <v>76285.66601999999</v>
      </c>
    </row>
    <row r="37" spans="2:12" ht="12.95" customHeight="1" x14ac:dyDescent="0.2">
      <c r="B37" s="39">
        <f>IF(P_ranger!J50=0," ",IF(P_ranger!B50="sum"," ",P_ranger!A50))</f>
        <v>33</v>
      </c>
      <c r="C37" t="str">
        <f>IF(P_ranger!J50=0," ",P_ranger!B50)</f>
        <v>Flatanger</v>
      </c>
      <c r="D37" s="47" t="str">
        <f>IF(P_ranger!C50=0," ",P_ranger!C50/1000)</f>
        <v xml:space="preserve"> </v>
      </c>
      <c r="E37" s="47" t="str">
        <f>IF(P_ranger!D50=0," ",P_ranger!D50/1000)</f>
        <v xml:space="preserve"> </v>
      </c>
      <c r="F37" s="47">
        <f>IF(P_ranger!E50=0," ",P_ranger!E50/1000)</f>
        <v>85.816900000000004</v>
      </c>
      <c r="G37" s="47">
        <f>IF(P_ranger!F50=0," ",P_ranger!F50/1000)</f>
        <v>31.208300000000005</v>
      </c>
      <c r="H37" s="47">
        <f>IF(P_ranger!G50=0," ",P_ranger!G50/1000)</f>
        <v>117.02519999999994</v>
      </c>
      <c r="I37" s="46" t="str">
        <f>IF(P_ranger!I50=0," ",P_ranger!I50)</f>
        <v>Flatanger</v>
      </c>
      <c r="J37" s="48">
        <f>IF(P_ranger!J50=0," ",P_ranger!J50)</f>
        <v>1.5243083815952704E-3</v>
      </c>
      <c r="K37" s="49">
        <f>IF(P_ranger!K50=0," ",P_ranger!K50)</f>
        <v>0.99518106017406027</v>
      </c>
      <c r="L37" s="47">
        <f>IF(P_ranger!L50=0," ",P_ranger!L50/1000)</f>
        <v>76402.691219999993</v>
      </c>
    </row>
    <row r="38" spans="2:12" ht="12.95" customHeight="1" x14ac:dyDescent="0.2">
      <c r="B38" s="39">
        <f>IF(P_ranger!J51=0," ",IF(P_ranger!B51="sum"," ",P_ranger!A51))</f>
        <v>34</v>
      </c>
      <c r="C38" t="str">
        <f>IF(P_ranger!J51=0," ",P_ranger!B51)</f>
        <v>Meråker</v>
      </c>
      <c r="D38" s="47" t="str">
        <f>IF(P_ranger!C51=0," ",P_ranger!C51/1000)</f>
        <v xml:space="preserve"> </v>
      </c>
      <c r="E38" s="47">
        <f>IF(P_ranger!D51=0," ",P_ranger!D51/1000)</f>
        <v>0.23510000000000003</v>
      </c>
      <c r="F38" s="47">
        <f>IF(P_ranger!E51=0," ",P_ranger!E51/1000)</f>
        <v>66.81</v>
      </c>
      <c r="G38" s="47">
        <f>IF(P_ranger!F51=0," ",P_ranger!F51/1000)</f>
        <v>48.1432</v>
      </c>
      <c r="H38" s="47">
        <f>IF(P_ranger!G51=0," ",P_ranger!G51/1000)</f>
        <v>115.18829999999997</v>
      </c>
      <c r="I38" s="46" t="str">
        <f>IF(P_ranger!I51=0," ",P_ranger!I51)</f>
        <v>Meråker</v>
      </c>
      <c r="J38" s="48">
        <f>IF(P_ranger!J51=0," ",P_ranger!J51)</f>
        <v>1.5003818934016821E-3</v>
      </c>
      <c r="K38" s="49">
        <f>IF(P_ranger!K51=0," ",P_ranger!K51)</f>
        <v>0.9966814420674619</v>
      </c>
      <c r="L38" s="47">
        <f>IF(P_ranger!L51=0," ",P_ranger!L51/1000)</f>
        <v>76517.879520000002</v>
      </c>
    </row>
    <row r="39" spans="2:12" ht="12.95" customHeight="1" x14ac:dyDescent="0.2">
      <c r="B39" s="39">
        <f>IF(P_ranger!J52=0," ",IF(P_ranger!B52="sum"," ",P_ranger!A52))</f>
        <v>35</v>
      </c>
      <c r="C39" t="str">
        <f>IF(P_ranger!J52=0," ",P_ranger!B52)</f>
        <v>Namsskogan</v>
      </c>
      <c r="D39" s="47" t="str">
        <f>IF(P_ranger!C52=0," ",P_ranger!C52/1000)</f>
        <v xml:space="preserve"> </v>
      </c>
      <c r="E39" s="47" t="str">
        <f>IF(P_ranger!D52=0," ",P_ranger!D52/1000)</f>
        <v xml:space="preserve"> </v>
      </c>
      <c r="F39" s="47">
        <f>IF(P_ranger!E52=0," ",P_ranger!E52/1000)</f>
        <v>93.883799999999994</v>
      </c>
      <c r="G39" s="47">
        <f>IF(P_ranger!F52=0," ",P_ranger!F52/1000)</f>
        <v>11.059800000000001</v>
      </c>
      <c r="H39" s="47">
        <f>IF(P_ranger!G52=0," ",P_ranger!G52/1000)</f>
        <v>104.94359999999998</v>
      </c>
      <c r="I39" s="46" t="str">
        <f>IF(P_ranger!I52=0," ",P_ranger!I52)</f>
        <v>Namsskogan</v>
      </c>
      <c r="J39" s="48">
        <f>IF(P_ranger!J52=0," ",P_ranger!J52)</f>
        <v>1.3669398477830542E-3</v>
      </c>
      <c r="K39" s="49">
        <f>IF(P_ranger!K52=0," ",P_ranger!K52)</f>
        <v>0.99804838191524492</v>
      </c>
      <c r="L39" s="47">
        <f>IF(P_ranger!L52=0," ",P_ranger!L52/1000)</f>
        <v>76622.823119999986</v>
      </c>
    </row>
    <row r="40" spans="2:12" ht="12.95" customHeight="1" x14ac:dyDescent="0.2">
      <c r="B40" s="39">
        <f>IF(P_ranger!J53=0," ",IF(P_ranger!B53="sum"," ",P_ranger!A53))</f>
        <v>36</v>
      </c>
      <c r="C40" t="str">
        <f>IF(P_ranger!J53=0," ",P_ranger!B53)</f>
        <v>Tydal</v>
      </c>
      <c r="D40" s="47" t="str">
        <f>IF(P_ranger!C53=0," ",P_ranger!C53/1000)</f>
        <v xml:space="preserve"> </v>
      </c>
      <c r="E40" s="47">
        <f>IF(P_ranger!D53=0," ",P_ranger!D53/1000)</f>
        <v>1.0996999999999999</v>
      </c>
      <c r="F40" s="47">
        <f>IF(P_ranger!E53=0," ",P_ranger!E53/1000)</f>
        <v>78.595699999999994</v>
      </c>
      <c r="G40" s="47">
        <f>IF(P_ranger!F53=0," ",P_ranger!F53/1000)</f>
        <v>6.1445999999999996</v>
      </c>
      <c r="H40" s="47">
        <f>IF(P_ranger!G53=0," ",P_ranger!G53/1000)</f>
        <v>85.840000000000018</v>
      </c>
      <c r="I40" s="46" t="str">
        <f>IF(P_ranger!I53=0," ",P_ranger!I53)</f>
        <v>Tydal</v>
      </c>
      <c r="J40" s="48">
        <f>IF(P_ranger!J53=0," ",P_ranger!J53)</f>
        <v>1.1181064546451371E-3</v>
      </c>
      <c r="K40" s="49">
        <f>IF(P_ranger!K53=0," ",P_ranger!K53)</f>
        <v>0.99916648836988997</v>
      </c>
      <c r="L40" s="47">
        <f>IF(P_ranger!L53=0," ",P_ranger!L53/1000)</f>
        <v>76708.663119999983</v>
      </c>
    </row>
    <row r="41" spans="2:12" ht="12.95" customHeight="1" x14ac:dyDescent="0.2">
      <c r="B41" s="39">
        <f>IF(P_ranger!J54=0," ",IF(P_ranger!B54="sum"," ",P_ranger!A54))</f>
        <v>37</v>
      </c>
      <c r="C41" t="str">
        <f>IF(P_ranger!J54=0," ",P_ranger!B54)</f>
        <v>Frøya</v>
      </c>
      <c r="D41" s="47" t="str">
        <f>IF(P_ranger!C54=0," ",P_ranger!C54/1000)</f>
        <v xml:space="preserve"> </v>
      </c>
      <c r="E41" s="47" t="str">
        <f>IF(P_ranger!D54=0," ",P_ranger!D54/1000)</f>
        <v xml:space="preserve"> </v>
      </c>
      <c r="F41" s="47">
        <f>IF(P_ranger!E54=0," ",P_ranger!E54/1000)</f>
        <v>15.765700000000001</v>
      </c>
      <c r="G41" s="47">
        <f>IF(P_ranger!F54=0," ",P_ranger!F54/1000)</f>
        <v>33.856300000000005</v>
      </c>
      <c r="H41" s="47">
        <f>IF(P_ranger!G54=0," ",P_ranger!G54/1000)</f>
        <v>49.621999999999986</v>
      </c>
      <c r="I41" s="46" t="str">
        <f>IF(P_ranger!I54=0," ",P_ranger!I54)</f>
        <v>Frøya</v>
      </c>
      <c r="J41" s="48">
        <f>IF(P_ranger!J54=0," ",P_ranger!J54)</f>
        <v>6.4634993583878109E-4</v>
      </c>
      <c r="K41" s="49">
        <f>IF(P_ranger!K54=0," ",P_ranger!K54)</f>
        <v>0.99981283830572876</v>
      </c>
      <c r="L41" s="47">
        <f>IF(P_ranger!L54=0," ",P_ranger!L54/1000)</f>
        <v>76758.285119999986</v>
      </c>
    </row>
    <row r="42" spans="2:12" ht="12.95" customHeight="1" x14ac:dyDescent="0.2">
      <c r="B42" s="39">
        <f>IF(P_ranger!J55=0," ",IF(P_ranger!B55="sum"," ",P_ranger!A55))</f>
        <v>38</v>
      </c>
      <c r="C42" t="str">
        <f>IF(P_ranger!J55=0," ",P_ranger!B55)</f>
        <v>Røyrvik</v>
      </c>
      <c r="D42" s="47" t="str">
        <f>IF(P_ranger!C55=0," ",P_ranger!C55/1000)</f>
        <v xml:space="preserve"> </v>
      </c>
      <c r="E42" s="47" t="str">
        <f>IF(P_ranger!D55=0," ",P_ranger!D55/1000)</f>
        <v xml:space="preserve"> </v>
      </c>
      <c r="F42" s="47">
        <f>IF(P_ranger!E55=0," ",P_ranger!E55/1000)</f>
        <v>13.3102</v>
      </c>
      <c r="G42" s="47">
        <f>IF(P_ranger!F55=0," ",P_ranger!F55/1000)</f>
        <v>1.0587</v>
      </c>
      <c r="H42" s="47">
        <f>IF(P_ranger!G55=0," ",P_ranger!G55/1000)</f>
        <v>14.368899999999998</v>
      </c>
      <c r="I42" s="46" t="str">
        <f>IF(P_ranger!I55=0," ",P_ranger!I55)</f>
        <v>Røyrvik</v>
      </c>
      <c r="J42" s="48">
        <f>IF(P_ranger!J55=0," ",P_ranger!J55)</f>
        <v>1.8716169427015968E-4</v>
      </c>
      <c r="K42" s="49">
        <f>IF(P_ranger!K55=0," ",P_ranger!K55)</f>
        <v>0.999999999999999</v>
      </c>
      <c r="L42" s="47">
        <f>IF(P_ranger!L55=0," ",P_ranger!L55/1000)</f>
        <v>76772.654020000002</v>
      </c>
    </row>
    <row r="43" spans="2:12" ht="12.95" customHeight="1" x14ac:dyDescent="0.2">
      <c r="B43" s="39" t="str">
        <f>IF(P_ranger!J56=0," ",IF(P_ranger!B56="sum"," ",P_ranger!A56))</f>
        <v xml:space="preserve"> </v>
      </c>
      <c r="C43" t="str">
        <f>IF(P_ranger!J56=0," ",P_ranger!B56)</f>
        <v>sum</v>
      </c>
      <c r="D43" s="47">
        <f>IF(P_ranger!C56=0," ",P_ranger!C56/1000)</f>
        <v>35389.688320000008</v>
      </c>
      <c r="E43" s="47">
        <f>IF(P_ranger!D56=0," ",P_ranger!D56/1000)</f>
        <v>22185.019500000002</v>
      </c>
      <c r="F43" s="47">
        <f>IF(P_ranger!E56=0," ",P_ranger!E56/1000)</f>
        <v>17078.738100000002</v>
      </c>
      <c r="G43" s="47">
        <f>IF(P_ranger!F56=0," ",P_ranger!F56/1000)</f>
        <v>2119.2081000000003</v>
      </c>
      <c r="H43" s="47">
        <f>IF(P_ranger!G56=0," ",P_ranger!G56/1000)</f>
        <v>76772.654020000075</v>
      </c>
      <c r="I43" s="46" t="str">
        <f>IF(P_ranger!I56=0," ",P_ranger!I56)</f>
        <v>Totalsum</v>
      </c>
      <c r="J43" s="48">
        <f>IF(P_ranger!J56=0," ",P_ranger!J56)</f>
        <v>1</v>
      </c>
      <c r="K43" s="49" t="str">
        <f>IF(P_ranger!K56=0," ",P_ranger!K56)</f>
        <v xml:space="preserve"> </v>
      </c>
      <c r="L43" s="47" t="str">
        <f>IF(P_ranger!L56=0," ",P_ranger!L56/1000)</f>
        <v xml:space="preserve"> </v>
      </c>
    </row>
    <row r="44" spans="2:12" ht="12.95" customHeight="1" x14ac:dyDescent="0.2">
      <c r="B44" s="39" t="str">
        <f>IF(P_ranger!J57=0," ",IF(P_ranger!B57="sum"," ",P_ranger!A57))</f>
        <v xml:space="preserve"> </v>
      </c>
      <c r="C44" t="str">
        <f>IF(P_ranger!J57=0," ",P_ranger!B57)</f>
        <v xml:space="preserve"> </v>
      </c>
      <c r="D44" s="47" t="str">
        <f>IF(P_ranger!C57=0," ",P_ranger!C57/1000)</f>
        <v xml:space="preserve"> </v>
      </c>
      <c r="E44" s="47" t="str">
        <f>IF(P_ranger!D57=0," ",P_ranger!D57/1000)</f>
        <v xml:space="preserve"> </v>
      </c>
      <c r="F44" s="47" t="str">
        <f>IF(P_ranger!E57=0," ",P_ranger!E57/1000)</f>
        <v xml:space="preserve"> </v>
      </c>
      <c r="G44" s="47" t="str">
        <f>IF(P_ranger!F57=0," ",P_ranger!F57/1000)</f>
        <v xml:space="preserve"> </v>
      </c>
      <c r="H44" s="47" t="str">
        <f>IF(P_ranger!G57=0," ",P_ranger!G57/1000)</f>
        <v xml:space="preserve"> </v>
      </c>
      <c r="I44" s="46" t="str">
        <f>IF(P_ranger!I57=0," ",P_ranger!I57)</f>
        <v xml:space="preserve"> </v>
      </c>
      <c r="J44" s="48" t="str">
        <f>IF(P_ranger!J57=0," ",P_ranger!J57)</f>
        <v xml:space="preserve"> </v>
      </c>
      <c r="K44" s="49" t="str">
        <f>IF(P_ranger!K57=0," ",P_ranger!K57)</f>
        <v xml:space="preserve"> </v>
      </c>
      <c r="L44" s="47" t="str">
        <f>IF(P_ranger!L57=0," ",P_ranger!L57/1000)</f>
        <v xml:space="preserve"> </v>
      </c>
    </row>
    <row r="45" spans="2:12" ht="12.95" customHeight="1" x14ac:dyDescent="0.2">
      <c r="B45" s="39" t="str">
        <f>IF(P_ranger!J58=0," ",IF(P_ranger!B58="sum"," ",P_ranger!A58))</f>
        <v xml:space="preserve"> </v>
      </c>
      <c r="C45" t="str">
        <f>IF(P_ranger!J58=0," ",P_ranger!B58)</f>
        <v xml:space="preserve"> </v>
      </c>
      <c r="D45" s="47" t="str">
        <f>IF(P_ranger!C58=0," ",P_ranger!C58/1000)</f>
        <v xml:space="preserve"> </v>
      </c>
      <c r="E45" s="47" t="str">
        <f>IF(P_ranger!D58=0," ",P_ranger!D58/1000)</f>
        <v xml:space="preserve"> </v>
      </c>
      <c r="F45" s="47" t="str">
        <f>IF(P_ranger!E58=0," ",P_ranger!E58/1000)</f>
        <v xml:space="preserve"> </v>
      </c>
      <c r="G45" s="47" t="str">
        <f>IF(P_ranger!F58=0," ",P_ranger!F58/1000)</f>
        <v xml:space="preserve"> </v>
      </c>
      <c r="H45" s="47" t="str">
        <f>IF(P_ranger!G58=0," ",P_ranger!G58/1000)</f>
        <v xml:space="preserve"> </v>
      </c>
      <c r="I45" s="46" t="str">
        <f>IF(P_ranger!I58=0," ",P_ranger!I58)</f>
        <v xml:space="preserve"> </v>
      </c>
      <c r="J45" s="48" t="str">
        <f>IF(P_ranger!J58=0," ",P_ranger!J58)</f>
        <v xml:space="preserve"> </v>
      </c>
      <c r="K45" s="49" t="str">
        <f>IF(P_ranger!K58=0," ",P_ranger!K58)</f>
        <v xml:space="preserve"> </v>
      </c>
      <c r="L45" s="47" t="str">
        <f>IF(P_ranger!L58=0," ",P_ranger!L58/1000)</f>
        <v xml:space="preserve"> </v>
      </c>
    </row>
    <row r="46" spans="2:12" ht="12.95" customHeight="1" x14ac:dyDescent="0.2">
      <c r="B46" s="39" t="str">
        <f>IF(P_ranger!J59=0," ",IF(P_ranger!B59="sum"," ",P_ranger!A59))</f>
        <v xml:space="preserve"> </v>
      </c>
      <c r="C46" t="str">
        <f>IF(P_ranger!J59=0," ",P_ranger!B59)</f>
        <v xml:space="preserve"> </v>
      </c>
      <c r="D46" s="47" t="str">
        <f>IF(P_ranger!C59=0," ",P_ranger!C59/1000)</f>
        <v xml:space="preserve"> </v>
      </c>
      <c r="E46" s="47" t="str">
        <f>IF(P_ranger!D59=0," ",P_ranger!D59/1000)</f>
        <v xml:space="preserve"> </v>
      </c>
      <c r="F46" s="47" t="str">
        <f>IF(P_ranger!E59=0," ",P_ranger!E59/1000)</f>
        <v xml:space="preserve"> </v>
      </c>
      <c r="G46" s="47" t="str">
        <f>IF(P_ranger!F59=0," ",P_ranger!F59/1000)</f>
        <v xml:space="preserve"> </v>
      </c>
      <c r="H46" s="47" t="str">
        <f>IF(P_ranger!G59=0," ",P_ranger!G59/1000)</f>
        <v xml:space="preserve"> </v>
      </c>
      <c r="I46" s="46" t="str">
        <f>IF(P_ranger!I59=0," ",P_ranger!I59)</f>
        <v xml:space="preserve"> </v>
      </c>
      <c r="J46" s="48" t="str">
        <f>IF(P_ranger!J59=0," ",P_ranger!J59)</f>
        <v xml:space="preserve"> </v>
      </c>
      <c r="K46" s="49" t="str">
        <f>IF(P_ranger!K59=0," ",P_ranger!K59)</f>
        <v xml:space="preserve"> </v>
      </c>
      <c r="L46" s="47" t="str">
        <f>IF(P_ranger!L59=0," ",P_ranger!L59/1000)</f>
        <v xml:space="preserve"> </v>
      </c>
    </row>
    <row r="47" spans="2:12" ht="12.95" customHeight="1" x14ac:dyDescent="0.2">
      <c r="B47" s="39" t="str">
        <f>IF(P_ranger!J60=0," ",IF(P_ranger!B60="sum"," ",P_ranger!A60))</f>
        <v xml:space="preserve"> </v>
      </c>
      <c r="C47" t="str">
        <f>IF(P_ranger!J60=0," ",P_ranger!B60)</f>
        <v xml:space="preserve"> </v>
      </c>
      <c r="D47" s="47" t="str">
        <f>IF(P_ranger!C60=0," ",P_ranger!C60/1000)</f>
        <v xml:space="preserve"> </v>
      </c>
      <c r="E47" s="47" t="str">
        <f>IF(P_ranger!D60=0," ",P_ranger!D60/1000)</f>
        <v xml:space="preserve"> </v>
      </c>
      <c r="F47" s="47" t="str">
        <f>IF(P_ranger!E60=0," ",P_ranger!E60/1000)</f>
        <v xml:space="preserve"> </v>
      </c>
      <c r="G47" s="47" t="str">
        <f>IF(P_ranger!F60=0," ",P_ranger!F60/1000)</f>
        <v xml:space="preserve"> </v>
      </c>
      <c r="H47" s="47" t="str">
        <f>IF(P_ranger!G60=0," ",P_ranger!G60/1000)</f>
        <v xml:space="preserve"> </v>
      </c>
      <c r="I47" s="46" t="str">
        <f>IF(P_ranger!I60=0," ",P_ranger!I60)</f>
        <v xml:space="preserve"> </v>
      </c>
      <c r="J47" s="48" t="str">
        <f>IF(P_ranger!J60=0," ",P_ranger!J60)</f>
        <v xml:space="preserve"> </v>
      </c>
      <c r="K47" s="49" t="str">
        <f>IF(P_ranger!K60=0," ",P_ranger!K60)</f>
        <v xml:space="preserve"> </v>
      </c>
      <c r="L47" s="47" t="str">
        <f>IF(P_ranger!L60=0," ",P_ranger!L60/1000)</f>
        <v xml:space="preserve"> </v>
      </c>
    </row>
    <row r="48" spans="2:12" ht="12.95" customHeight="1" x14ac:dyDescent="0.2">
      <c r="B48" s="39" t="str">
        <f>IF(P_ranger!J61=0," ",IF(P_ranger!B61="sum"," ",P_ranger!A61))</f>
        <v xml:space="preserve"> </v>
      </c>
      <c r="C48" t="str">
        <f>IF(P_ranger!J61=0," ",P_ranger!B61)</f>
        <v xml:space="preserve"> </v>
      </c>
      <c r="D48" s="47" t="str">
        <f>IF(P_ranger!C61=0," ",P_ranger!C61/1000)</f>
        <v xml:space="preserve"> </v>
      </c>
      <c r="E48" s="47" t="str">
        <f>IF(P_ranger!D61=0," ",P_ranger!D61/1000)</f>
        <v xml:space="preserve"> </v>
      </c>
      <c r="F48" s="47" t="str">
        <f>IF(P_ranger!E61=0," ",P_ranger!E61/1000)</f>
        <v xml:space="preserve"> </v>
      </c>
      <c r="G48" s="47" t="str">
        <f>IF(P_ranger!F61=0," ",P_ranger!F61/1000)</f>
        <v xml:space="preserve"> </v>
      </c>
      <c r="H48" s="47" t="str">
        <f>IF(P_ranger!G61=0," ",P_ranger!G61/1000)</f>
        <v xml:space="preserve"> </v>
      </c>
      <c r="I48" s="46" t="str">
        <f>IF(P_ranger!I61=0," ",P_ranger!I61)</f>
        <v xml:space="preserve"> </v>
      </c>
      <c r="J48" s="48" t="str">
        <f>IF(P_ranger!J61=0," ",P_ranger!J61)</f>
        <v xml:space="preserve"> </v>
      </c>
      <c r="K48" s="49" t="str">
        <f>IF(P_ranger!K61=0," ",P_ranger!K61)</f>
        <v xml:space="preserve"> </v>
      </c>
      <c r="L48" s="47" t="str">
        <f>IF(P_ranger!L61=0," ",P_ranger!L61/1000)</f>
        <v xml:space="preserve"> </v>
      </c>
    </row>
    <row r="49" spans="2:12" ht="12.95" customHeight="1" x14ac:dyDescent="0.2">
      <c r="B49" s="39" t="str">
        <f>IF(P_ranger!J62=0," ",IF(P_ranger!B62="sum"," ",P_ranger!A62))</f>
        <v xml:space="preserve"> </v>
      </c>
      <c r="C49" t="str">
        <f>IF(P_ranger!J62=0," ",P_ranger!B62)</f>
        <v xml:space="preserve"> </v>
      </c>
      <c r="D49" s="47" t="str">
        <f>IF(P_ranger!C62=0," ",P_ranger!C62/1000)</f>
        <v xml:space="preserve"> </v>
      </c>
      <c r="E49" s="47" t="str">
        <f>IF(P_ranger!D62=0," ",P_ranger!D62/1000)</f>
        <v xml:space="preserve"> </v>
      </c>
      <c r="F49" s="47" t="str">
        <f>IF(P_ranger!E62=0," ",P_ranger!E62/1000)</f>
        <v xml:space="preserve"> </v>
      </c>
      <c r="G49" s="47" t="str">
        <f>IF(P_ranger!F62=0," ",P_ranger!F62/1000)</f>
        <v xml:space="preserve"> </v>
      </c>
      <c r="H49" s="47" t="str">
        <f>IF(P_ranger!G62=0," ",P_ranger!G62/1000)</f>
        <v xml:space="preserve"> </v>
      </c>
      <c r="I49" s="46" t="str">
        <f>IF(P_ranger!I62=0," ",P_ranger!I62)</f>
        <v xml:space="preserve"> </v>
      </c>
      <c r="J49" s="48" t="str">
        <f>IF(P_ranger!J62=0," ",P_ranger!J62)</f>
        <v xml:space="preserve"> </v>
      </c>
      <c r="K49" s="49" t="str">
        <f>IF(P_ranger!K62=0," ",P_ranger!K62)</f>
        <v xml:space="preserve"> </v>
      </c>
      <c r="L49" s="47" t="str">
        <f>IF(P_ranger!L62=0," ",P_ranger!L62/1000)</f>
        <v xml:space="preserve"> </v>
      </c>
    </row>
    <row r="50" spans="2:12" ht="12.95" customHeight="1" x14ac:dyDescent="0.2">
      <c r="B50" s="39" t="str">
        <f>IF(P_ranger!J63=0," ",IF(P_ranger!B63="sum"," ",P_ranger!A63))</f>
        <v xml:space="preserve"> </v>
      </c>
      <c r="C50" t="str">
        <f>IF(P_ranger!J63=0," ",P_ranger!B63)</f>
        <v xml:space="preserve"> </v>
      </c>
      <c r="D50" s="47" t="str">
        <f>IF(P_ranger!C63=0," ",P_ranger!C63/1000)</f>
        <v xml:space="preserve"> </v>
      </c>
      <c r="E50" s="47" t="str">
        <f>IF(P_ranger!D63=0," ",P_ranger!D63/1000)</f>
        <v xml:space="preserve"> </v>
      </c>
      <c r="F50" s="47" t="str">
        <f>IF(P_ranger!E63=0," ",P_ranger!E63/1000)</f>
        <v xml:space="preserve"> </v>
      </c>
      <c r="G50" s="47" t="str">
        <f>IF(P_ranger!F63=0," ",P_ranger!F63/1000)</f>
        <v xml:space="preserve"> </v>
      </c>
      <c r="H50" s="47" t="str">
        <f>IF(P_ranger!G63=0," ",P_ranger!G63/1000)</f>
        <v xml:space="preserve"> </v>
      </c>
      <c r="I50" s="46" t="str">
        <f>IF(P_ranger!I63=0," ",P_ranger!I63)</f>
        <v xml:space="preserve"> </v>
      </c>
      <c r="J50" s="48" t="str">
        <f>IF(P_ranger!J63=0," ",P_ranger!J63)</f>
        <v xml:space="preserve"> </v>
      </c>
      <c r="K50" s="49" t="str">
        <f>IF(P_ranger!K63=0," ",P_ranger!K63)</f>
        <v xml:space="preserve"> </v>
      </c>
      <c r="L50" s="47" t="str">
        <f>IF(P_ranger!L63=0," ",P_ranger!L63/1000)</f>
        <v xml:space="preserve"> </v>
      </c>
    </row>
    <row r="51" spans="2:12" ht="12.95" customHeight="1" x14ac:dyDescent="0.2">
      <c r="B51" s="39" t="str">
        <f>IF(P_ranger!J64=0," ",IF(P_ranger!B64="sum"," ",P_ranger!A64))</f>
        <v xml:space="preserve"> </v>
      </c>
      <c r="C51" t="str">
        <f>IF(P_ranger!J64=0," ",P_ranger!B64)</f>
        <v xml:space="preserve"> </v>
      </c>
      <c r="D51" s="47" t="str">
        <f>IF(P_ranger!C64=0," ",P_ranger!C64/1000)</f>
        <v xml:space="preserve"> </v>
      </c>
      <c r="E51" s="47" t="str">
        <f>IF(P_ranger!D64=0," ",P_ranger!D64/1000)</f>
        <v xml:space="preserve"> </v>
      </c>
      <c r="F51" s="47" t="str">
        <f>IF(P_ranger!E64=0," ",P_ranger!E64/1000)</f>
        <v xml:space="preserve"> </v>
      </c>
      <c r="G51" s="47" t="str">
        <f>IF(P_ranger!F64=0," ",P_ranger!F64/1000)</f>
        <v xml:space="preserve"> </v>
      </c>
      <c r="H51" s="47" t="str">
        <f>IF(P_ranger!G64=0," ",P_ranger!G64/1000)</f>
        <v xml:space="preserve"> </v>
      </c>
      <c r="I51" s="46" t="str">
        <f>IF(P_ranger!I64=0," ",P_ranger!I64)</f>
        <v xml:space="preserve"> </v>
      </c>
      <c r="J51" s="48" t="str">
        <f>IF(P_ranger!J64=0," ",P_ranger!J64)</f>
        <v xml:space="preserve"> </v>
      </c>
      <c r="K51" s="49" t="str">
        <f>IF(P_ranger!K64=0," ",P_ranger!K64)</f>
        <v xml:space="preserve"> </v>
      </c>
      <c r="L51" s="47" t="str">
        <f>IF(P_ranger!L64=0," ",P_ranger!L64/1000)</f>
        <v xml:space="preserve"> </v>
      </c>
    </row>
    <row r="52" spans="2:12" ht="12.95" customHeight="1" x14ac:dyDescent="0.2">
      <c r="B52" s="39" t="str">
        <f>IF(P_ranger!J65=0," ",IF(P_ranger!B65="sum"," ",P_ranger!A65))</f>
        <v xml:space="preserve"> </v>
      </c>
      <c r="C52" t="str">
        <f>IF(P_ranger!J65=0," ",P_ranger!B65)</f>
        <v xml:space="preserve"> </v>
      </c>
      <c r="D52" s="47" t="str">
        <f>IF(P_ranger!C65=0," ",P_ranger!C65/1000)</f>
        <v xml:space="preserve"> </v>
      </c>
      <c r="E52" s="47" t="str">
        <f>IF(P_ranger!D65=0," ",P_ranger!D65/1000)</f>
        <v xml:space="preserve"> </v>
      </c>
      <c r="F52" s="47" t="str">
        <f>IF(P_ranger!E65=0," ",P_ranger!E65/1000)</f>
        <v xml:space="preserve"> </v>
      </c>
      <c r="G52" s="47" t="str">
        <f>IF(P_ranger!F65=0," ",P_ranger!F65/1000)</f>
        <v xml:space="preserve"> </v>
      </c>
      <c r="H52" s="47" t="str">
        <f>IF(P_ranger!G65=0," ",P_ranger!G65/1000)</f>
        <v xml:space="preserve"> </v>
      </c>
      <c r="I52" s="46" t="str">
        <f>IF(P_ranger!I65=0," ",P_ranger!I65)</f>
        <v xml:space="preserve"> </v>
      </c>
      <c r="J52" s="48" t="str">
        <f>IF(P_ranger!J65=0," ",P_ranger!J65)</f>
        <v xml:space="preserve"> </v>
      </c>
      <c r="K52" s="49" t="str">
        <f>IF(P_ranger!K65=0," ",P_ranger!K65)</f>
        <v xml:space="preserve"> </v>
      </c>
      <c r="L52" s="47" t="str">
        <f>IF(P_ranger!L65=0," ",P_ranger!L65/1000)</f>
        <v xml:space="preserve"> </v>
      </c>
    </row>
    <row r="53" spans="2:12" ht="12.95" customHeight="1" x14ac:dyDescent="0.2">
      <c r="B53" s="39" t="str">
        <f>IF(P_ranger!J66=0," ",IF(P_ranger!B66="sum"," ",P_ranger!A66))</f>
        <v xml:space="preserve"> </v>
      </c>
      <c r="C53" t="str">
        <f>IF(P_ranger!J66=0," ",P_ranger!B66)</f>
        <v xml:space="preserve"> </v>
      </c>
      <c r="D53" s="47" t="str">
        <f>IF(P_ranger!C66=0," ",P_ranger!C66/1000)</f>
        <v xml:space="preserve"> </v>
      </c>
      <c r="E53" s="47" t="str">
        <f>IF(P_ranger!D66=0," ",P_ranger!D66/1000)</f>
        <v xml:space="preserve"> </v>
      </c>
      <c r="F53" s="47" t="str">
        <f>IF(P_ranger!E66=0," ",P_ranger!E66/1000)</f>
        <v xml:space="preserve"> </v>
      </c>
      <c r="G53" s="47" t="str">
        <f>IF(P_ranger!F66=0," ",P_ranger!F66/1000)</f>
        <v xml:space="preserve"> </v>
      </c>
      <c r="H53" s="47" t="str">
        <f>IF(P_ranger!G66=0," ",P_ranger!G66/1000)</f>
        <v xml:space="preserve"> </v>
      </c>
      <c r="I53" s="46" t="str">
        <f>IF(P_ranger!I66=0," ",P_ranger!I66)</f>
        <v xml:space="preserve"> </v>
      </c>
      <c r="J53" s="48" t="str">
        <f>IF(P_ranger!J66=0," ",P_ranger!J66)</f>
        <v xml:space="preserve"> </v>
      </c>
      <c r="K53" s="49" t="str">
        <f>IF(P_ranger!K66=0," ",P_ranger!K66)</f>
        <v xml:space="preserve"> </v>
      </c>
      <c r="L53" s="47" t="str">
        <f>IF(P_ranger!L66=0," ",P_ranger!L66/1000)</f>
        <v xml:space="preserve"> </v>
      </c>
    </row>
    <row r="54" spans="2:12" ht="12.95" customHeight="1" x14ac:dyDescent="0.2">
      <c r="B54" s="39" t="str">
        <f>IF(P_ranger!J67=0," ",IF(P_ranger!B67="sum"," ",P_ranger!A67))</f>
        <v xml:space="preserve"> </v>
      </c>
      <c r="C54" t="str">
        <f>IF(P_ranger!J67=0," ",P_ranger!B67)</f>
        <v xml:space="preserve"> </v>
      </c>
      <c r="D54" s="47" t="str">
        <f>IF(P_ranger!C67=0," ",P_ranger!C67/1000)</f>
        <v xml:space="preserve"> </v>
      </c>
      <c r="E54" s="47" t="str">
        <f>IF(P_ranger!D67=0," ",P_ranger!D67/1000)</f>
        <v xml:space="preserve"> </v>
      </c>
      <c r="F54" s="47" t="str">
        <f>IF(P_ranger!E67=0," ",P_ranger!E67/1000)</f>
        <v xml:space="preserve"> </v>
      </c>
      <c r="G54" s="47" t="str">
        <f>IF(P_ranger!F67=0," ",P_ranger!F67/1000)</f>
        <v xml:space="preserve"> </v>
      </c>
      <c r="H54" s="47" t="str">
        <f>IF(P_ranger!G67=0," ",P_ranger!G67/1000)</f>
        <v xml:space="preserve"> </v>
      </c>
      <c r="I54" s="46" t="str">
        <f>IF(P_ranger!I67=0," ",P_ranger!I67)</f>
        <v xml:space="preserve"> </v>
      </c>
      <c r="J54" s="48" t="str">
        <f>IF(P_ranger!J67=0," ",P_ranger!J67)</f>
        <v xml:space="preserve"> </v>
      </c>
      <c r="K54" s="49" t="str">
        <f>IF(P_ranger!K67=0," ",P_ranger!K67)</f>
        <v xml:space="preserve"> </v>
      </c>
      <c r="L54" s="47" t="str">
        <f>IF(P_ranger!L67=0," ",P_ranger!L67/1000)</f>
        <v xml:space="preserve"> </v>
      </c>
    </row>
    <row r="55" spans="2:12" ht="12.95" customHeight="1" x14ac:dyDescent="0.2">
      <c r="B55" s="39" t="str">
        <f>IF(P_ranger!J68=0," ",IF(P_ranger!B68="sum"," ",P_ranger!A68))</f>
        <v xml:space="preserve"> </v>
      </c>
      <c r="C55" t="str">
        <f>IF(P_ranger!J68=0," ",P_ranger!B68)</f>
        <v xml:space="preserve"> </v>
      </c>
      <c r="D55" s="47" t="str">
        <f>IF(P_ranger!C68=0," ",P_ranger!C68/1000)</f>
        <v xml:space="preserve"> </v>
      </c>
      <c r="E55" s="47" t="str">
        <f>IF(P_ranger!D68=0," ",P_ranger!D68/1000)</f>
        <v xml:space="preserve"> </v>
      </c>
      <c r="F55" s="47" t="str">
        <f>IF(P_ranger!E68=0," ",P_ranger!E68/1000)</f>
        <v xml:space="preserve"> </v>
      </c>
      <c r="G55" s="47" t="str">
        <f>IF(P_ranger!F68=0," ",P_ranger!F68/1000)</f>
        <v xml:space="preserve"> </v>
      </c>
      <c r="H55" s="47" t="str">
        <f>IF(P_ranger!G68=0," ",P_ranger!G68/1000)</f>
        <v xml:space="preserve"> </v>
      </c>
      <c r="I55" s="46" t="str">
        <f>IF(P_ranger!I68=0," ",P_ranger!I68)</f>
        <v xml:space="preserve"> </v>
      </c>
      <c r="J55" s="48" t="str">
        <f>IF(P_ranger!J68=0," ",P_ranger!J68)</f>
        <v xml:space="preserve"> </v>
      </c>
      <c r="K55" s="49" t="str">
        <f>IF(P_ranger!K68=0," ",P_ranger!K68)</f>
        <v xml:space="preserve"> </v>
      </c>
      <c r="L55" s="47" t="str">
        <f>IF(P_ranger!L68=0," ",P_ranger!L68/1000)</f>
        <v xml:space="preserve"> </v>
      </c>
    </row>
    <row r="56" spans="2:12" ht="12.95" customHeight="1" x14ac:dyDescent="0.2">
      <c r="B56" s="39" t="str">
        <f>IF(P_ranger!J69=0," ",IF(P_ranger!B69="sum"," ",P_ranger!A69))</f>
        <v xml:space="preserve"> </v>
      </c>
      <c r="C56" t="str">
        <f>IF(P_ranger!J69=0," ",P_ranger!B69)</f>
        <v xml:space="preserve"> </v>
      </c>
      <c r="D56" s="47" t="str">
        <f>IF(P_ranger!C69=0," ",P_ranger!C69/1000)</f>
        <v xml:space="preserve"> </v>
      </c>
      <c r="E56" s="47" t="str">
        <f>IF(P_ranger!D69=0," ",P_ranger!D69/1000)</f>
        <v xml:space="preserve"> </v>
      </c>
      <c r="F56" s="47" t="str">
        <f>IF(P_ranger!E69=0," ",P_ranger!E69/1000)</f>
        <v xml:space="preserve"> </v>
      </c>
      <c r="G56" s="47" t="str">
        <f>IF(P_ranger!F69=0," ",P_ranger!F69/1000)</f>
        <v xml:space="preserve"> </v>
      </c>
      <c r="H56" s="47" t="str">
        <f>IF(P_ranger!G69=0," ",P_ranger!G69/1000)</f>
        <v xml:space="preserve"> </v>
      </c>
      <c r="I56" s="46" t="str">
        <f>IF(P_ranger!I69=0," ",P_ranger!I69)</f>
        <v xml:space="preserve"> </v>
      </c>
      <c r="J56" s="48" t="str">
        <f>IF(P_ranger!J69=0," ",P_ranger!J69)</f>
        <v xml:space="preserve"> </v>
      </c>
      <c r="K56" s="49" t="str">
        <f>IF(P_ranger!K69=0," ",P_ranger!K69)</f>
        <v xml:space="preserve"> </v>
      </c>
      <c r="L56" s="47" t="str">
        <f>IF(P_ranger!L69=0," ",P_ranger!L69/1000)</f>
        <v xml:space="preserve"> </v>
      </c>
    </row>
    <row r="57" spans="2:12" ht="12.95" customHeight="1" x14ac:dyDescent="0.2">
      <c r="B57" s="39" t="str">
        <f>IF(P_ranger!J70=0," ",IF(P_ranger!B70="sum"," ",P_ranger!A70))</f>
        <v xml:space="preserve"> </v>
      </c>
      <c r="C57" t="str">
        <f>IF(P_ranger!J70=0," ",P_ranger!B70)</f>
        <v xml:space="preserve"> </v>
      </c>
      <c r="D57" s="47" t="str">
        <f>IF(P_ranger!C70=0," ",P_ranger!C70/1000)</f>
        <v xml:space="preserve"> </v>
      </c>
      <c r="E57" s="47" t="str">
        <f>IF(P_ranger!D70=0," ",P_ranger!D70/1000)</f>
        <v xml:space="preserve"> </v>
      </c>
      <c r="F57" s="47" t="str">
        <f>IF(P_ranger!E70=0," ",P_ranger!E70/1000)</f>
        <v xml:space="preserve"> </v>
      </c>
      <c r="G57" s="47" t="str">
        <f>IF(P_ranger!F70=0," ",P_ranger!F70/1000)</f>
        <v xml:space="preserve"> </v>
      </c>
      <c r="H57" s="47" t="str">
        <f>IF(P_ranger!G70=0," ",P_ranger!G70/1000)</f>
        <v xml:space="preserve"> </v>
      </c>
      <c r="I57" s="46" t="str">
        <f>IF(P_ranger!I70=0," ",P_ranger!I70)</f>
        <v xml:space="preserve"> </v>
      </c>
      <c r="J57" s="48" t="str">
        <f>IF(P_ranger!J70=0," ",P_ranger!J70)</f>
        <v xml:space="preserve"> </v>
      </c>
      <c r="K57" s="49" t="str">
        <f>IF(P_ranger!K70=0," ",P_ranger!K70)</f>
        <v xml:space="preserve"> </v>
      </c>
      <c r="L57" s="47" t="str">
        <f>IF(P_ranger!L70=0," ",P_ranger!L70/1000)</f>
        <v xml:space="preserve"> </v>
      </c>
    </row>
    <row r="58" spans="2:12" ht="12.95" customHeight="1" x14ac:dyDescent="0.2">
      <c r="B58" s="39" t="str">
        <f>IF(P_ranger!J71=0," ",IF(P_ranger!B71="sum"," ",P_ranger!A71))</f>
        <v xml:space="preserve"> </v>
      </c>
      <c r="C58" t="str">
        <f>IF(P_ranger!J71=0," ",P_ranger!B71)</f>
        <v xml:space="preserve"> </v>
      </c>
      <c r="D58" s="47" t="str">
        <f>IF(P_ranger!C71=0," ",P_ranger!C71/1000)</f>
        <v xml:space="preserve"> </v>
      </c>
      <c r="E58" s="47" t="str">
        <f>IF(P_ranger!D71=0," ",P_ranger!D71/1000)</f>
        <v xml:space="preserve"> </v>
      </c>
      <c r="F58" s="47" t="str">
        <f>IF(P_ranger!E71=0," ",P_ranger!E71/1000)</f>
        <v xml:space="preserve"> </v>
      </c>
      <c r="G58" s="47" t="str">
        <f>IF(P_ranger!F71=0," ",P_ranger!F71/1000)</f>
        <v xml:space="preserve"> </v>
      </c>
      <c r="H58" s="47" t="str">
        <f>IF(P_ranger!G71=0," ",P_ranger!G71/1000)</f>
        <v xml:space="preserve"> </v>
      </c>
      <c r="I58" s="46" t="str">
        <f>IF(P_ranger!I71=0," ",P_ranger!I71)</f>
        <v xml:space="preserve"> </v>
      </c>
      <c r="J58" s="48" t="str">
        <f>IF(P_ranger!J71=0," ",P_ranger!J71)</f>
        <v xml:space="preserve"> </v>
      </c>
      <c r="K58" s="49" t="str">
        <f>IF(P_ranger!K71=0," ",P_ranger!K71)</f>
        <v xml:space="preserve"> </v>
      </c>
      <c r="L58" s="47" t="str">
        <f>IF(P_ranger!L71=0," ",P_ranger!L71/1000)</f>
        <v xml:space="preserve"> </v>
      </c>
    </row>
    <row r="59" spans="2:12" ht="12.95" customHeight="1" x14ac:dyDescent="0.2">
      <c r="B59" s="39" t="str">
        <f>IF(P_ranger!J72=0," ",IF(P_ranger!B72="sum"," ",P_ranger!A72))</f>
        <v xml:space="preserve"> </v>
      </c>
      <c r="C59" t="str">
        <f>IF(P_ranger!J72=0," ",P_ranger!B72)</f>
        <v xml:space="preserve"> </v>
      </c>
      <c r="D59" s="47" t="str">
        <f>IF(P_ranger!C72=0," ",P_ranger!C72/1000)</f>
        <v xml:space="preserve"> </v>
      </c>
      <c r="E59" s="47" t="str">
        <f>IF(P_ranger!D72=0," ",P_ranger!D72/1000)</f>
        <v xml:space="preserve"> </v>
      </c>
      <c r="F59" s="47" t="str">
        <f>IF(P_ranger!E72=0," ",P_ranger!E72/1000)</f>
        <v xml:space="preserve"> </v>
      </c>
      <c r="G59" s="47" t="str">
        <f>IF(P_ranger!F72=0," ",P_ranger!F72/1000)</f>
        <v xml:space="preserve"> </v>
      </c>
      <c r="H59" s="47" t="str">
        <f>IF(P_ranger!G72=0," ",P_ranger!G72/1000)</f>
        <v xml:space="preserve"> </v>
      </c>
      <c r="I59" s="46" t="str">
        <f>IF(P_ranger!I72=0," ",P_ranger!I72)</f>
        <v xml:space="preserve"> </v>
      </c>
      <c r="J59" s="48" t="str">
        <f>IF(P_ranger!J72=0," ",P_ranger!J72)</f>
        <v xml:space="preserve"> </v>
      </c>
      <c r="K59" s="49" t="str">
        <f>IF(P_ranger!K72=0," ",P_ranger!K72)</f>
        <v xml:space="preserve"> </v>
      </c>
      <c r="L59" s="47" t="str">
        <f>IF(P_ranger!L72=0," ",P_ranger!L72/1000)</f>
        <v xml:space="preserve"> </v>
      </c>
    </row>
    <row r="60" spans="2:12" ht="12.95" customHeight="1" x14ac:dyDescent="0.2">
      <c r="B60" s="39" t="str">
        <f>IF(P_ranger!J73=0," ",IF(P_ranger!B73="sum"," ",P_ranger!A73))</f>
        <v xml:space="preserve"> </v>
      </c>
      <c r="C60" t="str">
        <f>IF(P_ranger!J73=0," ",P_ranger!B73)</f>
        <v xml:space="preserve"> </v>
      </c>
      <c r="D60" s="47" t="str">
        <f>IF(P_ranger!C73=0," ",P_ranger!C73/1000)</f>
        <v xml:space="preserve"> </v>
      </c>
      <c r="E60" s="47" t="str">
        <f>IF(P_ranger!D73=0," ",P_ranger!D73/1000)</f>
        <v xml:space="preserve"> </v>
      </c>
      <c r="F60" s="47" t="str">
        <f>IF(P_ranger!E73=0," ",P_ranger!E73/1000)</f>
        <v xml:space="preserve"> </v>
      </c>
      <c r="G60" s="47" t="str">
        <f>IF(P_ranger!F73=0," ",P_ranger!F73/1000)</f>
        <v xml:space="preserve"> </v>
      </c>
      <c r="H60" s="47" t="str">
        <f>IF(P_ranger!G73=0," ",P_ranger!G73/1000)</f>
        <v xml:space="preserve"> </v>
      </c>
      <c r="I60" s="46" t="str">
        <f>IF(P_ranger!I73=0," ",P_ranger!I73)</f>
        <v xml:space="preserve"> </v>
      </c>
      <c r="J60" s="48" t="str">
        <f>IF(P_ranger!J73=0," ",P_ranger!J73)</f>
        <v xml:space="preserve"> </v>
      </c>
      <c r="K60" s="49" t="str">
        <f>IF(P_ranger!K73=0," ",P_ranger!K73)</f>
        <v xml:space="preserve"> </v>
      </c>
      <c r="L60" s="47" t="str">
        <f>IF(P_ranger!L73=0," ",P_ranger!L73/1000)</f>
        <v xml:space="preserve"> </v>
      </c>
    </row>
    <row r="61" spans="2:12" ht="12.95" customHeight="1" x14ac:dyDescent="0.2">
      <c r="B61" s="39" t="str">
        <f>IF(P_ranger!J74=0," ",IF(P_ranger!B74="sum"," ",P_ranger!A74))</f>
        <v xml:space="preserve"> </v>
      </c>
      <c r="C61" t="str">
        <f>IF(P_ranger!J74=0," ",P_ranger!B74)</f>
        <v xml:space="preserve"> </v>
      </c>
      <c r="D61" s="47" t="str">
        <f>IF(P_ranger!C74=0," ",P_ranger!C74/1000)</f>
        <v xml:space="preserve"> </v>
      </c>
      <c r="E61" s="47" t="str">
        <f>IF(P_ranger!D74=0," ",P_ranger!D74/1000)</f>
        <v xml:space="preserve"> </v>
      </c>
      <c r="F61" s="47" t="str">
        <f>IF(P_ranger!E74=0," ",P_ranger!E74/1000)</f>
        <v xml:space="preserve"> </v>
      </c>
      <c r="G61" s="47" t="str">
        <f>IF(P_ranger!F74=0," ",P_ranger!F74/1000)</f>
        <v xml:space="preserve"> </v>
      </c>
      <c r="H61" s="47" t="str">
        <f>IF(P_ranger!G74=0," ",P_ranger!G74/1000)</f>
        <v xml:space="preserve"> </v>
      </c>
      <c r="I61" s="46" t="str">
        <f>IF(P_ranger!I74=0," ",P_ranger!I74)</f>
        <v xml:space="preserve"> </v>
      </c>
      <c r="J61" s="48" t="str">
        <f>IF(P_ranger!J74=0," ",P_ranger!J74)</f>
        <v xml:space="preserve"> </v>
      </c>
      <c r="K61" s="49" t="str">
        <f>IF(P_ranger!K74=0," ",P_ranger!K74)</f>
        <v xml:space="preserve"> </v>
      </c>
      <c r="L61" s="47" t="str">
        <f>IF(P_ranger!L74=0," ",P_ranger!L74/1000)</f>
        <v xml:space="preserve"> </v>
      </c>
    </row>
    <row r="62" spans="2:12" ht="12.95" customHeight="1" x14ac:dyDescent="0.2">
      <c r="B62" s="39" t="str">
        <f>IF(P_ranger!J75=0," ",IF(P_ranger!B75="sum"," ",P_ranger!A75))</f>
        <v xml:space="preserve"> </v>
      </c>
      <c r="C62" t="str">
        <f>IF(P_ranger!J75=0," ",P_ranger!B75)</f>
        <v xml:space="preserve"> </v>
      </c>
      <c r="D62" s="47" t="str">
        <f>IF(P_ranger!C75=0," ",P_ranger!C75/1000)</f>
        <v xml:space="preserve"> </v>
      </c>
      <c r="E62" s="47" t="str">
        <f>IF(P_ranger!D75=0," ",P_ranger!D75/1000)</f>
        <v xml:space="preserve"> </v>
      </c>
      <c r="F62" s="47" t="str">
        <f>IF(P_ranger!E75=0," ",P_ranger!E75/1000)</f>
        <v xml:space="preserve"> </v>
      </c>
      <c r="G62" s="47" t="str">
        <f>IF(P_ranger!F75=0," ",P_ranger!F75/1000)</f>
        <v xml:space="preserve"> </v>
      </c>
      <c r="H62" s="47" t="str">
        <f>IF(P_ranger!G75=0," ",P_ranger!G75/1000)</f>
        <v xml:space="preserve"> </v>
      </c>
      <c r="I62" s="46" t="str">
        <f>IF(P_ranger!I75=0," ",P_ranger!I75)</f>
        <v xml:space="preserve"> </v>
      </c>
      <c r="J62" s="48" t="str">
        <f>IF(P_ranger!J75=0," ",P_ranger!J75)</f>
        <v xml:space="preserve"> </v>
      </c>
      <c r="K62" s="49" t="str">
        <f>IF(P_ranger!K75=0," ",P_ranger!K75)</f>
        <v xml:space="preserve"> </v>
      </c>
      <c r="L62" s="47" t="str">
        <f>IF(P_ranger!L75=0," ",P_ranger!L75/1000)</f>
        <v xml:space="preserve"> </v>
      </c>
    </row>
    <row r="63" spans="2:12" ht="12.95" customHeight="1" x14ac:dyDescent="0.2">
      <c r="B63" s="39" t="str">
        <f>IF(P_ranger!J76=0," ",IF(P_ranger!B76="sum"," ",P_ranger!A76))</f>
        <v xml:space="preserve"> </v>
      </c>
      <c r="C63" t="str">
        <f>IF(P_ranger!J76=0," ",P_ranger!B76)</f>
        <v xml:space="preserve"> </v>
      </c>
      <c r="D63" s="47" t="str">
        <f>IF(P_ranger!C76=0," ",P_ranger!C76/1000)</f>
        <v xml:space="preserve"> </v>
      </c>
      <c r="E63" s="47" t="str">
        <f>IF(P_ranger!D76=0," ",P_ranger!D76/1000)</f>
        <v xml:space="preserve"> </v>
      </c>
      <c r="F63" s="47" t="str">
        <f>IF(P_ranger!E76=0," ",P_ranger!E76/1000)</f>
        <v xml:space="preserve"> </v>
      </c>
      <c r="G63" s="47" t="str">
        <f>IF(P_ranger!F76=0," ",P_ranger!F76/1000)</f>
        <v xml:space="preserve"> </v>
      </c>
      <c r="H63" s="47" t="str">
        <f>IF(P_ranger!G76=0," ",P_ranger!G76/1000)</f>
        <v xml:space="preserve"> </v>
      </c>
      <c r="I63" s="46" t="str">
        <f>IF(P_ranger!I76=0," ",P_ranger!I76)</f>
        <v xml:space="preserve"> </v>
      </c>
      <c r="J63" s="48" t="str">
        <f>IF(P_ranger!J76=0," ",P_ranger!J76)</f>
        <v xml:space="preserve"> </v>
      </c>
      <c r="K63" s="49" t="str">
        <f>IF(P_ranger!K76=0," ",P_ranger!K76)</f>
        <v xml:space="preserve"> </v>
      </c>
      <c r="L63" s="47" t="str">
        <f>IF(P_ranger!L76=0," ",P_ranger!L76/1000)</f>
        <v xml:space="preserve"> </v>
      </c>
    </row>
    <row r="64" spans="2:12" ht="12.95" customHeight="1" x14ac:dyDescent="0.2">
      <c r="B64" s="39" t="str">
        <f>IF(P_ranger!J77=0," ",IF(P_ranger!B77="sum"," ",P_ranger!A77))</f>
        <v xml:space="preserve"> </v>
      </c>
      <c r="C64" t="str">
        <f>IF(P_ranger!J77=0," ",P_ranger!B77)</f>
        <v xml:space="preserve"> </v>
      </c>
      <c r="D64" s="47" t="str">
        <f>IF(P_ranger!C77=0," ",P_ranger!C77/1000)</f>
        <v xml:space="preserve"> </v>
      </c>
      <c r="E64" s="47" t="str">
        <f>IF(P_ranger!D77=0," ",P_ranger!D77/1000)</f>
        <v xml:space="preserve"> </v>
      </c>
      <c r="F64" s="47" t="str">
        <f>IF(P_ranger!E77=0," ",P_ranger!E77/1000)</f>
        <v xml:space="preserve"> </v>
      </c>
      <c r="G64" s="47" t="str">
        <f>IF(P_ranger!F77=0," ",P_ranger!F77/1000)</f>
        <v xml:space="preserve"> </v>
      </c>
      <c r="H64" s="47" t="str">
        <f>IF(P_ranger!G77=0," ",P_ranger!G77/1000)</f>
        <v xml:space="preserve"> </v>
      </c>
      <c r="I64" s="46" t="str">
        <f>IF(P_ranger!I77=0," ",P_ranger!I77)</f>
        <v xml:space="preserve"> </v>
      </c>
      <c r="J64" s="48" t="str">
        <f>IF(P_ranger!J77=0," ",P_ranger!J77)</f>
        <v xml:space="preserve"> </v>
      </c>
      <c r="K64" s="49" t="str">
        <f>IF(P_ranger!K77=0," ",P_ranger!K77)</f>
        <v xml:space="preserve"> </v>
      </c>
      <c r="L64" s="47" t="str">
        <f>IF(P_ranger!L77=0," ",P_ranger!L77/1000)</f>
        <v xml:space="preserve"> </v>
      </c>
    </row>
    <row r="65" spans="2:12" ht="12.95" customHeight="1" x14ac:dyDescent="0.2">
      <c r="B65" s="39" t="str">
        <f>IF(P_ranger!J78=0," ",IF(P_ranger!B78="sum"," ",P_ranger!A78))</f>
        <v xml:space="preserve"> </v>
      </c>
      <c r="C65" t="str">
        <f>IF(P_ranger!J78=0," ",P_ranger!B78)</f>
        <v xml:space="preserve"> </v>
      </c>
      <c r="D65" s="47" t="str">
        <f>IF(P_ranger!C78=0," ",P_ranger!C78/1000)</f>
        <v xml:space="preserve"> </v>
      </c>
      <c r="E65" s="47" t="str">
        <f>IF(P_ranger!D78=0," ",P_ranger!D78/1000)</f>
        <v xml:space="preserve"> </v>
      </c>
      <c r="F65" s="47" t="str">
        <f>IF(P_ranger!E78=0," ",P_ranger!E78/1000)</f>
        <v xml:space="preserve"> </v>
      </c>
      <c r="G65" s="47" t="str">
        <f>IF(P_ranger!F78=0," ",P_ranger!F78/1000)</f>
        <v xml:space="preserve"> </v>
      </c>
      <c r="H65" s="47" t="str">
        <f>IF(P_ranger!G78=0," ",P_ranger!G78/1000)</f>
        <v xml:space="preserve"> </v>
      </c>
      <c r="I65" s="46" t="str">
        <f>IF(P_ranger!I78=0," ",P_ranger!I78)</f>
        <v xml:space="preserve"> </v>
      </c>
      <c r="J65" s="48" t="str">
        <f>IF(P_ranger!J78=0," ",P_ranger!J78)</f>
        <v xml:space="preserve"> </v>
      </c>
      <c r="K65" s="49" t="str">
        <f>IF(P_ranger!K78=0," ",P_ranger!K78)</f>
        <v xml:space="preserve"> </v>
      </c>
      <c r="L65" s="47" t="str">
        <f>IF(P_ranger!L78=0," ",P_ranger!L78/1000)</f>
        <v xml:space="preserve"> </v>
      </c>
    </row>
    <row r="66" spans="2:12" ht="12.95" customHeight="1" x14ac:dyDescent="0.2">
      <c r="B66" s="39" t="str">
        <f>IF(P_ranger!J79=0," ",IF(P_ranger!B79="sum"," ",P_ranger!A79))</f>
        <v xml:space="preserve"> </v>
      </c>
      <c r="C66" t="str">
        <f>IF(P_ranger!J79=0," ",P_ranger!B79)</f>
        <v xml:space="preserve"> </v>
      </c>
      <c r="D66" s="47" t="str">
        <f>IF(P_ranger!C79=0," ",P_ranger!C79/1000)</f>
        <v xml:space="preserve"> </v>
      </c>
      <c r="E66" s="47" t="str">
        <f>IF(P_ranger!D79=0," ",P_ranger!D79/1000)</f>
        <v xml:space="preserve"> </v>
      </c>
      <c r="F66" s="47" t="str">
        <f>IF(P_ranger!E79=0," ",P_ranger!E79/1000)</f>
        <v xml:space="preserve"> </v>
      </c>
      <c r="G66" s="47" t="str">
        <f>IF(P_ranger!F79=0," ",P_ranger!F79/1000)</f>
        <v xml:space="preserve"> </v>
      </c>
      <c r="H66" s="47" t="str">
        <f>IF(P_ranger!G79=0," ",P_ranger!G79/1000)</f>
        <v xml:space="preserve"> </v>
      </c>
      <c r="I66" s="46" t="str">
        <f>IF(P_ranger!I79=0," ",P_ranger!I79)</f>
        <v xml:space="preserve"> </v>
      </c>
      <c r="J66" s="48" t="str">
        <f>IF(P_ranger!J79=0," ",P_ranger!J79)</f>
        <v xml:space="preserve"> </v>
      </c>
      <c r="K66" s="49" t="str">
        <f>IF(P_ranger!K79=0," ",P_ranger!K79)</f>
        <v xml:space="preserve"> </v>
      </c>
      <c r="L66" s="47" t="str">
        <f>IF(P_ranger!L79=0," ",P_ranger!L79/1000)</f>
        <v xml:space="preserve"> </v>
      </c>
    </row>
    <row r="67" spans="2:12" ht="12.95" customHeight="1" x14ac:dyDescent="0.2">
      <c r="B67" s="39" t="str">
        <f>IF(P_ranger!J80=0," ",IF(P_ranger!B80="sum"," ",P_ranger!A80))</f>
        <v xml:space="preserve"> </v>
      </c>
      <c r="C67" t="str">
        <f>IF(P_ranger!J80=0," ",P_ranger!B80)</f>
        <v xml:space="preserve"> </v>
      </c>
      <c r="D67" s="47" t="str">
        <f>IF(P_ranger!C80=0," ",P_ranger!C80/1000)</f>
        <v xml:space="preserve"> </v>
      </c>
      <c r="E67" s="47" t="str">
        <f>IF(P_ranger!D80=0," ",P_ranger!D80/1000)</f>
        <v xml:space="preserve"> </v>
      </c>
      <c r="F67" s="47" t="str">
        <f>IF(P_ranger!E80=0," ",P_ranger!E80/1000)</f>
        <v xml:space="preserve"> </v>
      </c>
      <c r="G67" s="47" t="str">
        <f>IF(P_ranger!F80=0," ",P_ranger!F80/1000)</f>
        <v xml:space="preserve"> </v>
      </c>
      <c r="H67" s="47" t="str">
        <f>IF(P_ranger!G80=0," ",P_ranger!G80/1000)</f>
        <v xml:space="preserve"> </v>
      </c>
      <c r="I67" s="46" t="str">
        <f>IF(P_ranger!I80=0," ",P_ranger!I80)</f>
        <v xml:space="preserve"> </v>
      </c>
      <c r="J67" s="48" t="str">
        <f>IF(P_ranger!J80=0," ",P_ranger!J80)</f>
        <v xml:space="preserve"> </v>
      </c>
      <c r="K67" s="49" t="str">
        <f>IF(P_ranger!K80=0," ",P_ranger!K80)</f>
        <v xml:space="preserve"> </v>
      </c>
      <c r="L67" s="47" t="str">
        <f>IF(P_ranger!L80=0," ",P_ranger!L80/1000)</f>
        <v xml:space="preserve"> </v>
      </c>
    </row>
    <row r="68" spans="2:12" ht="12.95" customHeight="1" x14ac:dyDescent="0.2">
      <c r="B68" s="39" t="str">
        <f>IF(P_ranger!J81=0," ",IF(P_ranger!B81="sum"," ",P_ranger!A81))</f>
        <v xml:space="preserve"> </v>
      </c>
      <c r="C68" t="str">
        <f>IF(P_ranger!J81=0," ",P_ranger!B81)</f>
        <v xml:space="preserve"> </v>
      </c>
      <c r="D68" s="47" t="str">
        <f>IF(P_ranger!C81=0," ",P_ranger!C81/1000)</f>
        <v xml:space="preserve"> </v>
      </c>
      <c r="E68" s="47" t="str">
        <f>IF(P_ranger!D81=0," ",P_ranger!D81/1000)</f>
        <v xml:space="preserve"> </v>
      </c>
      <c r="F68" s="47" t="str">
        <f>IF(P_ranger!E81=0," ",P_ranger!E81/1000)</f>
        <v xml:space="preserve"> </v>
      </c>
      <c r="G68" s="47" t="str">
        <f>IF(P_ranger!F81=0," ",P_ranger!F81/1000)</f>
        <v xml:space="preserve"> </v>
      </c>
      <c r="H68" s="47" t="str">
        <f>IF(P_ranger!G81=0," ",P_ranger!G81/1000)</f>
        <v xml:space="preserve"> </v>
      </c>
      <c r="I68" s="46" t="str">
        <f>IF(P_ranger!I81=0," ",P_ranger!I81)</f>
        <v xml:space="preserve"> </v>
      </c>
      <c r="J68" s="48" t="str">
        <f>IF(P_ranger!J81=0," ",P_ranger!J81)</f>
        <v xml:space="preserve"> </v>
      </c>
      <c r="K68" s="49" t="str">
        <f>IF(P_ranger!K81=0," ",P_ranger!K81)</f>
        <v xml:space="preserve"> </v>
      </c>
      <c r="L68" s="47" t="str">
        <f>IF(P_ranger!L81=0," ",P_ranger!L81/1000)</f>
        <v xml:space="preserve"> </v>
      </c>
    </row>
    <row r="69" spans="2:12" ht="12.95" customHeight="1" x14ac:dyDescent="0.2">
      <c r="B69" s="39" t="str">
        <f>IF(P_ranger!J82=0," ",IF(P_ranger!B82="sum"," ",P_ranger!A82))</f>
        <v xml:space="preserve"> </v>
      </c>
      <c r="C69" t="str">
        <f>IF(P_ranger!J82=0," ",P_ranger!B82)</f>
        <v xml:space="preserve"> </v>
      </c>
      <c r="D69" s="47" t="str">
        <f>IF(P_ranger!C82=0," ",P_ranger!C82/1000)</f>
        <v xml:space="preserve"> </v>
      </c>
      <c r="E69" s="47" t="str">
        <f>IF(P_ranger!D82=0," ",P_ranger!D82/1000)</f>
        <v xml:space="preserve"> </v>
      </c>
      <c r="F69" s="47" t="str">
        <f>IF(P_ranger!E82=0," ",P_ranger!E82/1000)</f>
        <v xml:space="preserve"> </v>
      </c>
      <c r="G69" s="47" t="str">
        <f>IF(P_ranger!F82=0," ",P_ranger!F82/1000)</f>
        <v xml:space="preserve"> </v>
      </c>
      <c r="H69" s="47" t="str">
        <f>IF(P_ranger!G82=0," ",P_ranger!G82/1000)</f>
        <v xml:space="preserve"> </v>
      </c>
      <c r="I69" s="46" t="str">
        <f>IF(P_ranger!I82=0," ",P_ranger!I82)</f>
        <v xml:space="preserve"> </v>
      </c>
      <c r="J69" s="48" t="str">
        <f>IF(P_ranger!J82=0," ",P_ranger!J82)</f>
        <v xml:space="preserve"> </v>
      </c>
      <c r="K69" s="49" t="str">
        <f>IF(P_ranger!K82=0," ",P_ranger!K82)</f>
        <v xml:space="preserve"> </v>
      </c>
      <c r="L69" s="47" t="str">
        <f>IF(P_ranger!L82=0," ",P_ranger!L82/1000)</f>
        <v xml:space="preserve"> </v>
      </c>
    </row>
    <row r="70" spans="2:12" ht="12.95" customHeight="1" x14ac:dyDescent="0.2">
      <c r="B70" s="39" t="str">
        <f>IF(P_ranger!J83=0," ",IF(P_ranger!B83="sum"," ",P_ranger!A83))</f>
        <v xml:space="preserve"> </v>
      </c>
      <c r="C70" t="str">
        <f>IF(P_ranger!J83=0," ",P_ranger!B83)</f>
        <v xml:space="preserve"> </v>
      </c>
      <c r="D70" s="47" t="str">
        <f>IF(P_ranger!C83=0," ",P_ranger!C83/1000)</f>
        <v xml:space="preserve"> </v>
      </c>
      <c r="E70" s="47" t="str">
        <f>IF(P_ranger!D83=0," ",P_ranger!D83/1000)</f>
        <v xml:space="preserve"> </v>
      </c>
      <c r="F70" s="47" t="str">
        <f>IF(P_ranger!E83=0," ",P_ranger!E83/1000)</f>
        <v xml:space="preserve"> </v>
      </c>
      <c r="G70" s="47" t="str">
        <f>IF(P_ranger!F83=0," ",P_ranger!F83/1000)</f>
        <v xml:space="preserve"> </v>
      </c>
      <c r="H70" s="47" t="str">
        <f>IF(P_ranger!G83=0," ",P_ranger!G83/1000)</f>
        <v xml:space="preserve"> </v>
      </c>
      <c r="I70" s="46" t="str">
        <f>IF(P_ranger!I83=0," ",P_ranger!I83)</f>
        <v xml:space="preserve"> </v>
      </c>
      <c r="J70" s="48" t="str">
        <f>IF(P_ranger!J83=0," ",P_ranger!J83)</f>
        <v xml:space="preserve"> </v>
      </c>
      <c r="K70" s="49" t="str">
        <f>IF(P_ranger!K83=0," ",P_ranger!K83)</f>
        <v xml:space="preserve"> </v>
      </c>
      <c r="L70" s="47" t="str">
        <f>IF(P_ranger!L83=0," ",P_ranger!L83/1000)</f>
        <v xml:space="preserve"> </v>
      </c>
    </row>
    <row r="71" spans="2:12" ht="12.95" customHeight="1" x14ac:dyDescent="0.2">
      <c r="B71" s="39" t="str">
        <f>IF(P_ranger!J84=0," ",IF(P_ranger!B84="sum"," ",P_ranger!A84))</f>
        <v xml:space="preserve"> </v>
      </c>
      <c r="C71" t="str">
        <f>IF(P_ranger!J84=0," ",P_ranger!B84)</f>
        <v xml:space="preserve"> </v>
      </c>
      <c r="D71" s="47" t="str">
        <f>IF(P_ranger!C84=0," ",P_ranger!C84/1000)</f>
        <v xml:space="preserve"> </v>
      </c>
      <c r="E71" s="47" t="str">
        <f>IF(P_ranger!D84=0," ",P_ranger!D84/1000)</f>
        <v xml:space="preserve"> </v>
      </c>
      <c r="F71" s="47" t="str">
        <f>IF(P_ranger!E84=0," ",P_ranger!E84/1000)</f>
        <v xml:space="preserve"> </v>
      </c>
      <c r="G71" s="47" t="str">
        <f>IF(P_ranger!F84=0," ",P_ranger!F84/1000)</f>
        <v xml:space="preserve"> </v>
      </c>
      <c r="H71" s="47" t="str">
        <f>IF(P_ranger!G84=0," ",P_ranger!G84/1000)</f>
        <v xml:space="preserve"> </v>
      </c>
      <c r="I71" s="46" t="str">
        <f>IF(P_ranger!I84=0," ",P_ranger!I84)</f>
        <v xml:space="preserve"> </v>
      </c>
      <c r="J71" s="48" t="str">
        <f>IF(P_ranger!J84=0," ",P_ranger!J84)</f>
        <v xml:space="preserve"> </v>
      </c>
      <c r="K71" s="49" t="str">
        <f>IF(P_ranger!K84=0," ",P_ranger!K84)</f>
        <v xml:space="preserve"> </v>
      </c>
      <c r="L71" s="47" t="str">
        <f>IF(P_ranger!L84=0," ",P_ranger!L84/1000)</f>
        <v xml:space="preserve"> </v>
      </c>
    </row>
    <row r="72" spans="2:12" ht="12.95" customHeight="1" x14ac:dyDescent="0.2">
      <c r="B72" s="39" t="str">
        <f>IF(P_ranger!J85=0," ",IF(P_ranger!B85="sum"," ",P_ranger!A85))</f>
        <v xml:space="preserve"> </v>
      </c>
      <c r="C72" t="str">
        <f>IF(P_ranger!J85=0," ",P_ranger!B85)</f>
        <v xml:space="preserve"> </v>
      </c>
      <c r="D72" s="47" t="str">
        <f>IF(P_ranger!C85=0," ",P_ranger!C85/1000)</f>
        <v xml:space="preserve"> </v>
      </c>
      <c r="E72" s="47" t="str">
        <f>IF(P_ranger!D85=0," ",P_ranger!D85/1000)</f>
        <v xml:space="preserve"> </v>
      </c>
      <c r="F72" s="47" t="str">
        <f>IF(P_ranger!E85=0," ",P_ranger!E85/1000)</f>
        <v xml:space="preserve"> </v>
      </c>
      <c r="G72" s="47" t="str">
        <f>IF(P_ranger!F85=0," ",P_ranger!F85/1000)</f>
        <v xml:space="preserve"> </v>
      </c>
      <c r="H72" s="47" t="str">
        <f>IF(P_ranger!G85=0," ",P_ranger!G85/1000)</f>
        <v xml:space="preserve"> </v>
      </c>
      <c r="I72" s="46" t="str">
        <f>IF(P_ranger!I85=0," ",P_ranger!I85)</f>
        <v xml:space="preserve"> </v>
      </c>
      <c r="J72" s="48" t="str">
        <f>IF(P_ranger!J85=0," ",P_ranger!J85)</f>
        <v xml:space="preserve"> </v>
      </c>
      <c r="K72" s="49" t="str">
        <f>IF(P_ranger!K85=0," ",P_ranger!K85)</f>
        <v xml:space="preserve"> </v>
      </c>
      <c r="L72" s="47" t="str">
        <f>IF(P_ranger!L85=0," ",P_ranger!L85/1000)</f>
        <v xml:space="preserve"> </v>
      </c>
    </row>
    <row r="73" spans="2:12" ht="12.95" customHeight="1" x14ac:dyDescent="0.2">
      <c r="B73" s="39" t="str">
        <f>IF(P_ranger!J86=0," ",IF(P_ranger!B86="sum"," ",P_ranger!A86))</f>
        <v xml:space="preserve"> </v>
      </c>
      <c r="C73" t="str">
        <f>IF(P_ranger!J86=0," ",P_ranger!B86)</f>
        <v xml:space="preserve"> </v>
      </c>
      <c r="D73" s="47" t="str">
        <f>IF(P_ranger!C86=0," ",P_ranger!C86/1000)</f>
        <v xml:space="preserve"> </v>
      </c>
      <c r="E73" s="47" t="str">
        <f>IF(P_ranger!D86=0," ",P_ranger!D86/1000)</f>
        <v xml:space="preserve"> </v>
      </c>
      <c r="F73" s="47" t="str">
        <f>IF(P_ranger!E86=0," ",P_ranger!E86/1000)</f>
        <v xml:space="preserve"> </v>
      </c>
      <c r="G73" s="47" t="str">
        <f>IF(P_ranger!F86=0," ",P_ranger!F86/1000)</f>
        <v xml:space="preserve"> </v>
      </c>
      <c r="H73" s="47" t="str">
        <f>IF(P_ranger!G86=0," ",P_ranger!G86/1000)</f>
        <v xml:space="preserve"> </v>
      </c>
      <c r="I73" s="46" t="str">
        <f>IF(P_ranger!I86=0," ",P_ranger!I86)</f>
        <v xml:space="preserve"> </v>
      </c>
      <c r="J73" s="48" t="str">
        <f>IF(P_ranger!J86=0," ",P_ranger!J86)</f>
        <v xml:space="preserve"> </v>
      </c>
      <c r="K73" s="49" t="str">
        <f>IF(P_ranger!K86=0," ",P_ranger!K86)</f>
        <v xml:space="preserve"> </v>
      </c>
      <c r="L73" s="47" t="str">
        <f>IF(P_ranger!L86=0," ",P_ranger!L86/1000)</f>
        <v xml:space="preserve"> </v>
      </c>
    </row>
    <row r="74" spans="2:12" ht="12.95" customHeight="1" x14ac:dyDescent="0.2">
      <c r="B74" s="39" t="str">
        <f>IF(P_ranger!J87=0," ",IF(P_ranger!B87="sum"," ",P_ranger!A87))</f>
        <v xml:space="preserve"> </v>
      </c>
      <c r="C74" t="str">
        <f>IF(P_ranger!J87=0," ",P_ranger!B87)</f>
        <v xml:space="preserve"> </v>
      </c>
      <c r="D74" s="47" t="str">
        <f>IF(P_ranger!C87=0," ",P_ranger!C87/1000)</f>
        <v xml:space="preserve"> </v>
      </c>
      <c r="E74" s="47" t="str">
        <f>IF(P_ranger!D87=0," ",P_ranger!D87/1000)</f>
        <v xml:space="preserve"> </v>
      </c>
      <c r="F74" s="47" t="str">
        <f>IF(P_ranger!E87=0," ",P_ranger!E87/1000)</f>
        <v xml:space="preserve"> </v>
      </c>
      <c r="G74" s="47" t="str">
        <f>IF(P_ranger!F87=0," ",P_ranger!F87/1000)</f>
        <v xml:space="preserve"> </v>
      </c>
      <c r="H74" s="47" t="str">
        <f>IF(P_ranger!G87=0," ",P_ranger!G87/1000)</f>
        <v xml:space="preserve"> </v>
      </c>
      <c r="I74" s="46" t="str">
        <f>IF(P_ranger!I87=0," ",P_ranger!I87)</f>
        <v xml:space="preserve"> </v>
      </c>
      <c r="J74" s="48" t="str">
        <f>IF(P_ranger!J87=0," ",P_ranger!J87)</f>
        <v xml:space="preserve"> </v>
      </c>
      <c r="K74" s="49" t="str">
        <f>IF(P_ranger!K87=0," ",P_ranger!K87)</f>
        <v xml:space="preserve"> </v>
      </c>
      <c r="L74" s="47" t="str">
        <f>IF(P_ranger!L87=0," ",P_ranger!L87/1000)</f>
        <v xml:space="preserve"> </v>
      </c>
    </row>
    <row r="75" spans="2:12" ht="12.95" customHeight="1" x14ac:dyDescent="0.2">
      <c r="B75" s="39" t="str">
        <f>IF(P_ranger!J88=0," ",IF(P_ranger!B88="sum"," ",P_ranger!A88))</f>
        <v xml:space="preserve"> </v>
      </c>
      <c r="C75" t="str">
        <f>IF(P_ranger!J88=0," ",P_ranger!B88)</f>
        <v xml:space="preserve"> </v>
      </c>
      <c r="D75" s="47" t="str">
        <f>IF(P_ranger!C88=0," ",P_ranger!C88/1000)</f>
        <v xml:space="preserve"> </v>
      </c>
      <c r="E75" s="47" t="str">
        <f>IF(P_ranger!D88=0," ",P_ranger!D88/1000)</f>
        <v xml:space="preserve"> </v>
      </c>
      <c r="F75" s="47" t="str">
        <f>IF(P_ranger!E88=0," ",P_ranger!E88/1000)</f>
        <v xml:space="preserve"> </v>
      </c>
      <c r="G75" s="47" t="str">
        <f>IF(P_ranger!F88=0," ",P_ranger!F88/1000)</f>
        <v xml:space="preserve"> </v>
      </c>
      <c r="H75" s="47" t="str">
        <f>IF(P_ranger!G88=0," ",P_ranger!G88/1000)</f>
        <v xml:space="preserve"> </v>
      </c>
      <c r="I75" s="46" t="str">
        <f>IF(P_ranger!I88=0," ",P_ranger!I88)</f>
        <v xml:space="preserve"> </v>
      </c>
      <c r="J75" s="48" t="str">
        <f>IF(P_ranger!J88=0," ",P_ranger!J88)</f>
        <v xml:space="preserve"> </v>
      </c>
      <c r="K75" s="49" t="str">
        <f>IF(P_ranger!K88=0," ",P_ranger!K88)</f>
        <v xml:space="preserve"> </v>
      </c>
      <c r="L75" s="47" t="str">
        <f>IF(P_ranger!L88=0," ",P_ranger!L88/1000)</f>
        <v xml:space="preserve"> </v>
      </c>
    </row>
    <row r="76" spans="2:12" ht="12.95" customHeight="1" x14ac:dyDescent="0.2">
      <c r="B76" s="39" t="str">
        <f>IF(P_ranger!J89=0," ",IF(P_ranger!B89="sum"," ",P_ranger!A89))</f>
        <v xml:space="preserve"> </v>
      </c>
      <c r="C76" t="str">
        <f>IF(P_ranger!J89=0," ",P_ranger!B89)</f>
        <v xml:space="preserve"> </v>
      </c>
      <c r="D76" s="47" t="str">
        <f>IF(P_ranger!C89=0," ",P_ranger!C89/1000)</f>
        <v xml:space="preserve"> </v>
      </c>
      <c r="E76" s="47" t="str">
        <f>IF(P_ranger!D89=0," ",P_ranger!D89/1000)</f>
        <v xml:space="preserve"> </v>
      </c>
      <c r="F76" s="47" t="str">
        <f>IF(P_ranger!E89=0," ",P_ranger!E89/1000)</f>
        <v xml:space="preserve"> </v>
      </c>
      <c r="G76" s="47" t="str">
        <f>IF(P_ranger!F89=0," ",P_ranger!F89/1000)</f>
        <v xml:space="preserve"> </v>
      </c>
      <c r="H76" s="47" t="str">
        <f>IF(P_ranger!G89=0," ",P_ranger!G89/1000)</f>
        <v xml:space="preserve"> </v>
      </c>
      <c r="I76" s="46" t="str">
        <f>IF(P_ranger!I89=0," ",P_ranger!I89)</f>
        <v xml:space="preserve"> </v>
      </c>
      <c r="J76" s="48" t="str">
        <f>IF(P_ranger!J89=0," ",P_ranger!J89)</f>
        <v xml:space="preserve"> </v>
      </c>
      <c r="K76" s="49" t="str">
        <f>IF(P_ranger!K89=0," ",P_ranger!K89)</f>
        <v xml:space="preserve"> </v>
      </c>
      <c r="L76" s="47" t="str">
        <f>IF(P_ranger!L89=0," ",P_ranger!L89/1000)</f>
        <v xml:space="preserve"> </v>
      </c>
    </row>
    <row r="77" spans="2:12" ht="12.95" customHeight="1" x14ac:dyDescent="0.2">
      <c r="B77" s="39" t="str">
        <f>IF(P_ranger!J90=0," ",IF(P_ranger!B90="sum"," ",P_ranger!A90))</f>
        <v xml:space="preserve"> </v>
      </c>
      <c r="C77" t="str">
        <f>IF(P_ranger!J90=0," ",P_ranger!B90)</f>
        <v xml:space="preserve"> </v>
      </c>
      <c r="D77" s="47" t="str">
        <f>IF(P_ranger!C90=0," ",P_ranger!C90/1000)</f>
        <v xml:space="preserve"> </v>
      </c>
      <c r="E77" s="47" t="str">
        <f>IF(P_ranger!D90=0," ",P_ranger!D90/1000)</f>
        <v xml:space="preserve"> </v>
      </c>
      <c r="F77" s="47" t="str">
        <f>IF(P_ranger!E90=0," ",P_ranger!E90/1000)</f>
        <v xml:space="preserve"> </v>
      </c>
      <c r="G77" s="47" t="str">
        <f>IF(P_ranger!F90=0," ",P_ranger!F90/1000)</f>
        <v xml:space="preserve"> </v>
      </c>
      <c r="H77" s="47" t="str">
        <f>IF(P_ranger!G90=0," ",P_ranger!G90/1000)</f>
        <v xml:space="preserve"> </v>
      </c>
      <c r="I77" s="46" t="str">
        <f>IF(P_ranger!I90=0," ",P_ranger!I90)</f>
        <v xml:space="preserve"> </v>
      </c>
      <c r="J77" s="48" t="str">
        <f>IF(P_ranger!J90=0," ",P_ranger!J90)</f>
        <v xml:space="preserve"> </v>
      </c>
      <c r="K77" s="49" t="str">
        <f>IF(P_ranger!K90=0," ",P_ranger!K90)</f>
        <v xml:space="preserve"> </v>
      </c>
      <c r="L77" s="47" t="str">
        <f>IF(P_ranger!L90=0," ",P_ranger!L90/1000)</f>
        <v xml:space="preserve"> </v>
      </c>
    </row>
    <row r="78" spans="2:12" ht="12.95" customHeight="1" x14ac:dyDescent="0.2">
      <c r="B78" s="39" t="str">
        <f>IF(P_ranger!J91=0," ",IF(P_ranger!B91="sum"," ",P_ranger!A91))</f>
        <v xml:space="preserve"> </v>
      </c>
      <c r="C78" t="str">
        <f>IF(P_ranger!J91=0," ",P_ranger!B91)</f>
        <v xml:space="preserve"> </v>
      </c>
      <c r="D78" s="47" t="str">
        <f>IF(P_ranger!C91=0," ",P_ranger!C91/1000)</f>
        <v xml:space="preserve"> </v>
      </c>
      <c r="E78" s="47" t="str">
        <f>IF(P_ranger!D91=0," ",P_ranger!D91/1000)</f>
        <v xml:space="preserve"> </v>
      </c>
      <c r="F78" s="47" t="str">
        <f>IF(P_ranger!E91=0," ",P_ranger!E91/1000)</f>
        <v xml:space="preserve"> </v>
      </c>
      <c r="G78" s="47" t="str">
        <f>IF(P_ranger!F91=0," ",P_ranger!F91/1000)</f>
        <v xml:space="preserve"> </v>
      </c>
      <c r="H78" s="47" t="str">
        <f>IF(P_ranger!G91=0," ",P_ranger!G91/1000)</f>
        <v xml:space="preserve"> </v>
      </c>
      <c r="I78" s="46" t="str">
        <f>IF(P_ranger!I91=0," ",P_ranger!I91)</f>
        <v xml:space="preserve"> </v>
      </c>
      <c r="J78" s="48" t="str">
        <f>IF(P_ranger!J91=0," ",P_ranger!J91)</f>
        <v xml:space="preserve"> </v>
      </c>
      <c r="K78" s="49" t="str">
        <f>IF(P_ranger!K91=0," ",P_ranger!K91)</f>
        <v xml:space="preserve"> </v>
      </c>
      <c r="L78" s="47" t="str">
        <f>IF(P_ranger!L91=0," ",P_ranger!L91/1000)</f>
        <v xml:space="preserve"> </v>
      </c>
    </row>
    <row r="79" spans="2:12" ht="12.95" customHeight="1" x14ac:dyDescent="0.2">
      <c r="B79" s="39" t="str">
        <f>IF(P_ranger!J92=0," ",IF(P_ranger!B92="sum"," ",P_ranger!A92))</f>
        <v xml:space="preserve"> </v>
      </c>
      <c r="C79" t="str">
        <f>IF(P_ranger!J92=0," ",P_ranger!B92)</f>
        <v xml:space="preserve"> </v>
      </c>
      <c r="D79" s="47" t="str">
        <f>IF(P_ranger!C92=0," ",P_ranger!C92/1000)</f>
        <v xml:space="preserve"> </v>
      </c>
      <c r="E79" s="47" t="str">
        <f>IF(P_ranger!D92=0," ",P_ranger!D92/1000)</f>
        <v xml:space="preserve"> </v>
      </c>
      <c r="F79" s="47" t="str">
        <f>IF(P_ranger!E92=0," ",P_ranger!E92/1000)</f>
        <v xml:space="preserve"> </v>
      </c>
      <c r="G79" s="47" t="str">
        <f>IF(P_ranger!F92=0," ",P_ranger!F92/1000)</f>
        <v xml:space="preserve"> </v>
      </c>
      <c r="H79" s="47" t="str">
        <f>IF(P_ranger!G92=0," ",P_ranger!G92/1000)</f>
        <v xml:space="preserve"> </v>
      </c>
      <c r="I79" s="46" t="str">
        <f>IF(P_ranger!I92=0," ",P_ranger!I92)</f>
        <v xml:space="preserve"> </v>
      </c>
      <c r="J79" s="48" t="str">
        <f>IF(P_ranger!J92=0," ",P_ranger!J92)</f>
        <v xml:space="preserve"> </v>
      </c>
      <c r="K79" s="49" t="str">
        <f>IF(P_ranger!K92=0," ",P_ranger!K92)</f>
        <v xml:space="preserve"> </v>
      </c>
      <c r="L79" s="47" t="str">
        <f>IF(P_ranger!L92=0," ",P_ranger!L92/1000)</f>
        <v xml:space="preserve"> </v>
      </c>
    </row>
    <row r="80" spans="2:12" ht="12.95" customHeight="1" x14ac:dyDescent="0.2">
      <c r="B80" s="39" t="str">
        <f>IF(P_ranger!J93=0," ",IF(P_ranger!B93="sum"," ",P_ranger!A93))</f>
        <v xml:space="preserve"> </v>
      </c>
      <c r="C80" t="str">
        <f>IF(P_ranger!J93=0," ",P_ranger!B93)</f>
        <v xml:space="preserve"> </v>
      </c>
      <c r="D80" s="47" t="str">
        <f>IF(P_ranger!C93=0," ",P_ranger!C93/1000)</f>
        <v xml:space="preserve"> </v>
      </c>
      <c r="E80" s="47" t="str">
        <f>IF(P_ranger!D93=0," ",P_ranger!D93/1000)</f>
        <v xml:space="preserve"> </v>
      </c>
      <c r="F80" s="47" t="str">
        <f>IF(P_ranger!E93=0," ",P_ranger!E93/1000)</f>
        <v xml:space="preserve"> </v>
      </c>
      <c r="G80" s="47" t="str">
        <f>IF(P_ranger!F93=0," ",P_ranger!F93/1000)</f>
        <v xml:space="preserve"> </v>
      </c>
      <c r="H80" s="47" t="str">
        <f>IF(P_ranger!G93=0," ",P_ranger!G93/1000)</f>
        <v xml:space="preserve"> </v>
      </c>
      <c r="I80" s="46" t="str">
        <f>IF(P_ranger!I93=0," ",P_ranger!I93)</f>
        <v xml:space="preserve"> </v>
      </c>
      <c r="J80" s="48" t="str">
        <f>IF(P_ranger!J93=0," ",P_ranger!J93)</f>
        <v xml:space="preserve"> </v>
      </c>
      <c r="K80" s="49" t="str">
        <f>IF(P_ranger!K93=0," ",P_ranger!K93)</f>
        <v xml:space="preserve"> </v>
      </c>
      <c r="L80" s="47" t="str">
        <f>IF(P_ranger!L93=0," ",P_ranger!L93/1000)</f>
        <v xml:space="preserve"> </v>
      </c>
    </row>
    <row r="81" spans="2:12" ht="12.95" customHeight="1" x14ac:dyDescent="0.2">
      <c r="B81" s="39" t="str">
        <f>IF(P_ranger!J94=0," ",IF(P_ranger!B94="sum"," ",P_ranger!A94))</f>
        <v xml:space="preserve"> </v>
      </c>
      <c r="C81" t="str">
        <f>IF(P_ranger!J94=0," ",P_ranger!B94)</f>
        <v xml:space="preserve"> </v>
      </c>
      <c r="D81" s="47" t="str">
        <f>IF(P_ranger!C94=0," ",P_ranger!C94/1000)</f>
        <v xml:space="preserve"> </v>
      </c>
      <c r="E81" s="47" t="str">
        <f>IF(P_ranger!D94=0," ",P_ranger!D94/1000)</f>
        <v xml:space="preserve"> </v>
      </c>
      <c r="F81" s="47" t="str">
        <f>IF(P_ranger!E94=0," ",P_ranger!E94/1000)</f>
        <v xml:space="preserve"> </v>
      </c>
      <c r="G81" s="47" t="str">
        <f>IF(P_ranger!F94=0," ",P_ranger!F94/1000)</f>
        <v xml:space="preserve"> </v>
      </c>
      <c r="H81" s="47" t="str">
        <f>IF(P_ranger!G94=0," ",P_ranger!G94/1000)</f>
        <v xml:space="preserve"> </v>
      </c>
      <c r="I81" s="46" t="str">
        <f>IF(P_ranger!I94=0," ",P_ranger!I94)</f>
        <v xml:space="preserve"> </v>
      </c>
      <c r="J81" s="48" t="str">
        <f>IF(P_ranger!J94=0," ",P_ranger!J94)</f>
        <v xml:space="preserve"> </v>
      </c>
      <c r="K81" s="49" t="str">
        <f>IF(P_ranger!K94=0," ",P_ranger!K94)</f>
        <v xml:space="preserve"> </v>
      </c>
      <c r="L81" s="47" t="str">
        <f>IF(P_ranger!L94=0," ",P_ranger!L94/1000)</f>
        <v xml:space="preserve"> </v>
      </c>
    </row>
    <row r="82" spans="2:12" ht="12.95" customHeight="1" x14ac:dyDescent="0.2">
      <c r="B82" s="39" t="str">
        <f>IF(P_ranger!J95=0," ",IF(P_ranger!B95="sum"," ",P_ranger!A95))</f>
        <v xml:space="preserve"> </v>
      </c>
      <c r="C82" t="str">
        <f>IF(P_ranger!J95=0," ",P_ranger!B95)</f>
        <v xml:space="preserve"> </v>
      </c>
      <c r="D82" s="47" t="str">
        <f>IF(P_ranger!C95=0," ",P_ranger!C95/1000)</f>
        <v xml:space="preserve"> </v>
      </c>
      <c r="E82" s="47" t="str">
        <f>IF(P_ranger!D95=0," ",P_ranger!D95/1000)</f>
        <v xml:space="preserve"> </v>
      </c>
      <c r="F82" s="47" t="str">
        <f>IF(P_ranger!E95=0," ",P_ranger!E95/1000)</f>
        <v xml:space="preserve"> </v>
      </c>
      <c r="G82" s="47" t="str">
        <f>IF(P_ranger!F95=0," ",P_ranger!F95/1000)</f>
        <v xml:space="preserve"> </v>
      </c>
      <c r="H82" s="47" t="str">
        <f>IF(P_ranger!G95=0," ",P_ranger!G95/1000)</f>
        <v xml:space="preserve"> </v>
      </c>
      <c r="I82" s="46" t="str">
        <f>IF(P_ranger!I95=0," ",P_ranger!I95)</f>
        <v xml:space="preserve"> </v>
      </c>
      <c r="J82" s="48" t="str">
        <f>IF(P_ranger!J95=0," ",P_ranger!J95)</f>
        <v xml:space="preserve"> </v>
      </c>
      <c r="K82" s="49" t="str">
        <f>IF(P_ranger!K95=0," ",P_ranger!K95)</f>
        <v xml:space="preserve"> </v>
      </c>
      <c r="L82" s="47" t="str">
        <f>IF(P_ranger!L95=0," ",P_ranger!L95/1000)</f>
        <v xml:space="preserve"> </v>
      </c>
    </row>
    <row r="83" spans="2:12" ht="12.95" customHeight="1" x14ac:dyDescent="0.2">
      <c r="B83" s="39" t="str">
        <f>IF(P_ranger!J96=0," ",IF(P_ranger!B96="sum"," ",P_ranger!A96))</f>
        <v xml:space="preserve"> </v>
      </c>
      <c r="C83" t="str">
        <f>IF(P_ranger!J96=0," ",P_ranger!B96)</f>
        <v xml:space="preserve"> </v>
      </c>
      <c r="D83" s="47" t="str">
        <f>IF(P_ranger!C96=0," ",P_ranger!C96/1000)</f>
        <v xml:space="preserve"> </v>
      </c>
      <c r="E83" s="47" t="str">
        <f>IF(P_ranger!D96=0," ",P_ranger!D96/1000)</f>
        <v xml:space="preserve"> </v>
      </c>
      <c r="F83" s="47" t="str">
        <f>IF(P_ranger!E96=0," ",P_ranger!E96/1000)</f>
        <v xml:space="preserve"> </v>
      </c>
      <c r="G83" s="47" t="str">
        <f>IF(P_ranger!F96=0," ",P_ranger!F96/1000)</f>
        <v xml:space="preserve"> </v>
      </c>
      <c r="H83" s="47" t="str">
        <f>IF(P_ranger!G96=0," ",P_ranger!G96/1000)</f>
        <v xml:space="preserve"> </v>
      </c>
      <c r="I83" s="46" t="str">
        <f>IF(P_ranger!I96=0," ",P_ranger!I96)</f>
        <v xml:space="preserve"> </v>
      </c>
      <c r="J83" s="48" t="str">
        <f>IF(P_ranger!J96=0," ",P_ranger!J96)</f>
        <v xml:space="preserve"> </v>
      </c>
      <c r="K83" s="49" t="str">
        <f>IF(P_ranger!K96=0," ",P_ranger!K96)</f>
        <v xml:space="preserve"> </v>
      </c>
      <c r="L83" s="47" t="str">
        <f>IF(P_ranger!L96=0," ",P_ranger!L96/1000)</f>
        <v xml:space="preserve"> </v>
      </c>
    </row>
    <row r="84" spans="2:12" ht="12.95" customHeight="1" x14ac:dyDescent="0.2">
      <c r="B84" s="39" t="str">
        <f>IF(P_ranger!J97=0," ",IF(P_ranger!B97="sum"," ",P_ranger!A97))</f>
        <v xml:space="preserve"> </v>
      </c>
      <c r="C84" t="str">
        <f>IF(P_ranger!J97=0," ",P_ranger!B97)</f>
        <v xml:space="preserve"> </v>
      </c>
      <c r="D84" s="47" t="str">
        <f>IF(P_ranger!C97=0," ",P_ranger!C97/1000)</f>
        <v xml:space="preserve"> </v>
      </c>
      <c r="E84" s="47" t="str">
        <f>IF(P_ranger!D97=0," ",P_ranger!D97/1000)</f>
        <v xml:space="preserve"> </v>
      </c>
      <c r="F84" s="47" t="str">
        <f>IF(P_ranger!E97=0," ",P_ranger!E97/1000)</f>
        <v xml:space="preserve"> </v>
      </c>
      <c r="G84" s="47" t="str">
        <f>IF(P_ranger!F97=0," ",P_ranger!F97/1000)</f>
        <v xml:space="preserve"> </v>
      </c>
      <c r="H84" s="47" t="str">
        <f>IF(P_ranger!G97=0," ",P_ranger!G97/1000)</f>
        <v xml:space="preserve"> </v>
      </c>
      <c r="I84" s="46" t="str">
        <f>IF(P_ranger!I97=0," ",P_ranger!I97)</f>
        <v xml:space="preserve"> </v>
      </c>
      <c r="J84" s="48" t="str">
        <f>IF(P_ranger!J97=0," ",P_ranger!J97)</f>
        <v xml:space="preserve"> </v>
      </c>
      <c r="K84" s="49" t="str">
        <f>IF(P_ranger!K97=0," ",P_ranger!K97)</f>
        <v xml:space="preserve"> </v>
      </c>
      <c r="L84" s="47" t="str">
        <f>IF(P_ranger!L97=0," ",P_ranger!L97/1000)</f>
        <v xml:space="preserve"> </v>
      </c>
    </row>
    <row r="85" spans="2:12" ht="12.95" customHeight="1" x14ac:dyDescent="0.2">
      <c r="B85" s="39" t="str">
        <f>IF(P_ranger!J98=0," ",IF(P_ranger!B98="sum"," ",P_ranger!A98))</f>
        <v xml:space="preserve"> </v>
      </c>
      <c r="C85" t="str">
        <f>IF(P_ranger!J98=0," ",P_ranger!B98)</f>
        <v xml:space="preserve"> </v>
      </c>
      <c r="D85" s="47" t="str">
        <f>IF(P_ranger!C98=0," ",P_ranger!C98/1000)</f>
        <v xml:space="preserve"> </v>
      </c>
      <c r="E85" s="47" t="str">
        <f>IF(P_ranger!D98=0," ",P_ranger!D98/1000)</f>
        <v xml:space="preserve"> </v>
      </c>
      <c r="F85" s="47" t="str">
        <f>IF(P_ranger!E98=0," ",P_ranger!E98/1000)</f>
        <v xml:space="preserve"> </v>
      </c>
      <c r="G85" s="47" t="str">
        <f>IF(P_ranger!F98=0," ",P_ranger!F98/1000)</f>
        <v xml:space="preserve"> </v>
      </c>
      <c r="H85" s="47" t="str">
        <f>IF(P_ranger!G98=0," ",P_ranger!G98/1000)</f>
        <v xml:space="preserve"> </v>
      </c>
      <c r="I85" s="46" t="str">
        <f>IF(P_ranger!I98=0," ",P_ranger!I98)</f>
        <v xml:space="preserve"> </v>
      </c>
      <c r="J85" s="48" t="str">
        <f>IF(P_ranger!J98=0," ",P_ranger!J98)</f>
        <v xml:space="preserve"> </v>
      </c>
      <c r="K85" s="49" t="str">
        <f>IF(P_ranger!K98=0," ",P_ranger!K98)</f>
        <v xml:space="preserve"> </v>
      </c>
      <c r="L85" s="47" t="str">
        <f>IF(P_ranger!L98=0," ",P_ranger!L98/1000)</f>
        <v xml:space="preserve"> </v>
      </c>
    </row>
    <row r="86" spans="2:12" ht="12.95" customHeight="1" x14ac:dyDescent="0.2">
      <c r="B86" s="39" t="str">
        <f>IF(P_ranger!J99=0," ",IF(P_ranger!B99="sum"," ",P_ranger!A99))</f>
        <v xml:space="preserve"> </v>
      </c>
      <c r="C86" t="str">
        <f>IF(P_ranger!J99=0," ",P_ranger!B99)</f>
        <v xml:space="preserve"> </v>
      </c>
      <c r="D86" s="47" t="str">
        <f>IF(P_ranger!C99=0," ",P_ranger!C99/1000)</f>
        <v xml:space="preserve"> </v>
      </c>
      <c r="E86" s="47" t="str">
        <f>IF(P_ranger!D99=0," ",P_ranger!D99/1000)</f>
        <v xml:space="preserve"> </v>
      </c>
      <c r="F86" s="47" t="str">
        <f>IF(P_ranger!E99=0," ",P_ranger!E99/1000)</f>
        <v xml:space="preserve"> </v>
      </c>
      <c r="G86" s="47" t="str">
        <f>IF(P_ranger!F99=0," ",P_ranger!F99/1000)</f>
        <v xml:space="preserve"> </v>
      </c>
      <c r="H86" s="47" t="str">
        <f>IF(P_ranger!G99=0," ",P_ranger!G99/1000)</f>
        <v xml:space="preserve"> </v>
      </c>
      <c r="I86" s="46" t="str">
        <f>IF(P_ranger!I99=0," ",P_ranger!I99)</f>
        <v xml:space="preserve"> </v>
      </c>
      <c r="J86" s="48" t="str">
        <f>IF(P_ranger!J99=0," ",P_ranger!J99)</f>
        <v xml:space="preserve"> </v>
      </c>
      <c r="K86" s="49" t="str">
        <f>IF(P_ranger!K99=0," ",P_ranger!K99)</f>
        <v xml:space="preserve"> </v>
      </c>
      <c r="L86" s="47" t="str">
        <f>IF(P_ranger!L99=0," ",P_ranger!L99/1000)</f>
        <v xml:space="preserve"> </v>
      </c>
    </row>
    <row r="87" spans="2:12" ht="12.95" customHeight="1" x14ac:dyDescent="0.2">
      <c r="B87" s="39" t="str">
        <f>IF(P_ranger!J100=0," ",IF(P_ranger!B100="sum"," ",P_ranger!A100))</f>
        <v xml:space="preserve"> </v>
      </c>
      <c r="C87" t="str">
        <f>IF(P_ranger!J100=0," ",P_ranger!B100)</f>
        <v xml:space="preserve"> </v>
      </c>
      <c r="D87" s="47" t="str">
        <f>IF(P_ranger!C100=0," ",P_ranger!C100/1000)</f>
        <v xml:space="preserve"> </v>
      </c>
      <c r="E87" s="47" t="str">
        <f>IF(P_ranger!D100=0," ",P_ranger!D100/1000)</f>
        <v xml:space="preserve"> </v>
      </c>
      <c r="F87" s="47" t="str">
        <f>IF(P_ranger!E100=0," ",P_ranger!E100/1000)</f>
        <v xml:space="preserve"> </v>
      </c>
      <c r="G87" s="47" t="str">
        <f>IF(P_ranger!F100=0," ",P_ranger!F100/1000)</f>
        <v xml:space="preserve"> </v>
      </c>
      <c r="H87" s="47" t="str">
        <f>IF(P_ranger!G100=0," ",P_ranger!G100/1000)</f>
        <v xml:space="preserve"> </v>
      </c>
      <c r="I87" s="46" t="str">
        <f>IF(P_ranger!I100=0," ",P_ranger!I100)</f>
        <v xml:space="preserve"> </v>
      </c>
      <c r="J87" s="48" t="str">
        <f>IF(P_ranger!J100=0," ",P_ranger!J100)</f>
        <v xml:space="preserve"> </v>
      </c>
      <c r="K87" s="49" t="str">
        <f>IF(P_ranger!K100=0," ",P_ranger!K100)</f>
        <v xml:space="preserve"> </v>
      </c>
      <c r="L87" s="47" t="str">
        <f>IF(P_ranger!L100=0," ",P_ranger!L100/1000)</f>
        <v xml:space="preserve"> </v>
      </c>
    </row>
    <row r="88" spans="2:12" ht="12.95" customHeight="1" x14ac:dyDescent="0.2">
      <c r="B88" s="39" t="str">
        <f>IF(P_ranger!J101=0," ",IF(P_ranger!B101="sum"," ",P_ranger!A101))</f>
        <v xml:space="preserve"> </v>
      </c>
      <c r="C88" t="str">
        <f>IF(P_ranger!J101=0," ",P_ranger!B101)</f>
        <v xml:space="preserve"> </v>
      </c>
      <c r="D88" s="47" t="str">
        <f>IF(P_ranger!C101=0," ",P_ranger!C101/1000)</f>
        <v xml:space="preserve"> </v>
      </c>
      <c r="E88" s="47" t="str">
        <f>IF(P_ranger!D101=0," ",P_ranger!D101/1000)</f>
        <v xml:space="preserve"> </v>
      </c>
      <c r="F88" s="47" t="str">
        <f>IF(P_ranger!E101=0," ",P_ranger!E101/1000)</f>
        <v xml:space="preserve"> </v>
      </c>
      <c r="G88" s="47" t="str">
        <f>IF(P_ranger!F101=0," ",P_ranger!F101/1000)</f>
        <v xml:space="preserve"> </v>
      </c>
      <c r="H88" s="47" t="str">
        <f>IF(P_ranger!G101=0," ",P_ranger!G101/1000)</f>
        <v xml:space="preserve"> </v>
      </c>
      <c r="I88" s="46" t="str">
        <f>IF(P_ranger!I101=0," ",P_ranger!I101)</f>
        <v xml:space="preserve"> </v>
      </c>
      <c r="J88" s="48" t="str">
        <f>IF(P_ranger!J101=0," ",P_ranger!J101)</f>
        <v xml:space="preserve"> </v>
      </c>
      <c r="K88" s="49" t="str">
        <f>IF(P_ranger!K101=0," ",P_ranger!K101)</f>
        <v xml:space="preserve"> </v>
      </c>
      <c r="L88" s="47" t="str">
        <f>IF(P_ranger!L101=0," ",P_ranger!L101/1000)</f>
        <v xml:space="preserve"> </v>
      </c>
    </row>
    <row r="89" spans="2:12" ht="12.95" customHeight="1" x14ac:dyDescent="0.2">
      <c r="B89" s="39" t="str">
        <f>IF(P_ranger!J102=0," ",IF(P_ranger!B102="sum"," ",P_ranger!A102))</f>
        <v xml:space="preserve"> </v>
      </c>
      <c r="C89" t="str">
        <f>IF(P_ranger!J102=0," ",P_ranger!B102)</f>
        <v xml:space="preserve"> </v>
      </c>
      <c r="D89" s="47" t="str">
        <f>IF(P_ranger!C102=0," ",P_ranger!C102/1000)</f>
        <v xml:space="preserve"> </v>
      </c>
      <c r="E89" s="47" t="str">
        <f>IF(P_ranger!D102=0," ",P_ranger!D102/1000)</f>
        <v xml:space="preserve"> </v>
      </c>
      <c r="F89" s="47" t="str">
        <f>IF(P_ranger!E102=0," ",P_ranger!E102/1000)</f>
        <v xml:space="preserve"> </v>
      </c>
      <c r="G89" s="47" t="str">
        <f>IF(P_ranger!F102=0," ",P_ranger!F102/1000)</f>
        <v xml:space="preserve"> </v>
      </c>
      <c r="H89" s="47" t="str">
        <f>IF(P_ranger!G102=0," ",P_ranger!G102/1000)</f>
        <v xml:space="preserve"> </v>
      </c>
      <c r="I89" s="46" t="str">
        <f>IF(P_ranger!I102=0," ",P_ranger!I102)</f>
        <v xml:space="preserve"> </v>
      </c>
      <c r="J89" s="48" t="str">
        <f>IF(P_ranger!J102=0," ",P_ranger!J102)</f>
        <v xml:space="preserve"> </v>
      </c>
      <c r="K89" s="49" t="str">
        <f>IF(P_ranger!K102=0," ",P_ranger!K102)</f>
        <v xml:space="preserve"> </v>
      </c>
      <c r="L89" s="47" t="str">
        <f>IF(P_ranger!L102=0," ",P_ranger!L102/1000)</f>
        <v xml:space="preserve"> </v>
      </c>
    </row>
    <row r="90" spans="2:12" ht="12.95" customHeight="1" x14ac:dyDescent="0.2">
      <c r="B90" s="39" t="str">
        <f>IF(P_ranger!J103=0," ",IF(P_ranger!B103="sum"," ",P_ranger!A103))</f>
        <v xml:space="preserve"> </v>
      </c>
      <c r="C90" t="str">
        <f>IF(P_ranger!J103=0," ",P_ranger!B103)</f>
        <v xml:space="preserve"> </v>
      </c>
      <c r="D90" s="47" t="str">
        <f>IF(P_ranger!C103=0," ",P_ranger!C103/1000)</f>
        <v xml:space="preserve"> </v>
      </c>
      <c r="E90" s="47" t="str">
        <f>IF(P_ranger!D103=0," ",P_ranger!D103/1000)</f>
        <v xml:space="preserve"> </v>
      </c>
      <c r="F90" s="47" t="str">
        <f>IF(P_ranger!E103=0," ",P_ranger!E103/1000)</f>
        <v xml:space="preserve"> </v>
      </c>
      <c r="G90" s="47" t="str">
        <f>IF(P_ranger!F103=0," ",P_ranger!F103/1000)</f>
        <v xml:space="preserve"> </v>
      </c>
      <c r="H90" s="47" t="str">
        <f>IF(P_ranger!G103=0," ",P_ranger!G103/1000)</f>
        <v xml:space="preserve"> </v>
      </c>
      <c r="I90" s="46" t="str">
        <f>IF(P_ranger!I103=0," ",P_ranger!I103)</f>
        <v xml:space="preserve"> </v>
      </c>
      <c r="J90" s="48" t="str">
        <f>IF(P_ranger!J103=0," ",P_ranger!J103)</f>
        <v xml:space="preserve"> </v>
      </c>
      <c r="K90" s="49" t="str">
        <f>IF(P_ranger!K103=0," ",P_ranger!K103)</f>
        <v xml:space="preserve"> </v>
      </c>
      <c r="L90" s="47" t="str">
        <f>IF(P_ranger!L103=0," ",P_ranger!L103/1000)</f>
        <v xml:space="preserve"> </v>
      </c>
    </row>
    <row r="91" spans="2:12" ht="12.95" customHeight="1" x14ac:dyDescent="0.2">
      <c r="B91" s="39" t="str">
        <f>IF(P_ranger!J104=0," ",IF(P_ranger!B104="sum"," ",P_ranger!A104))</f>
        <v xml:space="preserve"> </v>
      </c>
      <c r="C91" t="str">
        <f>IF(P_ranger!J104=0," ",P_ranger!B104)</f>
        <v xml:space="preserve"> </v>
      </c>
      <c r="D91" s="47" t="str">
        <f>IF(P_ranger!C104=0," ",P_ranger!C104/1000)</f>
        <v xml:space="preserve"> </v>
      </c>
      <c r="E91" s="47" t="str">
        <f>IF(P_ranger!D104=0," ",P_ranger!D104/1000)</f>
        <v xml:space="preserve"> </v>
      </c>
      <c r="F91" s="47" t="str">
        <f>IF(P_ranger!E104=0," ",P_ranger!E104/1000)</f>
        <v xml:space="preserve"> </v>
      </c>
      <c r="G91" s="47" t="str">
        <f>IF(P_ranger!F104=0," ",P_ranger!F104/1000)</f>
        <v xml:space="preserve"> </v>
      </c>
      <c r="H91" s="47" t="str">
        <f>IF(P_ranger!G104=0," ",P_ranger!G104/1000)</f>
        <v xml:space="preserve"> </v>
      </c>
      <c r="I91" s="46" t="str">
        <f>IF(P_ranger!I104=0," ",P_ranger!I104)</f>
        <v xml:space="preserve"> </v>
      </c>
      <c r="J91" s="48" t="str">
        <f>IF(P_ranger!J104=0," ",P_ranger!J104)</f>
        <v xml:space="preserve"> </v>
      </c>
      <c r="K91" s="49" t="str">
        <f>IF(P_ranger!K104=0," ",P_ranger!K104)</f>
        <v xml:space="preserve"> </v>
      </c>
      <c r="L91" s="47" t="str">
        <f>IF(P_ranger!L104=0," ",P_ranger!L104/1000)</f>
        <v xml:space="preserve"> </v>
      </c>
    </row>
    <row r="92" spans="2:12" ht="12.95" customHeight="1" x14ac:dyDescent="0.2">
      <c r="B92" s="39" t="str">
        <f>IF(P_ranger!J105=0," ",IF(P_ranger!B105="sum"," ",P_ranger!A105))</f>
        <v xml:space="preserve"> </v>
      </c>
      <c r="C92" t="str">
        <f>IF(P_ranger!J105=0," ",P_ranger!B105)</f>
        <v xml:space="preserve"> </v>
      </c>
      <c r="D92" s="47" t="str">
        <f>IF(P_ranger!C105=0," ",P_ranger!C105/1000)</f>
        <v xml:space="preserve"> </v>
      </c>
      <c r="E92" s="47" t="str">
        <f>IF(P_ranger!D105=0," ",P_ranger!D105/1000)</f>
        <v xml:space="preserve"> </v>
      </c>
      <c r="F92" s="47" t="str">
        <f>IF(P_ranger!E105=0," ",P_ranger!E105/1000)</f>
        <v xml:space="preserve"> </v>
      </c>
      <c r="G92" s="47" t="str">
        <f>IF(P_ranger!F105=0," ",P_ranger!F105/1000)</f>
        <v xml:space="preserve"> </v>
      </c>
      <c r="H92" s="47" t="str">
        <f>IF(P_ranger!G105=0," ",P_ranger!G105/1000)</f>
        <v xml:space="preserve"> </v>
      </c>
      <c r="I92" s="46" t="str">
        <f>IF(P_ranger!I105=0," ",P_ranger!I105)</f>
        <v xml:space="preserve"> </v>
      </c>
      <c r="J92" s="48" t="str">
        <f>IF(P_ranger!J105=0," ",P_ranger!J105)</f>
        <v xml:space="preserve"> </v>
      </c>
      <c r="K92" s="49" t="str">
        <f>IF(P_ranger!K105=0," ",P_ranger!K105)</f>
        <v xml:space="preserve"> </v>
      </c>
      <c r="L92" s="47" t="str">
        <f>IF(P_ranger!L105=0," ",P_ranger!L105/1000)</f>
        <v xml:space="preserve"> </v>
      </c>
    </row>
    <row r="93" spans="2:12" ht="12.95" customHeight="1" x14ac:dyDescent="0.2">
      <c r="B93" s="39" t="str">
        <f>IF(P_ranger!J106=0," ",IF(P_ranger!B106="sum"," ",P_ranger!A106))</f>
        <v xml:space="preserve"> </v>
      </c>
      <c r="C93" t="str">
        <f>IF(P_ranger!J106=0," ",P_ranger!B106)</f>
        <v xml:space="preserve"> </v>
      </c>
      <c r="D93" s="47" t="str">
        <f>IF(P_ranger!C106=0," ",P_ranger!C106/1000)</f>
        <v xml:space="preserve"> </v>
      </c>
      <c r="E93" s="47" t="str">
        <f>IF(P_ranger!D106=0," ",P_ranger!D106/1000)</f>
        <v xml:space="preserve"> </v>
      </c>
      <c r="F93" s="47" t="str">
        <f>IF(P_ranger!E106=0," ",P_ranger!E106/1000)</f>
        <v xml:space="preserve"> </v>
      </c>
      <c r="G93" s="47" t="str">
        <f>IF(P_ranger!F106=0," ",P_ranger!F106/1000)</f>
        <v xml:space="preserve"> </v>
      </c>
      <c r="H93" s="47" t="str">
        <f>IF(P_ranger!G106=0," ",P_ranger!G106/1000)</f>
        <v xml:space="preserve"> </v>
      </c>
      <c r="I93" s="46" t="str">
        <f>IF(P_ranger!I106=0," ",P_ranger!I106)</f>
        <v xml:space="preserve"> </v>
      </c>
      <c r="J93" s="48" t="str">
        <f>IF(P_ranger!J106=0," ",P_ranger!J106)</f>
        <v xml:space="preserve"> </v>
      </c>
      <c r="K93" s="49" t="str">
        <f>IF(P_ranger!K106=0," ",P_ranger!K106)</f>
        <v xml:space="preserve"> </v>
      </c>
      <c r="L93" s="47" t="str">
        <f>IF(P_ranger!L106=0," ",P_ranger!L106/1000)</f>
        <v xml:space="preserve"> </v>
      </c>
    </row>
    <row r="94" spans="2:12" ht="12.95" customHeight="1" x14ac:dyDescent="0.2">
      <c r="B94" s="39" t="str">
        <f>IF(P_ranger!J107=0," ",IF(P_ranger!B107="sum"," ",P_ranger!A107))</f>
        <v xml:space="preserve"> </v>
      </c>
      <c r="C94" t="str">
        <f>IF(P_ranger!J107=0," ",P_ranger!B107)</f>
        <v xml:space="preserve"> </v>
      </c>
      <c r="D94" s="47" t="str">
        <f>IF(P_ranger!C107=0," ",P_ranger!C107/1000)</f>
        <v xml:space="preserve"> </v>
      </c>
      <c r="E94" s="47" t="str">
        <f>IF(P_ranger!D107=0," ",P_ranger!D107/1000)</f>
        <v xml:space="preserve"> </v>
      </c>
      <c r="F94" s="47" t="str">
        <f>IF(P_ranger!E107=0," ",P_ranger!E107/1000)</f>
        <v xml:space="preserve"> </v>
      </c>
      <c r="G94" s="47" t="str">
        <f>IF(P_ranger!F107=0," ",P_ranger!F107/1000)</f>
        <v xml:space="preserve"> </v>
      </c>
      <c r="H94" s="47" t="str">
        <f>IF(P_ranger!G107=0," ",P_ranger!G107/1000)</f>
        <v xml:space="preserve"> </v>
      </c>
      <c r="I94" s="46" t="str">
        <f>IF(P_ranger!I107=0," ",P_ranger!I107)</f>
        <v xml:space="preserve"> </v>
      </c>
      <c r="J94" s="48" t="str">
        <f>IF(P_ranger!J107=0," ",P_ranger!J107)</f>
        <v xml:space="preserve"> </v>
      </c>
      <c r="K94" s="49" t="str">
        <f>IF(P_ranger!K107=0," ",P_ranger!K107)</f>
        <v xml:space="preserve"> </v>
      </c>
      <c r="L94" s="47" t="str">
        <f>IF(P_ranger!L107=0," ",P_ranger!L107/1000)</f>
        <v xml:space="preserve"> </v>
      </c>
    </row>
    <row r="95" spans="2:12" ht="12.95" customHeight="1" x14ac:dyDescent="0.2">
      <c r="B95" s="39" t="str">
        <f>IF(P_ranger!J108=0," ",IF(P_ranger!B108="sum"," ",P_ranger!A108))</f>
        <v xml:space="preserve"> </v>
      </c>
      <c r="C95" t="str">
        <f>IF(P_ranger!J108=0," ",P_ranger!B108)</f>
        <v xml:space="preserve"> </v>
      </c>
      <c r="D95" s="47" t="str">
        <f>IF(P_ranger!C108=0," ",P_ranger!C108/1000)</f>
        <v xml:space="preserve"> </v>
      </c>
      <c r="E95" s="47" t="str">
        <f>IF(P_ranger!D108=0," ",P_ranger!D108/1000)</f>
        <v xml:space="preserve"> </v>
      </c>
      <c r="F95" s="47" t="str">
        <f>IF(P_ranger!E108=0," ",P_ranger!E108/1000)</f>
        <v xml:space="preserve"> </v>
      </c>
      <c r="G95" s="47" t="str">
        <f>IF(P_ranger!F108=0," ",P_ranger!F108/1000)</f>
        <v xml:space="preserve"> </v>
      </c>
      <c r="H95" s="47" t="str">
        <f>IF(P_ranger!G108=0," ",P_ranger!G108/1000)</f>
        <v xml:space="preserve"> </v>
      </c>
      <c r="I95" s="46" t="str">
        <f>IF(P_ranger!I108=0," ",P_ranger!I108)</f>
        <v xml:space="preserve"> </v>
      </c>
      <c r="J95" s="48" t="str">
        <f>IF(P_ranger!J108=0," ",P_ranger!J108)</f>
        <v xml:space="preserve"> </v>
      </c>
      <c r="K95" s="49" t="str">
        <f>IF(P_ranger!K108=0," ",P_ranger!K108)</f>
        <v xml:space="preserve"> </v>
      </c>
      <c r="L95" s="47" t="str">
        <f>IF(P_ranger!L108=0," ",P_ranger!L108/1000)</f>
        <v xml:space="preserve"> </v>
      </c>
    </row>
    <row r="96" spans="2:12" ht="12.95" customHeight="1" x14ac:dyDescent="0.2">
      <c r="B96" s="39" t="str">
        <f>IF(P_ranger!J109=0," ",IF(P_ranger!B109="sum"," ",P_ranger!A109))</f>
        <v xml:space="preserve"> </v>
      </c>
      <c r="C96" t="str">
        <f>IF(P_ranger!J109=0," ",P_ranger!B109)</f>
        <v xml:space="preserve"> </v>
      </c>
      <c r="D96" s="47" t="str">
        <f>IF(P_ranger!C109=0," ",P_ranger!C109/1000)</f>
        <v xml:space="preserve"> </v>
      </c>
      <c r="E96" s="47" t="str">
        <f>IF(P_ranger!D109=0," ",P_ranger!D109/1000)</f>
        <v xml:space="preserve"> </v>
      </c>
      <c r="F96" s="47" t="str">
        <f>IF(P_ranger!E109=0," ",P_ranger!E109/1000)</f>
        <v xml:space="preserve"> </v>
      </c>
      <c r="G96" s="47" t="str">
        <f>IF(P_ranger!F109=0," ",P_ranger!F109/1000)</f>
        <v xml:space="preserve"> </v>
      </c>
      <c r="H96" s="47" t="str">
        <f>IF(P_ranger!G109=0," ",P_ranger!G109/1000)</f>
        <v xml:space="preserve"> </v>
      </c>
      <c r="I96" s="46" t="str">
        <f>IF(P_ranger!I109=0," ",P_ranger!I109)</f>
        <v xml:space="preserve"> </v>
      </c>
      <c r="J96" s="48" t="str">
        <f>IF(P_ranger!J109=0," ",P_ranger!J109)</f>
        <v xml:space="preserve"> </v>
      </c>
      <c r="K96" s="49" t="str">
        <f>IF(P_ranger!K109=0," ",P_ranger!K109)</f>
        <v xml:space="preserve"> </v>
      </c>
      <c r="L96" s="47" t="str">
        <f>IF(P_ranger!L109=0," ",P_ranger!L109/1000)</f>
        <v xml:space="preserve"> </v>
      </c>
    </row>
    <row r="97" spans="2:12" ht="12.95" customHeight="1" x14ac:dyDescent="0.2">
      <c r="B97" s="39" t="str">
        <f>IF(P_ranger!J110=0," ",IF(P_ranger!B110="sum"," ",P_ranger!A110))</f>
        <v xml:space="preserve"> </v>
      </c>
      <c r="C97" t="str">
        <f>IF(P_ranger!J110=0," ",P_ranger!B110)</f>
        <v xml:space="preserve"> </v>
      </c>
      <c r="D97" s="47" t="str">
        <f>IF(P_ranger!C110=0," ",P_ranger!C110/1000)</f>
        <v xml:space="preserve"> </v>
      </c>
      <c r="E97" s="47" t="str">
        <f>IF(P_ranger!D110=0," ",P_ranger!D110/1000)</f>
        <v xml:space="preserve"> </v>
      </c>
      <c r="F97" s="47" t="str">
        <f>IF(P_ranger!E110=0," ",P_ranger!E110/1000)</f>
        <v xml:space="preserve"> </v>
      </c>
      <c r="G97" s="47" t="str">
        <f>IF(P_ranger!F110=0," ",P_ranger!F110/1000)</f>
        <v xml:space="preserve"> </v>
      </c>
      <c r="H97" s="47" t="str">
        <f>IF(P_ranger!G110=0," ",P_ranger!G110/1000)</f>
        <v xml:space="preserve"> </v>
      </c>
      <c r="I97" s="46" t="str">
        <f>IF(P_ranger!I110=0," ",P_ranger!I110)</f>
        <v xml:space="preserve"> </v>
      </c>
      <c r="J97" s="48" t="str">
        <f>IF(P_ranger!J110=0," ",P_ranger!J110)</f>
        <v xml:space="preserve"> </v>
      </c>
      <c r="K97" s="49" t="str">
        <f>IF(P_ranger!K110=0," ",P_ranger!K110)</f>
        <v xml:space="preserve"> </v>
      </c>
      <c r="L97" s="47" t="str">
        <f>IF(P_ranger!L110=0," ",P_ranger!L110/1000)</f>
        <v xml:space="preserve"> </v>
      </c>
    </row>
    <row r="98" spans="2:12" ht="12.95" customHeight="1" x14ac:dyDescent="0.2">
      <c r="B98" s="39" t="str">
        <f>IF(P_ranger!J111=0," ",IF(P_ranger!B111="sum"," ",P_ranger!A111))</f>
        <v xml:space="preserve"> </v>
      </c>
      <c r="C98" t="str">
        <f>IF(P_ranger!J111=0," ",P_ranger!B111)</f>
        <v xml:space="preserve"> </v>
      </c>
      <c r="D98" s="47" t="str">
        <f>IF(P_ranger!C111=0," ",P_ranger!C111/1000)</f>
        <v xml:space="preserve"> </v>
      </c>
      <c r="E98" s="47" t="str">
        <f>IF(P_ranger!D111=0," ",P_ranger!D111/1000)</f>
        <v xml:space="preserve"> </v>
      </c>
      <c r="F98" s="47" t="str">
        <f>IF(P_ranger!E111=0," ",P_ranger!E111/1000)</f>
        <v xml:space="preserve"> </v>
      </c>
      <c r="G98" s="47" t="str">
        <f>IF(P_ranger!F111=0," ",P_ranger!F111/1000)</f>
        <v xml:space="preserve"> </v>
      </c>
      <c r="H98" s="47" t="str">
        <f>IF(P_ranger!G111=0," ",P_ranger!G111/1000)</f>
        <v xml:space="preserve"> </v>
      </c>
      <c r="I98" s="46" t="str">
        <f>IF(P_ranger!I111=0," ",P_ranger!I111)</f>
        <v xml:space="preserve"> </v>
      </c>
      <c r="J98" s="48" t="str">
        <f>IF(P_ranger!J111=0," ",P_ranger!J111)</f>
        <v xml:space="preserve"> </v>
      </c>
      <c r="K98" s="49" t="str">
        <f>IF(P_ranger!K111=0," ",P_ranger!K111)</f>
        <v xml:space="preserve"> </v>
      </c>
      <c r="L98" s="47" t="str">
        <f>IF(P_ranger!L111=0," ",P_ranger!L111/1000)</f>
        <v xml:space="preserve"> </v>
      </c>
    </row>
    <row r="99" spans="2:12" ht="12.95" customHeight="1" x14ac:dyDescent="0.2">
      <c r="B99" s="39" t="str">
        <f>IF(P_ranger!J112=0," ",IF(P_ranger!B112="sum"," ",P_ranger!A112))</f>
        <v xml:space="preserve"> </v>
      </c>
      <c r="C99" t="str">
        <f>IF(P_ranger!J112=0," ",P_ranger!B112)</f>
        <v xml:space="preserve"> </v>
      </c>
      <c r="D99" s="47" t="str">
        <f>IF(P_ranger!C112=0," ",P_ranger!C112/1000)</f>
        <v xml:space="preserve"> </v>
      </c>
      <c r="E99" s="47" t="str">
        <f>IF(P_ranger!D112=0," ",P_ranger!D112/1000)</f>
        <v xml:space="preserve"> </v>
      </c>
      <c r="F99" s="47" t="str">
        <f>IF(P_ranger!E112=0," ",P_ranger!E112/1000)</f>
        <v xml:space="preserve"> </v>
      </c>
      <c r="G99" s="47" t="str">
        <f>IF(P_ranger!F112=0," ",P_ranger!F112/1000)</f>
        <v xml:space="preserve"> </v>
      </c>
      <c r="H99" s="47" t="str">
        <f>IF(P_ranger!G112=0," ",P_ranger!G112/1000)</f>
        <v xml:space="preserve"> </v>
      </c>
      <c r="I99" s="46" t="str">
        <f>IF(P_ranger!I112=0," ",P_ranger!I112)</f>
        <v xml:space="preserve"> </v>
      </c>
      <c r="J99" s="48" t="str">
        <f>IF(P_ranger!J112=0," ",P_ranger!J112)</f>
        <v xml:space="preserve"> </v>
      </c>
      <c r="K99" s="49" t="str">
        <f>IF(P_ranger!K112=0," ",P_ranger!K112)</f>
        <v xml:space="preserve"> </v>
      </c>
      <c r="L99" s="47" t="str">
        <f>IF(P_ranger!L112=0," ",P_ranger!L112/1000)</f>
        <v xml:space="preserve"> </v>
      </c>
    </row>
    <row r="100" spans="2:12" ht="12.95" customHeight="1" x14ac:dyDescent="0.2">
      <c r="B100" s="39" t="str">
        <f>IF(P_ranger!J113=0," ",IF(P_ranger!B113="sum"," ",P_ranger!A113))</f>
        <v xml:space="preserve"> </v>
      </c>
      <c r="C100" t="str">
        <f>IF(P_ranger!J113=0," ",P_ranger!B113)</f>
        <v xml:space="preserve"> </v>
      </c>
      <c r="D100" s="47" t="str">
        <f>IF(P_ranger!C113=0," ",P_ranger!C113/1000)</f>
        <v xml:space="preserve"> </v>
      </c>
      <c r="E100" s="47" t="str">
        <f>IF(P_ranger!D113=0," ",P_ranger!D113/1000)</f>
        <v xml:space="preserve"> </v>
      </c>
      <c r="F100" s="47" t="str">
        <f>IF(P_ranger!E113=0," ",P_ranger!E113/1000)</f>
        <v xml:space="preserve"> </v>
      </c>
      <c r="G100" s="47" t="str">
        <f>IF(P_ranger!F113=0," ",P_ranger!F113/1000)</f>
        <v xml:space="preserve"> </v>
      </c>
      <c r="H100" s="47" t="str">
        <f>IF(P_ranger!G113=0," ",P_ranger!G113/1000)</f>
        <v xml:space="preserve"> </v>
      </c>
      <c r="I100" s="46" t="str">
        <f>IF(P_ranger!I113=0," ",P_ranger!I113)</f>
        <v xml:space="preserve"> </v>
      </c>
      <c r="J100" s="48" t="str">
        <f>IF(P_ranger!J113=0," ",P_ranger!J113)</f>
        <v xml:space="preserve"> </v>
      </c>
      <c r="K100" s="49" t="str">
        <f>IF(P_ranger!K113=0," ",P_ranger!K113)</f>
        <v xml:space="preserve"> </v>
      </c>
      <c r="L100" s="47" t="str">
        <f>IF(P_ranger!L113=0," ",P_ranger!L113/1000)</f>
        <v xml:space="preserve"> </v>
      </c>
    </row>
    <row r="101" spans="2:12" ht="12.95" customHeight="1" x14ac:dyDescent="0.2">
      <c r="B101" s="39" t="str">
        <f>IF(P_ranger!J114=0," ",IF(P_ranger!B114="sum"," ",P_ranger!A114))</f>
        <v xml:space="preserve"> </v>
      </c>
      <c r="C101" t="str">
        <f>IF(P_ranger!J114=0," ",P_ranger!B114)</f>
        <v xml:space="preserve"> </v>
      </c>
      <c r="D101" s="47" t="str">
        <f>IF(P_ranger!C114=0," ",P_ranger!C114/1000)</f>
        <v xml:space="preserve"> </v>
      </c>
      <c r="E101" s="47" t="str">
        <f>IF(P_ranger!D114=0," ",P_ranger!D114/1000)</f>
        <v xml:space="preserve"> </v>
      </c>
      <c r="F101" s="47" t="str">
        <f>IF(P_ranger!E114=0," ",P_ranger!E114/1000)</f>
        <v xml:space="preserve"> </v>
      </c>
      <c r="G101" s="47" t="str">
        <f>IF(P_ranger!F114=0," ",P_ranger!F114/1000)</f>
        <v xml:space="preserve"> </v>
      </c>
      <c r="H101" s="47" t="str">
        <f>IF(P_ranger!G114=0," ",P_ranger!G114/1000)</f>
        <v xml:space="preserve"> </v>
      </c>
      <c r="I101" s="46" t="str">
        <f>IF(P_ranger!I114=0," ",P_ranger!I114)</f>
        <v xml:space="preserve"> </v>
      </c>
      <c r="J101" s="48" t="str">
        <f>IF(P_ranger!J114=0," ",P_ranger!J114)</f>
        <v xml:space="preserve"> </v>
      </c>
      <c r="K101" s="49" t="str">
        <f>IF(P_ranger!K114=0," ",P_ranger!K114)</f>
        <v xml:space="preserve"> </v>
      </c>
      <c r="L101" s="47" t="str">
        <f>IF(P_ranger!L114=0," ",P_ranger!L114/1000)</f>
        <v xml:space="preserve"> </v>
      </c>
    </row>
    <row r="102" spans="2:12" ht="12.95" customHeight="1" x14ac:dyDescent="0.2">
      <c r="B102" s="39" t="str">
        <f>IF(P_ranger!J115=0," ",IF(P_ranger!B115="sum"," ",P_ranger!A115))</f>
        <v xml:space="preserve"> </v>
      </c>
      <c r="C102" t="str">
        <f>IF(P_ranger!J115=0," ",P_ranger!B115)</f>
        <v xml:space="preserve"> </v>
      </c>
      <c r="D102" s="47" t="str">
        <f>IF(P_ranger!C115=0," ",P_ranger!C115/1000)</f>
        <v xml:space="preserve"> </v>
      </c>
      <c r="E102" s="47" t="str">
        <f>IF(P_ranger!D115=0," ",P_ranger!D115/1000)</f>
        <v xml:space="preserve"> </v>
      </c>
      <c r="F102" s="47" t="str">
        <f>IF(P_ranger!E115=0," ",P_ranger!E115/1000)</f>
        <v xml:space="preserve"> </v>
      </c>
      <c r="G102" s="47" t="str">
        <f>IF(P_ranger!F115=0," ",P_ranger!F115/1000)</f>
        <v xml:space="preserve"> </v>
      </c>
      <c r="H102" s="47" t="str">
        <f>IF(P_ranger!G115=0," ",P_ranger!G115/1000)</f>
        <v xml:space="preserve"> </v>
      </c>
      <c r="I102" s="46" t="str">
        <f>IF(P_ranger!I115=0," ",P_ranger!I115)</f>
        <v xml:space="preserve"> </v>
      </c>
      <c r="J102" s="48" t="str">
        <f>IF(P_ranger!J115=0," ",P_ranger!J115)</f>
        <v xml:space="preserve"> </v>
      </c>
      <c r="K102" s="49" t="str">
        <f>IF(P_ranger!K115=0," ",P_ranger!K115)</f>
        <v xml:space="preserve"> </v>
      </c>
      <c r="L102" s="47" t="str">
        <f>IF(P_ranger!L115=0," ",P_ranger!L115/1000)</f>
        <v xml:space="preserve"> </v>
      </c>
    </row>
    <row r="103" spans="2:12" ht="12.95" customHeight="1" x14ac:dyDescent="0.2">
      <c r="B103" s="39" t="str">
        <f>IF(P_ranger!J116=0," ",IF(P_ranger!B116="sum"," ",P_ranger!A116))</f>
        <v xml:space="preserve"> </v>
      </c>
      <c r="C103" t="str">
        <f>IF(P_ranger!J116=0," ",P_ranger!B116)</f>
        <v xml:space="preserve"> </v>
      </c>
      <c r="D103" s="47" t="str">
        <f>IF(P_ranger!C116=0," ",P_ranger!C116/1000)</f>
        <v xml:space="preserve"> </v>
      </c>
      <c r="E103" s="47" t="str">
        <f>IF(P_ranger!D116=0," ",P_ranger!D116/1000)</f>
        <v xml:space="preserve"> </v>
      </c>
      <c r="F103" s="47" t="str">
        <f>IF(P_ranger!E116=0," ",P_ranger!E116/1000)</f>
        <v xml:space="preserve"> </v>
      </c>
      <c r="G103" s="47" t="str">
        <f>IF(P_ranger!F116=0," ",P_ranger!F116/1000)</f>
        <v xml:space="preserve"> </v>
      </c>
      <c r="H103" s="47" t="str">
        <f>IF(P_ranger!G116=0," ",P_ranger!G116/1000)</f>
        <v xml:space="preserve"> </v>
      </c>
      <c r="I103" s="46" t="str">
        <f>IF(P_ranger!I116=0," ",P_ranger!I116)</f>
        <v xml:space="preserve"> </v>
      </c>
      <c r="J103" s="48" t="str">
        <f>IF(P_ranger!J116=0," ",P_ranger!J116)</f>
        <v xml:space="preserve"> </v>
      </c>
      <c r="K103" s="49" t="str">
        <f>IF(P_ranger!K116=0," ",P_ranger!K116)</f>
        <v xml:space="preserve"> </v>
      </c>
      <c r="L103" s="47" t="str">
        <f>IF(P_ranger!L116=0," ",P_ranger!L116/1000)</f>
        <v xml:space="preserve"> </v>
      </c>
    </row>
    <row r="104" spans="2:12" ht="12.95" customHeight="1" x14ac:dyDescent="0.2">
      <c r="B104" s="39" t="str">
        <f>IF(P_ranger!J117=0," ",IF(P_ranger!B117="sum"," ",P_ranger!A117))</f>
        <v xml:space="preserve"> </v>
      </c>
      <c r="C104" t="str">
        <f>IF(P_ranger!J117=0," ",P_ranger!B117)</f>
        <v xml:space="preserve"> </v>
      </c>
      <c r="D104" s="47" t="str">
        <f>IF(P_ranger!C117=0," ",P_ranger!C117/1000)</f>
        <v xml:space="preserve"> </v>
      </c>
      <c r="E104" s="47" t="str">
        <f>IF(P_ranger!D117=0," ",P_ranger!D117/1000)</f>
        <v xml:space="preserve"> </v>
      </c>
      <c r="F104" s="47" t="str">
        <f>IF(P_ranger!E117=0," ",P_ranger!E117/1000)</f>
        <v xml:space="preserve"> </v>
      </c>
      <c r="G104" s="47" t="str">
        <f>IF(P_ranger!F117=0," ",P_ranger!F117/1000)</f>
        <v xml:space="preserve"> </v>
      </c>
      <c r="H104" s="47" t="str">
        <f>IF(P_ranger!G117=0," ",P_ranger!G117/1000)</f>
        <v xml:space="preserve"> </v>
      </c>
      <c r="I104" s="46" t="str">
        <f>IF(P_ranger!I117=0," ",P_ranger!I117)</f>
        <v xml:space="preserve"> </v>
      </c>
      <c r="J104" s="48" t="str">
        <f>IF(P_ranger!J117=0," ",P_ranger!J117)</f>
        <v xml:space="preserve"> </v>
      </c>
      <c r="K104" s="49" t="str">
        <f>IF(P_ranger!K117=0," ",P_ranger!K117)</f>
        <v xml:space="preserve"> </v>
      </c>
      <c r="L104" s="47" t="str">
        <f>IF(P_ranger!L117=0," ",P_ranger!L117/1000)</f>
        <v xml:space="preserve"> </v>
      </c>
    </row>
    <row r="105" spans="2:12" ht="12.95" customHeight="1" x14ac:dyDescent="0.2">
      <c r="B105" s="39" t="str">
        <f>IF(P_ranger!J118=0," ",IF(P_ranger!B118="sum"," ",P_ranger!A118))</f>
        <v xml:space="preserve"> </v>
      </c>
      <c r="C105" t="str">
        <f>IF(P_ranger!J118=0," ",P_ranger!B118)</f>
        <v xml:space="preserve"> </v>
      </c>
      <c r="D105" s="47" t="str">
        <f>IF(P_ranger!C118=0," ",P_ranger!C118/1000)</f>
        <v xml:space="preserve"> </v>
      </c>
      <c r="E105" s="47" t="str">
        <f>IF(P_ranger!D118=0," ",P_ranger!D118/1000)</f>
        <v xml:space="preserve"> </v>
      </c>
      <c r="F105" s="47" t="str">
        <f>IF(P_ranger!E118=0," ",P_ranger!E118/1000)</f>
        <v xml:space="preserve"> </v>
      </c>
      <c r="G105" s="47" t="str">
        <f>IF(P_ranger!F118=0," ",P_ranger!F118/1000)</f>
        <v xml:space="preserve"> </v>
      </c>
      <c r="H105" s="47" t="str">
        <f>IF(P_ranger!G118=0," ",P_ranger!G118/1000)</f>
        <v xml:space="preserve"> </v>
      </c>
      <c r="I105" s="46" t="str">
        <f>IF(P_ranger!I118=0," ",P_ranger!I118)</f>
        <v xml:space="preserve"> </v>
      </c>
      <c r="J105" s="48" t="str">
        <f>IF(P_ranger!J118=0," ",P_ranger!J118)</f>
        <v xml:space="preserve"> </v>
      </c>
      <c r="K105" s="49" t="str">
        <f>IF(P_ranger!K118=0," ",P_ranger!K118)</f>
        <v xml:space="preserve"> </v>
      </c>
      <c r="L105" s="47" t="str">
        <f>IF(P_ranger!L118=0," ",P_ranger!L118/1000)</f>
        <v xml:space="preserve"> </v>
      </c>
    </row>
    <row r="106" spans="2:12" ht="12.95" customHeight="1" x14ac:dyDescent="0.2">
      <c r="B106" s="39" t="str">
        <f>IF(P_ranger!J119=0," ",IF(P_ranger!B119="sum"," ",P_ranger!A119))</f>
        <v xml:space="preserve"> </v>
      </c>
      <c r="C106" t="str">
        <f>IF(P_ranger!J119=0," ",P_ranger!B119)</f>
        <v xml:space="preserve"> </v>
      </c>
      <c r="D106" s="47" t="str">
        <f>IF(P_ranger!C119=0," ",P_ranger!C119/1000)</f>
        <v xml:space="preserve"> </v>
      </c>
      <c r="E106" s="47" t="str">
        <f>IF(P_ranger!D119=0," ",P_ranger!D119/1000)</f>
        <v xml:space="preserve"> </v>
      </c>
      <c r="F106" s="47" t="str">
        <f>IF(P_ranger!E119=0," ",P_ranger!E119/1000)</f>
        <v xml:space="preserve"> </v>
      </c>
      <c r="G106" s="47" t="str">
        <f>IF(P_ranger!F119=0," ",P_ranger!F119/1000)</f>
        <v xml:space="preserve"> </v>
      </c>
      <c r="H106" s="47" t="str">
        <f>IF(P_ranger!G119=0," ",P_ranger!G119/1000)</f>
        <v xml:space="preserve"> </v>
      </c>
      <c r="I106" s="46" t="str">
        <f>IF(P_ranger!I119=0," ",P_ranger!I119)</f>
        <v xml:space="preserve"> </v>
      </c>
      <c r="J106" s="48" t="str">
        <f>IF(P_ranger!J119=0," ",P_ranger!J119)</f>
        <v xml:space="preserve"> </v>
      </c>
      <c r="K106" s="49" t="str">
        <f>IF(P_ranger!K119=0," ",P_ranger!K119)</f>
        <v xml:space="preserve"> </v>
      </c>
      <c r="L106" s="47" t="str">
        <f>IF(P_ranger!L119=0," ",P_ranger!L119/1000)</f>
        <v xml:space="preserve"> </v>
      </c>
    </row>
    <row r="107" spans="2:12" ht="12.95" customHeight="1" x14ac:dyDescent="0.2">
      <c r="B107" s="39" t="str">
        <f>IF(P_ranger!J120=0," ",IF(P_ranger!B120="sum"," ",P_ranger!A120))</f>
        <v xml:space="preserve"> </v>
      </c>
      <c r="C107" t="str">
        <f>IF(P_ranger!J120=0," ",P_ranger!B120)</f>
        <v xml:space="preserve"> </v>
      </c>
      <c r="D107" s="47" t="str">
        <f>IF(P_ranger!C120=0," ",P_ranger!C120/1000)</f>
        <v xml:space="preserve"> </v>
      </c>
      <c r="E107" s="47" t="str">
        <f>IF(P_ranger!D120=0," ",P_ranger!D120/1000)</f>
        <v xml:space="preserve"> </v>
      </c>
      <c r="F107" s="47" t="str">
        <f>IF(P_ranger!E120=0," ",P_ranger!E120/1000)</f>
        <v xml:space="preserve"> </v>
      </c>
      <c r="G107" s="47" t="str">
        <f>IF(P_ranger!F120=0," ",P_ranger!F120/1000)</f>
        <v xml:space="preserve"> </v>
      </c>
      <c r="H107" s="47" t="str">
        <f>IF(P_ranger!G120=0," ",P_ranger!G120/1000)</f>
        <v xml:space="preserve"> </v>
      </c>
      <c r="I107" s="46" t="str">
        <f>IF(P_ranger!I120=0," ",P_ranger!I120)</f>
        <v xml:space="preserve"> </v>
      </c>
      <c r="J107" s="48" t="str">
        <f>IF(P_ranger!J120=0," ",P_ranger!J120)</f>
        <v xml:space="preserve"> </v>
      </c>
      <c r="K107" s="49" t="str">
        <f>IF(P_ranger!K120=0," ",P_ranger!K120)</f>
        <v xml:space="preserve"> </v>
      </c>
      <c r="L107" s="47" t="str">
        <f>IF(P_ranger!L120=0," ",P_ranger!L120/1000)</f>
        <v xml:space="preserve"> </v>
      </c>
    </row>
    <row r="108" spans="2:12" ht="12.95" customHeight="1" x14ac:dyDescent="0.2">
      <c r="B108" s="39" t="str">
        <f>IF(P_ranger!J121=0," ",IF(P_ranger!B121="sum"," ",P_ranger!A121))</f>
        <v xml:space="preserve"> </v>
      </c>
      <c r="C108" t="str">
        <f>IF(P_ranger!J121=0," ",P_ranger!B121)</f>
        <v xml:space="preserve"> </v>
      </c>
      <c r="D108" s="47" t="str">
        <f>IF(P_ranger!C121=0," ",P_ranger!C121/1000)</f>
        <v xml:space="preserve"> </v>
      </c>
      <c r="E108" s="47" t="str">
        <f>IF(P_ranger!D121=0," ",P_ranger!D121/1000)</f>
        <v xml:space="preserve"> </v>
      </c>
      <c r="F108" s="47" t="str">
        <f>IF(P_ranger!E121=0," ",P_ranger!E121/1000)</f>
        <v xml:space="preserve"> </v>
      </c>
      <c r="G108" s="47" t="str">
        <f>IF(P_ranger!F121=0," ",P_ranger!F121/1000)</f>
        <v xml:space="preserve"> </v>
      </c>
      <c r="H108" s="47" t="str">
        <f>IF(P_ranger!G121=0," ",P_ranger!G121/1000)</f>
        <v xml:space="preserve"> </v>
      </c>
      <c r="I108" s="46" t="str">
        <f>IF(P_ranger!I121=0," ",P_ranger!I121)</f>
        <v xml:space="preserve"> </v>
      </c>
      <c r="J108" s="48" t="str">
        <f>IF(P_ranger!J121=0," ",P_ranger!J121)</f>
        <v xml:space="preserve"> </v>
      </c>
      <c r="K108" s="49" t="str">
        <f>IF(P_ranger!K121=0," ",P_ranger!K121)</f>
        <v xml:space="preserve"> </v>
      </c>
      <c r="L108" s="47" t="str">
        <f>IF(P_ranger!L121=0," ",P_ranger!L121/1000)</f>
        <v xml:space="preserve"> </v>
      </c>
    </row>
    <row r="109" spans="2:12" ht="12.95" customHeight="1" x14ac:dyDescent="0.2">
      <c r="B109" s="39" t="str">
        <f>IF(P_ranger!J122=0," ",IF(P_ranger!B122="sum"," ",P_ranger!A122))</f>
        <v xml:space="preserve"> </v>
      </c>
      <c r="C109" t="str">
        <f>IF(P_ranger!J122=0," ",P_ranger!B122)</f>
        <v xml:space="preserve"> </v>
      </c>
      <c r="D109" s="47" t="str">
        <f>IF(P_ranger!C122=0," ",P_ranger!C122/1000)</f>
        <v xml:space="preserve"> </v>
      </c>
      <c r="E109" s="47" t="str">
        <f>IF(P_ranger!D122=0," ",P_ranger!D122/1000)</f>
        <v xml:space="preserve"> </v>
      </c>
      <c r="F109" s="47" t="str">
        <f>IF(P_ranger!E122=0," ",P_ranger!E122/1000)</f>
        <v xml:space="preserve"> </v>
      </c>
      <c r="G109" s="47" t="str">
        <f>IF(P_ranger!F122=0," ",P_ranger!F122/1000)</f>
        <v xml:space="preserve"> </v>
      </c>
      <c r="H109" s="47" t="str">
        <f>IF(P_ranger!G122=0," ",P_ranger!G122/1000)</f>
        <v xml:space="preserve"> </v>
      </c>
      <c r="I109" s="46" t="str">
        <f>IF(P_ranger!I122=0," ",P_ranger!I122)</f>
        <v xml:space="preserve"> </v>
      </c>
      <c r="J109" s="48" t="str">
        <f>IF(P_ranger!J122=0," ",P_ranger!J122)</f>
        <v xml:space="preserve"> </v>
      </c>
      <c r="K109" s="49" t="str">
        <f>IF(P_ranger!K122=0," ",P_ranger!K122)</f>
        <v xml:space="preserve"> </v>
      </c>
      <c r="L109" s="47" t="str">
        <f>IF(P_ranger!L122=0," ",P_ranger!L122/1000)</f>
        <v xml:space="preserve"> </v>
      </c>
    </row>
    <row r="110" spans="2:12" ht="12.95" customHeight="1" x14ac:dyDescent="0.2">
      <c r="B110" s="39" t="str">
        <f>IF(P_ranger!J123=0," ",IF(P_ranger!B123="sum"," ",P_ranger!A123))</f>
        <v xml:space="preserve"> </v>
      </c>
      <c r="C110" t="str">
        <f>IF(P_ranger!J123=0," ",P_ranger!B123)</f>
        <v xml:space="preserve"> </v>
      </c>
      <c r="D110" s="47" t="str">
        <f>IF(P_ranger!C123=0," ",P_ranger!C123/1000)</f>
        <v xml:space="preserve"> </v>
      </c>
      <c r="E110" s="47" t="str">
        <f>IF(P_ranger!D123=0," ",P_ranger!D123/1000)</f>
        <v xml:space="preserve"> </v>
      </c>
      <c r="F110" s="47" t="str">
        <f>IF(P_ranger!E123=0," ",P_ranger!E123/1000)</f>
        <v xml:space="preserve"> </v>
      </c>
      <c r="G110" s="47" t="str">
        <f>IF(P_ranger!F123=0," ",P_ranger!F123/1000)</f>
        <v xml:space="preserve"> </v>
      </c>
      <c r="H110" s="47" t="str">
        <f>IF(P_ranger!G123=0," ",P_ranger!G123/1000)</f>
        <v xml:space="preserve"> </v>
      </c>
      <c r="I110" s="46" t="str">
        <f>IF(P_ranger!I123=0," ",P_ranger!I123)</f>
        <v xml:space="preserve"> </v>
      </c>
      <c r="J110" s="48" t="str">
        <f>IF(P_ranger!J123=0," ",P_ranger!J123)</f>
        <v xml:space="preserve"> </v>
      </c>
      <c r="K110" s="49" t="str">
        <f>IF(P_ranger!K123=0," ",P_ranger!K123)</f>
        <v xml:space="preserve"> </v>
      </c>
      <c r="L110" s="47" t="str">
        <f>IF(P_ranger!L123=0," ",P_ranger!L123/1000)</f>
        <v xml:space="preserve"> </v>
      </c>
    </row>
    <row r="111" spans="2:12" ht="12.95" customHeight="1" x14ac:dyDescent="0.2">
      <c r="B111" s="39" t="str">
        <f>IF(P_ranger!J124=0," ",IF(P_ranger!B124="sum"," ",P_ranger!A124))</f>
        <v xml:space="preserve"> </v>
      </c>
      <c r="C111" t="str">
        <f>IF(P_ranger!J124=0," ",P_ranger!B124)</f>
        <v xml:space="preserve"> </v>
      </c>
      <c r="D111" s="47" t="str">
        <f>IF(P_ranger!C124=0," ",P_ranger!C124/1000)</f>
        <v xml:space="preserve"> </v>
      </c>
      <c r="E111" s="47" t="str">
        <f>IF(P_ranger!D124=0," ",P_ranger!D124/1000)</f>
        <v xml:space="preserve"> </v>
      </c>
      <c r="F111" s="47" t="str">
        <f>IF(P_ranger!E124=0," ",P_ranger!E124/1000)</f>
        <v xml:space="preserve"> </v>
      </c>
      <c r="G111" s="47" t="str">
        <f>IF(P_ranger!F124=0," ",P_ranger!F124/1000)</f>
        <v xml:space="preserve"> </v>
      </c>
      <c r="H111" s="47" t="str">
        <f>IF(P_ranger!G124=0," ",P_ranger!G124/1000)</f>
        <v xml:space="preserve"> </v>
      </c>
      <c r="I111" s="46" t="str">
        <f>IF(P_ranger!I124=0," ",P_ranger!I124)</f>
        <v xml:space="preserve"> </v>
      </c>
      <c r="J111" s="48" t="str">
        <f>IF(P_ranger!J124=0," ",P_ranger!J124)</f>
        <v xml:space="preserve"> </v>
      </c>
      <c r="K111" s="49" t="str">
        <f>IF(P_ranger!K124=0," ",P_ranger!K124)</f>
        <v xml:space="preserve"> </v>
      </c>
      <c r="L111" s="47" t="str">
        <f>IF(P_ranger!L124=0," ",P_ranger!L124/1000)</f>
        <v xml:space="preserve"> </v>
      </c>
    </row>
    <row r="112" spans="2:12" ht="12.95" customHeight="1" x14ac:dyDescent="0.2">
      <c r="B112" s="39" t="str">
        <f>IF(P_ranger!J125=0," ",IF(P_ranger!B125="sum"," ",P_ranger!A125))</f>
        <v xml:space="preserve"> </v>
      </c>
      <c r="C112" t="str">
        <f>IF(P_ranger!J125=0," ",P_ranger!B125)</f>
        <v xml:space="preserve"> </v>
      </c>
      <c r="D112" s="47" t="str">
        <f>IF(P_ranger!C125=0," ",P_ranger!C125/1000)</f>
        <v xml:space="preserve"> </v>
      </c>
      <c r="E112" s="47" t="str">
        <f>IF(P_ranger!D125=0," ",P_ranger!D125/1000)</f>
        <v xml:space="preserve"> </v>
      </c>
      <c r="F112" s="47" t="str">
        <f>IF(P_ranger!E125=0," ",P_ranger!E125/1000)</f>
        <v xml:space="preserve"> </v>
      </c>
      <c r="G112" s="47" t="str">
        <f>IF(P_ranger!F125=0," ",P_ranger!F125/1000)</f>
        <v xml:space="preserve"> </v>
      </c>
      <c r="H112" s="47" t="str">
        <f>IF(P_ranger!G125=0," ",P_ranger!G125/1000)</f>
        <v xml:space="preserve"> </v>
      </c>
      <c r="I112" s="46" t="str">
        <f>IF(P_ranger!I125=0," ",P_ranger!I125)</f>
        <v xml:space="preserve"> </v>
      </c>
      <c r="J112" s="48" t="str">
        <f>IF(P_ranger!J125=0," ",P_ranger!J125)</f>
        <v xml:space="preserve"> </v>
      </c>
      <c r="K112" s="49" t="str">
        <f>IF(P_ranger!K125=0," ",P_ranger!K125)</f>
        <v xml:space="preserve"> </v>
      </c>
      <c r="L112" s="47" t="str">
        <f>IF(P_ranger!L125=0," ",P_ranger!L125/1000)</f>
        <v xml:space="preserve"> </v>
      </c>
    </row>
    <row r="113" spans="2:12" ht="12.95" customHeight="1" x14ac:dyDescent="0.2">
      <c r="B113" s="39" t="str">
        <f>IF(P_ranger!J126=0," ",IF(P_ranger!B126="sum"," ",P_ranger!A126))</f>
        <v xml:space="preserve"> </v>
      </c>
      <c r="C113" t="str">
        <f>IF(P_ranger!J126=0," ",P_ranger!B126)</f>
        <v xml:space="preserve"> </v>
      </c>
      <c r="D113" s="47" t="str">
        <f>IF(P_ranger!C126=0," ",P_ranger!C126/1000)</f>
        <v xml:space="preserve"> </v>
      </c>
      <c r="E113" s="47" t="str">
        <f>IF(P_ranger!D126=0," ",P_ranger!D126/1000)</f>
        <v xml:space="preserve"> </v>
      </c>
      <c r="F113" s="47" t="str">
        <f>IF(P_ranger!E126=0," ",P_ranger!E126/1000)</f>
        <v xml:space="preserve"> </v>
      </c>
      <c r="G113" s="47" t="str">
        <f>IF(P_ranger!F126=0," ",P_ranger!F126/1000)</f>
        <v xml:space="preserve"> </v>
      </c>
      <c r="H113" s="47" t="str">
        <f>IF(P_ranger!G126=0," ",P_ranger!G126/1000)</f>
        <v xml:space="preserve"> </v>
      </c>
      <c r="I113" s="46" t="str">
        <f>IF(P_ranger!I126=0," ",P_ranger!I126)</f>
        <v xml:space="preserve"> </v>
      </c>
      <c r="J113" s="48" t="str">
        <f>IF(P_ranger!J126=0," ",P_ranger!J126)</f>
        <v xml:space="preserve"> </v>
      </c>
      <c r="K113" s="49" t="str">
        <f>IF(P_ranger!K126=0," ",P_ranger!K126)</f>
        <v xml:space="preserve"> </v>
      </c>
      <c r="L113" s="47" t="str">
        <f>IF(P_ranger!L126=0," ",P_ranger!L126/1000)</f>
        <v xml:space="preserve"> </v>
      </c>
    </row>
    <row r="114" spans="2:12" ht="12.95" customHeight="1" x14ac:dyDescent="0.2">
      <c r="B114" s="39" t="str">
        <f>IF(P_ranger!J127=0," ",IF(P_ranger!B127="sum"," ",P_ranger!A127))</f>
        <v xml:space="preserve"> </v>
      </c>
      <c r="C114" t="str">
        <f>IF(P_ranger!J127=0," ",P_ranger!B127)</f>
        <v xml:space="preserve"> </v>
      </c>
      <c r="D114" s="47" t="str">
        <f>IF(P_ranger!C127=0," ",P_ranger!C127/1000)</f>
        <v xml:space="preserve"> </v>
      </c>
      <c r="E114" s="47" t="str">
        <f>IF(P_ranger!D127=0," ",P_ranger!D127/1000)</f>
        <v xml:space="preserve"> </v>
      </c>
      <c r="F114" s="47" t="str">
        <f>IF(P_ranger!E127=0," ",P_ranger!E127/1000)</f>
        <v xml:space="preserve"> </v>
      </c>
      <c r="G114" s="47" t="str">
        <f>IF(P_ranger!F127=0," ",P_ranger!F127/1000)</f>
        <v xml:space="preserve"> </v>
      </c>
      <c r="H114" s="47" t="str">
        <f>IF(P_ranger!G127=0," ",P_ranger!G127/1000)</f>
        <v xml:space="preserve"> </v>
      </c>
      <c r="I114" s="46" t="str">
        <f>IF(P_ranger!I127=0," ",P_ranger!I127)</f>
        <v xml:space="preserve"> </v>
      </c>
      <c r="J114" s="48" t="str">
        <f>IF(P_ranger!J127=0," ",P_ranger!J127)</f>
        <v xml:space="preserve"> </v>
      </c>
      <c r="K114" s="49" t="str">
        <f>IF(P_ranger!K127=0," ",P_ranger!K127)</f>
        <v xml:space="preserve"> </v>
      </c>
      <c r="L114" s="47" t="str">
        <f>IF(P_ranger!L127=0," ",P_ranger!L127/1000)</f>
        <v xml:space="preserve"> </v>
      </c>
    </row>
    <row r="115" spans="2:12" ht="12.95" customHeight="1" x14ac:dyDescent="0.2">
      <c r="B115" s="39" t="str">
        <f>IF(P_ranger!J128=0," ",IF(P_ranger!B128="sum"," ",P_ranger!A128))</f>
        <v xml:space="preserve"> </v>
      </c>
      <c r="C115" t="str">
        <f>IF(P_ranger!J128=0," ",P_ranger!B128)</f>
        <v xml:space="preserve"> </v>
      </c>
      <c r="D115" s="47" t="str">
        <f>IF(P_ranger!C128=0," ",P_ranger!C128/1000)</f>
        <v xml:space="preserve"> </v>
      </c>
      <c r="E115" s="47" t="str">
        <f>IF(P_ranger!D128=0," ",P_ranger!D128/1000)</f>
        <v xml:space="preserve"> </v>
      </c>
      <c r="F115" s="47" t="str">
        <f>IF(P_ranger!E128=0," ",P_ranger!E128/1000)</f>
        <v xml:space="preserve"> </v>
      </c>
      <c r="G115" s="47" t="str">
        <f>IF(P_ranger!F128=0," ",P_ranger!F128/1000)</f>
        <v xml:space="preserve"> </v>
      </c>
      <c r="H115" s="47" t="str">
        <f>IF(P_ranger!G128=0," ",P_ranger!G128/1000)</f>
        <v xml:space="preserve"> </v>
      </c>
      <c r="I115" s="46" t="str">
        <f>IF(P_ranger!I128=0," ",P_ranger!I128)</f>
        <v xml:space="preserve"> </v>
      </c>
      <c r="J115" s="48" t="str">
        <f>IF(P_ranger!J128=0," ",P_ranger!J128)</f>
        <v xml:space="preserve"> </v>
      </c>
      <c r="K115" s="49" t="str">
        <f>IF(P_ranger!K128=0," ",P_ranger!K128)</f>
        <v xml:space="preserve"> </v>
      </c>
      <c r="L115" s="47" t="str">
        <f>IF(P_ranger!L128=0," ",P_ranger!L128/1000)</f>
        <v xml:space="preserve"> </v>
      </c>
    </row>
    <row r="116" spans="2:12" ht="12.95" customHeight="1" x14ac:dyDescent="0.2">
      <c r="B116" s="39" t="str">
        <f>IF(P_ranger!J129=0," ",IF(P_ranger!B129="sum"," ",P_ranger!A129))</f>
        <v xml:space="preserve"> </v>
      </c>
      <c r="C116" t="str">
        <f>IF(P_ranger!J129=0," ",P_ranger!B129)</f>
        <v xml:space="preserve"> </v>
      </c>
      <c r="D116" s="47" t="str">
        <f>IF(P_ranger!C129=0," ",P_ranger!C129/1000)</f>
        <v xml:space="preserve"> </v>
      </c>
      <c r="E116" s="47" t="str">
        <f>IF(P_ranger!D129=0," ",P_ranger!D129/1000)</f>
        <v xml:space="preserve"> </v>
      </c>
      <c r="F116" s="47" t="str">
        <f>IF(P_ranger!E129=0," ",P_ranger!E129/1000)</f>
        <v xml:space="preserve"> </v>
      </c>
      <c r="G116" s="47" t="str">
        <f>IF(P_ranger!F129=0," ",P_ranger!F129/1000)</f>
        <v xml:space="preserve"> </v>
      </c>
      <c r="H116" s="47" t="str">
        <f>IF(P_ranger!G129=0," ",P_ranger!G129/1000)</f>
        <v xml:space="preserve"> </v>
      </c>
      <c r="I116" s="46" t="str">
        <f>IF(P_ranger!I129=0," ",P_ranger!I129)</f>
        <v xml:space="preserve"> </v>
      </c>
      <c r="J116" s="48" t="str">
        <f>IF(P_ranger!J129=0," ",P_ranger!J129)</f>
        <v xml:space="preserve"> </v>
      </c>
      <c r="K116" s="49" t="str">
        <f>IF(P_ranger!K129=0," ",P_ranger!K129)</f>
        <v xml:space="preserve"> </v>
      </c>
      <c r="L116" s="47" t="str">
        <f>IF(P_ranger!L129=0," ",P_ranger!L129/1000)</f>
        <v xml:space="preserve"> </v>
      </c>
    </row>
    <row r="117" spans="2:12" ht="12.95" customHeight="1" x14ac:dyDescent="0.2">
      <c r="B117" s="39" t="str">
        <f>IF(P_ranger!J130=0," ",IF(P_ranger!B130="sum"," ",P_ranger!A130))</f>
        <v xml:space="preserve"> </v>
      </c>
      <c r="C117" t="str">
        <f>IF(P_ranger!J130=0," ",P_ranger!B130)</f>
        <v xml:space="preserve"> </v>
      </c>
      <c r="D117" s="47" t="str">
        <f>IF(P_ranger!C130=0," ",P_ranger!C130/1000)</f>
        <v xml:space="preserve"> </v>
      </c>
      <c r="E117" s="47" t="str">
        <f>IF(P_ranger!D130=0," ",P_ranger!D130/1000)</f>
        <v xml:space="preserve"> </v>
      </c>
      <c r="F117" s="47" t="str">
        <f>IF(P_ranger!E130=0," ",P_ranger!E130/1000)</f>
        <v xml:space="preserve"> </v>
      </c>
      <c r="G117" s="47" t="str">
        <f>IF(P_ranger!F130=0," ",P_ranger!F130/1000)</f>
        <v xml:space="preserve"> </v>
      </c>
      <c r="H117" s="47" t="str">
        <f>IF(P_ranger!G130=0," ",P_ranger!G130/1000)</f>
        <v xml:space="preserve"> </v>
      </c>
      <c r="I117" s="46" t="str">
        <f>IF(P_ranger!I130=0," ",P_ranger!I130)</f>
        <v xml:space="preserve"> </v>
      </c>
      <c r="J117" s="48" t="str">
        <f>IF(P_ranger!J130=0," ",P_ranger!J130)</f>
        <v xml:space="preserve"> </v>
      </c>
      <c r="K117" s="49" t="str">
        <f>IF(P_ranger!K130=0," ",P_ranger!K130)</f>
        <v xml:space="preserve"> </v>
      </c>
      <c r="L117" s="47" t="str">
        <f>IF(P_ranger!L130=0," ",P_ranger!L130/1000)</f>
        <v xml:space="preserve"> </v>
      </c>
    </row>
    <row r="118" spans="2:12" ht="12.95" customHeight="1" x14ac:dyDescent="0.2">
      <c r="B118" s="39" t="str">
        <f>IF(P_ranger!J131=0," ",IF(P_ranger!B131="sum"," ",P_ranger!A131))</f>
        <v xml:space="preserve"> </v>
      </c>
      <c r="C118" t="str">
        <f>IF(P_ranger!J131=0," ",P_ranger!B131)</f>
        <v xml:space="preserve"> </v>
      </c>
      <c r="D118" s="47" t="str">
        <f>IF(P_ranger!C131=0," ",P_ranger!C131/1000)</f>
        <v xml:space="preserve"> </v>
      </c>
      <c r="E118" s="47" t="str">
        <f>IF(P_ranger!D131=0," ",P_ranger!D131/1000)</f>
        <v xml:space="preserve"> </v>
      </c>
      <c r="F118" s="47" t="str">
        <f>IF(P_ranger!E131=0," ",P_ranger!E131/1000)</f>
        <v xml:space="preserve"> </v>
      </c>
      <c r="G118" s="47" t="str">
        <f>IF(P_ranger!F131=0," ",P_ranger!F131/1000)</f>
        <v xml:space="preserve"> </v>
      </c>
      <c r="H118" s="47" t="str">
        <f>IF(P_ranger!G131=0," ",P_ranger!G131/1000)</f>
        <v xml:space="preserve"> </v>
      </c>
      <c r="I118" s="46" t="str">
        <f>IF(P_ranger!I131=0," ",P_ranger!I131)</f>
        <v xml:space="preserve"> </v>
      </c>
      <c r="J118" s="48" t="str">
        <f>IF(P_ranger!J131=0," ",P_ranger!J131)</f>
        <v xml:space="preserve"> </v>
      </c>
      <c r="K118" s="49" t="str">
        <f>IF(P_ranger!K131=0," ",P_ranger!K131)</f>
        <v xml:space="preserve"> </v>
      </c>
      <c r="L118" s="47" t="str">
        <f>IF(P_ranger!L131=0," ",P_ranger!L131/1000)</f>
        <v xml:space="preserve"> </v>
      </c>
    </row>
    <row r="119" spans="2:12" ht="12.95" customHeight="1" x14ac:dyDescent="0.2">
      <c r="B119" s="39" t="str">
        <f>IF(P_ranger!J132=0," ",IF(P_ranger!B132="sum"," ",P_ranger!A132))</f>
        <v xml:space="preserve"> </v>
      </c>
      <c r="C119" t="str">
        <f>IF(P_ranger!J132=0," ",P_ranger!B132)</f>
        <v xml:space="preserve"> </v>
      </c>
      <c r="D119" s="47" t="str">
        <f>IF(P_ranger!C132=0," ",P_ranger!C132/1000)</f>
        <v xml:space="preserve"> </v>
      </c>
      <c r="E119" s="47" t="str">
        <f>IF(P_ranger!D132=0," ",P_ranger!D132/1000)</f>
        <v xml:space="preserve"> </v>
      </c>
      <c r="F119" s="47" t="str">
        <f>IF(P_ranger!E132=0," ",P_ranger!E132/1000)</f>
        <v xml:space="preserve"> </v>
      </c>
      <c r="G119" s="47" t="str">
        <f>IF(P_ranger!F132=0," ",P_ranger!F132/1000)</f>
        <v xml:space="preserve"> </v>
      </c>
      <c r="H119" s="47" t="str">
        <f>IF(P_ranger!G132=0," ",P_ranger!G132/1000)</f>
        <v xml:space="preserve"> </v>
      </c>
      <c r="I119" s="46" t="str">
        <f>IF(P_ranger!I132=0," ",P_ranger!I132)</f>
        <v xml:space="preserve"> </v>
      </c>
      <c r="J119" s="48" t="str">
        <f>IF(P_ranger!J132=0," ",P_ranger!J132)</f>
        <v xml:space="preserve"> </v>
      </c>
      <c r="K119" s="49" t="str">
        <f>IF(P_ranger!K132=0," ",P_ranger!K132)</f>
        <v xml:space="preserve"> </v>
      </c>
      <c r="L119" s="47" t="str">
        <f>IF(P_ranger!L132=0," ",P_ranger!L132/1000)</f>
        <v xml:space="preserve"> </v>
      </c>
    </row>
    <row r="120" spans="2:12" ht="12.95" customHeight="1" x14ac:dyDescent="0.2">
      <c r="B120" s="39" t="str">
        <f>IF(P_ranger!J133=0," ",IF(P_ranger!B133="sum"," ",P_ranger!A133))</f>
        <v xml:space="preserve"> </v>
      </c>
      <c r="C120" t="str">
        <f>IF(P_ranger!J133=0," ",P_ranger!B133)</f>
        <v xml:space="preserve"> </v>
      </c>
      <c r="D120" s="47" t="str">
        <f>IF(P_ranger!C133=0," ",P_ranger!C133/1000)</f>
        <v xml:space="preserve"> </v>
      </c>
      <c r="E120" s="47" t="str">
        <f>IF(P_ranger!D133=0," ",P_ranger!D133/1000)</f>
        <v xml:space="preserve"> </v>
      </c>
      <c r="F120" s="47" t="str">
        <f>IF(P_ranger!E133=0," ",P_ranger!E133/1000)</f>
        <v xml:space="preserve"> </v>
      </c>
      <c r="G120" s="47" t="str">
        <f>IF(P_ranger!F133=0," ",P_ranger!F133/1000)</f>
        <v xml:space="preserve"> </v>
      </c>
      <c r="H120" s="47" t="str">
        <f>IF(P_ranger!G133=0," ",P_ranger!G133/1000)</f>
        <v xml:space="preserve"> </v>
      </c>
      <c r="I120" s="46" t="str">
        <f>IF(P_ranger!I133=0," ",P_ranger!I133)</f>
        <v xml:space="preserve"> </v>
      </c>
      <c r="J120" s="48" t="str">
        <f>IF(P_ranger!J133=0," ",P_ranger!J133)</f>
        <v xml:space="preserve"> </v>
      </c>
      <c r="K120" s="49" t="str">
        <f>IF(P_ranger!K133=0," ",P_ranger!K133)</f>
        <v xml:space="preserve"> </v>
      </c>
      <c r="L120" s="47" t="str">
        <f>IF(P_ranger!L133=0," ",P_ranger!L133/1000)</f>
        <v xml:space="preserve"> </v>
      </c>
    </row>
    <row r="121" spans="2:12" ht="12.95" customHeight="1" x14ac:dyDescent="0.2">
      <c r="B121" s="39" t="str">
        <f>IF(P_ranger!J134=0," ",IF(P_ranger!B134="sum"," ",P_ranger!A134))</f>
        <v xml:space="preserve"> </v>
      </c>
      <c r="C121" t="str">
        <f>IF(P_ranger!J134=0," ",P_ranger!B134)</f>
        <v xml:space="preserve"> </v>
      </c>
      <c r="D121" s="47" t="str">
        <f>IF(P_ranger!C134=0," ",P_ranger!C134/1000)</f>
        <v xml:space="preserve"> </v>
      </c>
      <c r="E121" s="47" t="str">
        <f>IF(P_ranger!D134=0," ",P_ranger!D134/1000)</f>
        <v xml:space="preserve"> </v>
      </c>
      <c r="F121" s="47" t="str">
        <f>IF(P_ranger!E134=0," ",P_ranger!E134/1000)</f>
        <v xml:space="preserve"> </v>
      </c>
      <c r="G121" s="47" t="str">
        <f>IF(P_ranger!F134=0," ",P_ranger!F134/1000)</f>
        <v xml:space="preserve"> </v>
      </c>
      <c r="H121" s="47" t="str">
        <f>IF(P_ranger!G134=0," ",P_ranger!G134/1000)</f>
        <v xml:space="preserve"> </v>
      </c>
      <c r="I121" s="46" t="str">
        <f>IF(P_ranger!I134=0," ",P_ranger!I134)</f>
        <v xml:space="preserve"> </v>
      </c>
      <c r="J121" s="48" t="str">
        <f>IF(P_ranger!J134=0," ",P_ranger!J134)</f>
        <v xml:space="preserve"> </v>
      </c>
      <c r="K121" s="49" t="str">
        <f>IF(P_ranger!K134=0," ",P_ranger!K134)</f>
        <v xml:space="preserve"> </v>
      </c>
      <c r="L121" s="47" t="str">
        <f>IF(P_ranger!L134=0," ",P_ranger!L134/1000)</f>
        <v xml:space="preserve"> </v>
      </c>
    </row>
    <row r="122" spans="2:12" ht="12.95" customHeight="1" x14ac:dyDescent="0.2">
      <c r="B122" s="39" t="str">
        <f>IF(P_ranger!J135=0," ",IF(P_ranger!B135="sum"," ",P_ranger!A135))</f>
        <v xml:space="preserve"> </v>
      </c>
      <c r="C122" t="str">
        <f>IF(P_ranger!J135=0," ",P_ranger!B135)</f>
        <v xml:space="preserve"> </v>
      </c>
      <c r="D122" s="47" t="str">
        <f>IF(P_ranger!C135=0," ",P_ranger!C135/1000)</f>
        <v xml:space="preserve"> </v>
      </c>
      <c r="E122" s="47" t="str">
        <f>IF(P_ranger!D135=0," ",P_ranger!D135/1000)</f>
        <v xml:space="preserve"> </v>
      </c>
      <c r="F122" s="47" t="str">
        <f>IF(P_ranger!E135=0," ",P_ranger!E135/1000)</f>
        <v xml:space="preserve"> </v>
      </c>
      <c r="G122" s="47" t="str">
        <f>IF(P_ranger!F135=0," ",P_ranger!F135/1000)</f>
        <v xml:space="preserve"> </v>
      </c>
      <c r="H122" s="47" t="str">
        <f>IF(P_ranger!G135=0," ",P_ranger!G135/1000)</f>
        <v xml:space="preserve"> </v>
      </c>
      <c r="I122" s="46" t="str">
        <f>IF(P_ranger!I135=0," ",P_ranger!I135)</f>
        <v xml:space="preserve"> </v>
      </c>
      <c r="J122" s="48" t="str">
        <f>IF(P_ranger!J135=0," ",P_ranger!J135)</f>
        <v xml:space="preserve"> </v>
      </c>
      <c r="K122" s="49" t="str">
        <f>IF(P_ranger!K135=0," ",P_ranger!K135)</f>
        <v xml:space="preserve"> </v>
      </c>
      <c r="L122" s="47" t="str">
        <f>IF(P_ranger!L135=0," ",P_ranger!L135/1000)</f>
        <v xml:space="preserve"> </v>
      </c>
    </row>
    <row r="123" spans="2:12" ht="12.95" customHeight="1" x14ac:dyDescent="0.2">
      <c r="B123" s="39" t="str">
        <f>IF(P_ranger!J136=0," ",IF(P_ranger!B136="sum"," ",P_ranger!A136))</f>
        <v xml:space="preserve"> </v>
      </c>
      <c r="C123" t="str">
        <f>IF(P_ranger!J136=0," ",P_ranger!B136)</f>
        <v xml:space="preserve"> </v>
      </c>
      <c r="D123" s="47" t="str">
        <f>IF(P_ranger!C136=0," ",P_ranger!C136/1000)</f>
        <v xml:space="preserve"> </v>
      </c>
      <c r="E123" s="47" t="str">
        <f>IF(P_ranger!D136=0," ",P_ranger!D136/1000)</f>
        <v xml:space="preserve"> </v>
      </c>
      <c r="F123" s="47" t="str">
        <f>IF(P_ranger!E136=0," ",P_ranger!E136/1000)</f>
        <v xml:space="preserve"> </v>
      </c>
      <c r="G123" s="47" t="str">
        <f>IF(P_ranger!F136=0," ",P_ranger!F136/1000)</f>
        <v xml:space="preserve"> </v>
      </c>
      <c r="H123" s="47" t="str">
        <f>IF(P_ranger!G136=0," ",P_ranger!G136/1000)</f>
        <v xml:space="preserve"> </v>
      </c>
      <c r="I123" s="46" t="str">
        <f>IF(P_ranger!I136=0," ",P_ranger!I136)</f>
        <v xml:space="preserve"> </v>
      </c>
      <c r="J123" s="48" t="str">
        <f>IF(P_ranger!J136=0," ",P_ranger!J136)</f>
        <v xml:space="preserve"> </v>
      </c>
      <c r="K123" s="49" t="str">
        <f>IF(P_ranger!K136=0," ",P_ranger!K136)</f>
        <v xml:space="preserve"> </v>
      </c>
      <c r="L123" s="47" t="str">
        <f>IF(P_ranger!L136=0," ",P_ranger!L136/1000)</f>
        <v xml:space="preserve"> </v>
      </c>
    </row>
    <row r="124" spans="2:12" ht="12.95" customHeight="1" x14ac:dyDescent="0.2">
      <c r="B124" s="39" t="str">
        <f>IF(P_ranger!J137=0," ",IF(P_ranger!B137="sum"," ",P_ranger!A137))</f>
        <v xml:space="preserve"> </v>
      </c>
      <c r="C124" t="str">
        <f>IF(P_ranger!J137=0," ",P_ranger!B137)</f>
        <v xml:space="preserve"> </v>
      </c>
      <c r="D124" s="47" t="str">
        <f>IF(P_ranger!C137=0," ",P_ranger!C137/1000)</f>
        <v xml:space="preserve"> </v>
      </c>
      <c r="E124" s="47" t="str">
        <f>IF(P_ranger!D137=0," ",P_ranger!D137/1000)</f>
        <v xml:space="preserve"> </v>
      </c>
      <c r="F124" s="47" t="str">
        <f>IF(P_ranger!E137=0," ",P_ranger!E137/1000)</f>
        <v xml:space="preserve"> </v>
      </c>
      <c r="G124" s="47" t="str">
        <f>IF(P_ranger!F137=0," ",P_ranger!F137/1000)</f>
        <v xml:space="preserve"> </v>
      </c>
      <c r="H124" s="47" t="str">
        <f>IF(P_ranger!G137=0," ",P_ranger!G137/1000)</f>
        <v xml:space="preserve"> </v>
      </c>
      <c r="I124" s="46" t="str">
        <f>IF(P_ranger!I137=0," ",P_ranger!I137)</f>
        <v xml:space="preserve"> </v>
      </c>
      <c r="J124" s="48" t="str">
        <f>IF(P_ranger!J137=0," ",P_ranger!J137)</f>
        <v xml:space="preserve"> </v>
      </c>
      <c r="K124" s="49" t="str">
        <f>IF(P_ranger!K137=0," ",P_ranger!K137)</f>
        <v xml:space="preserve"> </v>
      </c>
      <c r="L124" s="47" t="str">
        <f>IF(P_ranger!L137=0," ",P_ranger!L137/1000)</f>
        <v xml:space="preserve"> </v>
      </c>
    </row>
    <row r="125" spans="2:12" ht="12.95" customHeight="1" x14ac:dyDescent="0.2">
      <c r="B125" s="39" t="str">
        <f>IF(P_ranger!J138=0," ",IF(P_ranger!B138="sum"," ",P_ranger!A138))</f>
        <v xml:space="preserve"> </v>
      </c>
      <c r="C125" t="str">
        <f>IF(P_ranger!J138=0," ",P_ranger!B138)</f>
        <v xml:space="preserve"> </v>
      </c>
      <c r="D125" s="47" t="str">
        <f>IF(P_ranger!C138=0," ",P_ranger!C138/1000)</f>
        <v xml:space="preserve"> </v>
      </c>
      <c r="E125" s="47" t="str">
        <f>IF(P_ranger!D138=0," ",P_ranger!D138/1000)</f>
        <v xml:space="preserve"> </v>
      </c>
      <c r="F125" s="47" t="str">
        <f>IF(P_ranger!E138=0," ",P_ranger!E138/1000)</f>
        <v xml:space="preserve"> </v>
      </c>
      <c r="G125" s="47" t="str">
        <f>IF(P_ranger!F138=0," ",P_ranger!F138/1000)</f>
        <v xml:space="preserve"> </v>
      </c>
      <c r="H125" s="47" t="str">
        <f>IF(P_ranger!G138=0," ",P_ranger!G138/1000)</f>
        <v xml:space="preserve"> </v>
      </c>
      <c r="I125" s="46" t="str">
        <f>IF(P_ranger!I138=0," ",P_ranger!I138)</f>
        <v xml:space="preserve"> </v>
      </c>
      <c r="J125" s="48" t="str">
        <f>IF(P_ranger!J138=0," ",P_ranger!J138)</f>
        <v xml:space="preserve"> </v>
      </c>
      <c r="K125" s="49" t="str">
        <f>IF(P_ranger!K138=0," ",P_ranger!K138)</f>
        <v xml:space="preserve"> </v>
      </c>
      <c r="L125" s="47" t="str">
        <f>IF(P_ranger!L138=0," ",P_ranger!L138/1000)</f>
        <v xml:space="preserve"> </v>
      </c>
    </row>
    <row r="126" spans="2:12" ht="12.95" customHeight="1" x14ac:dyDescent="0.2">
      <c r="B126" s="39" t="str">
        <f>IF(P_ranger!J139=0," ",IF(P_ranger!B139="sum"," ",P_ranger!A139))</f>
        <v xml:space="preserve"> </v>
      </c>
      <c r="C126" t="str">
        <f>IF(P_ranger!J139=0," ",P_ranger!B139)</f>
        <v xml:space="preserve"> </v>
      </c>
      <c r="D126" s="47" t="str">
        <f>IF(P_ranger!C139=0," ",P_ranger!C139/1000)</f>
        <v xml:space="preserve"> </v>
      </c>
      <c r="E126" s="47" t="str">
        <f>IF(P_ranger!D139=0," ",P_ranger!D139/1000)</f>
        <v xml:space="preserve"> </v>
      </c>
      <c r="F126" s="47" t="str">
        <f>IF(P_ranger!E139=0," ",P_ranger!E139/1000)</f>
        <v xml:space="preserve"> </v>
      </c>
      <c r="G126" s="47" t="str">
        <f>IF(P_ranger!F139=0," ",P_ranger!F139/1000)</f>
        <v xml:space="preserve"> </v>
      </c>
      <c r="H126" s="47" t="str">
        <f>IF(P_ranger!G139=0," ",P_ranger!G139/1000)</f>
        <v xml:space="preserve"> </v>
      </c>
      <c r="I126" s="46" t="str">
        <f>IF(P_ranger!I139=0," ",P_ranger!I139)</f>
        <v xml:space="preserve"> </v>
      </c>
      <c r="J126" s="48" t="str">
        <f>IF(P_ranger!J139=0," ",P_ranger!J139)</f>
        <v xml:space="preserve"> </v>
      </c>
      <c r="K126" s="49" t="str">
        <f>IF(P_ranger!K139=0," ",P_ranger!K139)</f>
        <v xml:space="preserve"> </v>
      </c>
      <c r="L126" s="47" t="str">
        <f>IF(P_ranger!L139=0," ",P_ranger!L139/1000)</f>
        <v xml:space="preserve"> </v>
      </c>
    </row>
    <row r="127" spans="2:12" ht="12.95" customHeight="1" x14ac:dyDescent="0.2">
      <c r="B127" s="39" t="str">
        <f>IF(P_ranger!J140=0," ",IF(P_ranger!B140="sum"," ",P_ranger!A140))</f>
        <v xml:space="preserve"> </v>
      </c>
      <c r="C127" t="str">
        <f>IF(P_ranger!J140=0," ",P_ranger!B140)</f>
        <v xml:space="preserve"> </v>
      </c>
      <c r="D127" s="47" t="str">
        <f>IF(P_ranger!C140=0," ",P_ranger!C140/1000)</f>
        <v xml:space="preserve"> </v>
      </c>
      <c r="E127" s="47" t="str">
        <f>IF(P_ranger!D140=0," ",P_ranger!D140/1000)</f>
        <v xml:space="preserve"> </v>
      </c>
      <c r="F127" s="47" t="str">
        <f>IF(P_ranger!E140=0," ",P_ranger!E140/1000)</f>
        <v xml:space="preserve"> </v>
      </c>
      <c r="G127" s="47" t="str">
        <f>IF(P_ranger!F140=0," ",P_ranger!F140/1000)</f>
        <v xml:space="preserve"> </v>
      </c>
      <c r="H127" s="47" t="str">
        <f>IF(P_ranger!G140=0," ",P_ranger!G140/1000)</f>
        <v xml:space="preserve"> </v>
      </c>
      <c r="I127" s="46" t="str">
        <f>IF(P_ranger!I140=0," ",P_ranger!I140)</f>
        <v xml:space="preserve"> </v>
      </c>
      <c r="J127" s="48" t="str">
        <f>IF(P_ranger!J140=0," ",P_ranger!J140)</f>
        <v xml:space="preserve"> </v>
      </c>
      <c r="K127" s="49" t="str">
        <f>IF(P_ranger!K140=0," ",P_ranger!K140)</f>
        <v xml:space="preserve"> </v>
      </c>
      <c r="L127" s="47" t="str">
        <f>IF(P_ranger!L140=0," ",P_ranger!L140/1000)</f>
        <v xml:space="preserve"> </v>
      </c>
    </row>
    <row r="128" spans="2:12" ht="12.95" customHeight="1" x14ac:dyDescent="0.2">
      <c r="B128" s="39" t="str">
        <f>IF(P_ranger!J141=0," ",IF(P_ranger!B141="sum"," ",P_ranger!A141))</f>
        <v xml:space="preserve"> </v>
      </c>
      <c r="C128" t="str">
        <f>IF(P_ranger!J141=0," ",P_ranger!B141)</f>
        <v xml:space="preserve"> </v>
      </c>
      <c r="D128" s="47" t="str">
        <f>IF(P_ranger!C141=0," ",P_ranger!C141/1000)</f>
        <v xml:space="preserve"> </v>
      </c>
      <c r="E128" s="47" t="str">
        <f>IF(P_ranger!D141=0," ",P_ranger!D141/1000)</f>
        <v xml:space="preserve"> </v>
      </c>
      <c r="F128" s="47" t="str">
        <f>IF(P_ranger!E141=0," ",P_ranger!E141/1000)</f>
        <v xml:space="preserve"> </v>
      </c>
      <c r="G128" s="47" t="str">
        <f>IF(P_ranger!F141=0," ",P_ranger!F141/1000)</f>
        <v xml:space="preserve"> </v>
      </c>
      <c r="H128" s="47" t="str">
        <f>IF(P_ranger!G141=0," ",P_ranger!G141/1000)</f>
        <v xml:space="preserve"> </v>
      </c>
      <c r="I128" s="46" t="str">
        <f>IF(P_ranger!I141=0," ",P_ranger!I141)</f>
        <v xml:space="preserve"> </v>
      </c>
      <c r="J128" s="48" t="str">
        <f>IF(P_ranger!J141=0," ",P_ranger!J141)</f>
        <v xml:space="preserve"> </v>
      </c>
      <c r="K128" s="49" t="str">
        <f>IF(P_ranger!K141=0," ",P_ranger!K141)</f>
        <v xml:space="preserve"> </v>
      </c>
      <c r="L128" s="47" t="str">
        <f>IF(P_ranger!L141=0," ",P_ranger!L141/1000)</f>
        <v xml:space="preserve"> </v>
      </c>
    </row>
    <row r="129" spans="2:12" ht="12.95" customHeight="1" x14ac:dyDescent="0.2">
      <c r="B129" s="39" t="str">
        <f>IF(P_ranger!J142=0," ",IF(P_ranger!B142="sum"," ",P_ranger!A142))</f>
        <v xml:space="preserve"> </v>
      </c>
      <c r="C129" t="str">
        <f>IF(P_ranger!J142=0," ",P_ranger!B142)</f>
        <v xml:space="preserve"> </v>
      </c>
      <c r="D129" s="47" t="str">
        <f>IF(P_ranger!C142=0," ",P_ranger!C142/1000)</f>
        <v xml:space="preserve"> </v>
      </c>
      <c r="E129" s="47" t="str">
        <f>IF(P_ranger!D142=0," ",P_ranger!D142/1000)</f>
        <v xml:space="preserve"> </v>
      </c>
      <c r="F129" s="47" t="str">
        <f>IF(P_ranger!E142=0," ",P_ranger!E142/1000)</f>
        <v xml:space="preserve"> </v>
      </c>
      <c r="G129" s="47" t="str">
        <f>IF(P_ranger!F142=0," ",P_ranger!F142/1000)</f>
        <v xml:space="preserve"> </v>
      </c>
      <c r="H129" s="47" t="str">
        <f>IF(P_ranger!G142=0," ",P_ranger!G142/1000)</f>
        <v xml:space="preserve"> </v>
      </c>
      <c r="I129" s="46" t="str">
        <f>IF(P_ranger!I142=0," ",P_ranger!I142)</f>
        <v xml:space="preserve"> </v>
      </c>
      <c r="J129" s="48" t="str">
        <f>IF(P_ranger!J142=0," ",P_ranger!J142)</f>
        <v xml:space="preserve"> </v>
      </c>
      <c r="K129" s="49" t="str">
        <f>IF(P_ranger!K142=0," ",P_ranger!K142)</f>
        <v xml:space="preserve"> </v>
      </c>
      <c r="L129" s="47" t="str">
        <f>IF(P_ranger!L142=0," ",P_ranger!L142/1000)</f>
        <v xml:space="preserve"> </v>
      </c>
    </row>
    <row r="130" spans="2:12" ht="12.95" customHeight="1" x14ac:dyDescent="0.2">
      <c r="B130" s="39" t="str">
        <f>IF(P_ranger!J143=0," ",IF(P_ranger!B143="sum"," ",P_ranger!A143))</f>
        <v xml:space="preserve"> </v>
      </c>
      <c r="C130" t="str">
        <f>IF(P_ranger!J143=0," ",P_ranger!B143)</f>
        <v xml:space="preserve"> </v>
      </c>
      <c r="D130" s="47" t="str">
        <f>IF(P_ranger!C143=0," ",P_ranger!C143/1000)</f>
        <v xml:space="preserve"> </v>
      </c>
      <c r="E130" s="47" t="str">
        <f>IF(P_ranger!D143=0," ",P_ranger!D143/1000)</f>
        <v xml:space="preserve"> </v>
      </c>
      <c r="F130" s="47" t="str">
        <f>IF(P_ranger!E143=0," ",P_ranger!E143/1000)</f>
        <v xml:space="preserve"> </v>
      </c>
      <c r="G130" s="47" t="str">
        <f>IF(P_ranger!F143=0," ",P_ranger!F143/1000)</f>
        <v xml:space="preserve"> </v>
      </c>
      <c r="H130" s="47" t="str">
        <f>IF(P_ranger!G143=0," ",P_ranger!G143/1000)</f>
        <v xml:space="preserve"> </v>
      </c>
      <c r="I130" s="46" t="str">
        <f>IF(P_ranger!I143=0," ",P_ranger!I143)</f>
        <v xml:space="preserve"> </v>
      </c>
      <c r="J130" s="48" t="str">
        <f>IF(P_ranger!J143=0," ",P_ranger!J143)</f>
        <v xml:space="preserve"> </v>
      </c>
      <c r="K130" s="49" t="str">
        <f>IF(P_ranger!K143=0," ",P_ranger!K143)</f>
        <v xml:space="preserve"> </v>
      </c>
      <c r="L130" s="47" t="str">
        <f>IF(P_ranger!L143=0," ",P_ranger!L143/1000)</f>
        <v xml:space="preserve"> </v>
      </c>
    </row>
    <row r="131" spans="2:12" ht="12.95" customHeight="1" x14ac:dyDescent="0.2">
      <c r="B131" s="39" t="str">
        <f>IF(P_ranger!J144=0," ",IF(P_ranger!B144="sum"," ",P_ranger!A144))</f>
        <v xml:space="preserve"> </v>
      </c>
      <c r="C131" t="str">
        <f>IF(P_ranger!J144=0," ",P_ranger!B144)</f>
        <v xml:space="preserve"> </v>
      </c>
      <c r="D131" s="47" t="str">
        <f>IF(P_ranger!C144=0," ",P_ranger!C144/1000)</f>
        <v xml:space="preserve"> </v>
      </c>
      <c r="E131" s="47" t="str">
        <f>IF(P_ranger!D144=0," ",P_ranger!D144/1000)</f>
        <v xml:space="preserve"> </v>
      </c>
      <c r="F131" s="47" t="str">
        <f>IF(P_ranger!E144=0," ",P_ranger!E144/1000)</f>
        <v xml:space="preserve"> </v>
      </c>
      <c r="G131" s="47" t="str">
        <f>IF(P_ranger!F144=0," ",P_ranger!F144/1000)</f>
        <v xml:space="preserve"> </v>
      </c>
      <c r="H131" s="47" t="str">
        <f>IF(P_ranger!G144=0," ",P_ranger!G144/1000)</f>
        <v xml:space="preserve"> </v>
      </c>
      <c r="I131" s="46" t="str">
        <f>IF(P_ranger!I144=0," ",P_ranger!I144)</f>
        <v xml:space="preserve"> </v>
      </c>
      <c r="J131" s="48" t="str">
        <f>IF(P_ranger!J144=0," ",P_ranger!J144)</f>
        <v xml:space="preserve"> </v>
      </c>
      <c r="K131" s="49" t="str">
        <f>IF(P_ranger!K144=0," ",P_ranger!K144)</f>
        <v xml:space="preserve"> </v>
      </c>
      <c r="L131" s="47" t="str">
        <f>IF(P_ranger!L144=0," ",P_ranger!L144/1000)</f>
        <v xml:space="preserve"> </v>
      </c>
    </row>
    <row r="132" spans="2:12" ht="12.95" customHeight="1" x14ac:dyDescent="0.2">
      <c r="B132" s="39" t="str">
        <f>IF(P_ranger!J145=0," ",IF(P_ranger!B145="sum"," ",P_ranger!A145))</f>
        <v xml:space="preserve"> </v>
      </c>
      <c r="C132" t="str">
        <f>IF(P_ranger!J145=0," ",P_ranger!B145)</f>
        <v xml:space="preserve"> </v>
      </c>
      <c r="D132" s="47" t="str">
        <f>IF(P_ranger!C145=0," ",P_ranger!C145/1000)</f>
        <v xml:space="preserve"> </v>
      </c>
      <c r="E132" s="47" t="str">
        <f>IF(P_ranger!D145=0," ",P_ranger!D145/1000)</f>
        <v xml:space="preserve"> </v>
      </c>
      <c r="F132" s="47" t="str">
        <f>IF(P_ranger!E145=0," ",P_ranger!E145/1000)</f>
        <v xml:space="preserve"> </v>
      </c>
      <c r="G132" s="47" t="str">
        <f>IF(P_ranger!F145=0," ",P_ranger!F145/1000)</f>
        <v xml:space="preserve"> </v>
      </c>
      <c r="H132" s="47" t="str">
        <f>IF(P_ranger!G145=0," ",P_ranger!G145/1000)</f>
        <v xml:space="preserve"> </v>
      </c>
      <c r="I132" s="46" t="str">
        <f>IF(P_ranger!I145=0," ",P_ranger!I145)</f>
        <v xml:space="preserve"> </v>
      </c>
      <c r="J132" s="48" t="str">
        <f>IF(P_ranger!J145=0," ",P_ranger!J145)</f>
        <v xml:space="preserve"> </v>
      </c>
      <c r="K132" s="49" t="str">
        <f>IF(P_ranger!K145=0," ",P_ranger!K145)</f>
        <v xml:space="preserve"> </v>
      </c>
      <c r="L132" s="47" t="str">
        <f>IF(P_ranger!L145=0," ",P_ranger!L145/1000)</f>
        <v xml:space="preserve"> </v>
      </c>
    </row>
    <row r="133" spans="2:12" ht="12.95" customHeight="1" x14ac:dyDescent="0.2">
      <c r="B133" s="39" t="str">
        <f>IF(P_ranger!J146=0," ",IF(P_ranger!B146="sum"," ",P_ranger!A146))</f>
        <v xml:space="preserve"> </v>
      </c>
      <c r="C133" t="str">
        <f>IF(P_ranger!J146=0," ",P_ranger!B146)</f>
        <v xml:space="preserve"> </v>
      </c>
      <c r="D133" s="47" t="str">
        <f>IF(P_ranger!C146=0," ",P_ranger!C146/1000)</f>
        <v xml:space="preserve"> </v>
      </c>
      <c r="E133" s="47" t="str">
        <f>IF(P_ranger!D146=0," ",P_ranger!D146/1000)</f>
        <v xml:space="preserve"> </v>
      </c>
      <c r="F133" s="47" t="str">
        <f>IF(P_ranger!E146=0," ",P_ranger!E146/1000)</f>
        <v xml:space="preserve"> </v>
      </c>
      <c r="G133" s="47" t="str">
        <f>IF(P_ranger!F146=0," ",P_ranger!F146/1000)</f>
        <v xml:space="preserve"> </v>
      </c>
      <c r="H133" s="47" t="str">
        <f>IF(P_ranger!G146=0," ",P_ranger!G146/1000)</f>
        <v xml:space="preserve"> </v>
      </c>
      <c r="I133" s="46" t="str">
        <f>IF(P_ranger!I146=0," ",P_ranger!I146)</f>
        <v xml:space="preserve"> </v>
      </c>
      <c r="J133" s="48" t="str">
        <f>IF(P_ranger!J146=0," ",P_ranger!J146)</f>
        <v xml:space="preserve"> </v>
      </c>
      <c r="K133" s="49" t="str">
        <f>IF(P_ranger!K146=0," ",P_ranger!K146)</f>
        <v xml:space="preserve"> </v>
      </c>
      <c r="L133" s="47" t="str">
        <f>IF(P_ranger!L146=0," ",P_ranger!L146/1000)</f>
        <v xml:space="preserve"> </v>
      </c>
    </row>
    <row r="134" spans="2:12" ht="12.95" customHeight="1" x14ac:dyDescent="0.2">
      <c r="B134" s="39" t="str">
        <f>IF(P_ranger!J147=0," ",IF(P_ranger!B147="sum"," ",P_ranger!A147))</f>
        <v xml:space="preserve"> </v>
      </c>
      <c r="C134" t="str">
        <f>IF(P_ranger!J147=0," ",P_ranger!B147)</f>
        <v xml:space="preserve"> </v>
      </c>
      <c r="D134" s="47" t="str">
        <f>IF(P_ranger!C147=0," ",P_ranger!C147/1000)</f>
        <v xml:space="preserve"> </v>
      </c>
      <c r="E134" s="47" t="str">
        <f>IF(P_ranger!D147=0," ",P_ranger!D147/1000)</f>
        <v xml:space="preserve"> </v>
      </c>
      <c r="F134" s="47" t="str">
        <f>IF(P_ranger!E147=0," ",P_ranger!E147/1000)</f>
        <v xml:space="preserve"> </v>
      </c>
      <c r="G134" s="47" t="str">
        <f>IF(P_ranger!F147=0," ",P_ranger!F147/1000)</f>
        <v xml:space="preserve"> </v>
      </c>
      <c r="H134" s="47" t="str">
        <f>IF(P_ranger!G147=0," ",P_ranger!G147/1000)</f>
        <v xml:space="preserve"> </v>
      </c>
      <c r="I134" s="46" t="str">
        <f>IF(P_ranger!I147=0," ",P_ranger!I147)</f>
        <v xml:space="preserve"> </v>
      </c>
      <c r="J134" s="48" t="str">
        <f>IF(P_ranger!J147=0," ",P_ranger!J147)</f>
        <v xml:space="preserve"> </v>
      </c>
      <c r="K134" s="49" t="str">
        <f>IF(P_ranger!K147=0," ",P_ranger!K147)</f>
        <v xml:space="preserve"> </v>
      </c>
      <c r="L134" s="47" t="str">
        <f>IF(P_ranger!L147=0," ",P_ranger!L147/1000)</f>
        <v xml:space="preserve"> </v>
      </c>
    </row>
    <row r="135" spans="2:12" ht="12.95" customHeight="1" x14ac:dyDescent="0.2">
      <c r="B135" s="39" t="str">
        <f>IF(P_ranger!J148=0," ",IF(P_ranger!B148="sum"," ",P_ranger!A148))</f>
        <v xml:space="preserve"> </v>
      </c>
      <c r="C135" t="str">
        <f>IF(P_ranger!J148=0," ",P_ranger!B148)</f>
        <v xml:space="preserve"> </v>
      </c>
      <c r="D135" s="47" t="str">
        <f>IF(P_ranger!C148=0," ",P_ranger!C148/1000)</f>
        <v xml:space="preserve"> </v>
      </c>
      <c r="E135" s="47" t="str">
        <f>IF(P_ranger!D148=0," ",P_ranger!D148/1000)</f>
        <v xml:space="preserve"> </v>
      </c>
      <c r="F135" s="47" t="str">
        <f>IF(P_ranger!E148=0," ",P_ranger!E148/1000)</f>
        <v xml:space="preserve"> </v>
      </c>
      <c r="G135" s="47" t="str">
        <f>IF(P_ranger!F148=0," ",P_ranger!F148/1000)</f>
        <v xml:space="preserve"> </v>
      </c>
      <c r="H135" s="47" t="str">
        <f>IF(P_ranger!G148=0," ",P_ranger!G148/1000)</f>
        <v xml:space="preserve"> </v>
      </c>
      <c r="I135" s="46" t="str">
        <f>IF(P_ranger!I148=0," ",P_ranger!I148)</f>
        <v xml:space="preserve"> </v>
      </c>
      <c r="J135" s="48" t="str">
        <f>IF(P_ranger!J148=0," ",P_ranger!J148)</f>
        <v xml:space="preserve"> </v>
      </c>
      <c r="K135" s="49" t="str">
        <f>IF(P_ranger!K148=0," ",P_ranger!K148)</f>
        <v xml:space="preserve"> </v>
      </c>
      <c r="L135" s="47" t="str">
        <f>IF(P_ranger!L148=0," ",P_ranger!L148/1000)</f>
        <v xml:space="preserve"> </v>
      </c>
    </row>
    <row r="136" spans="2:12" ht="12.95" customHeight="1" x14ac:dyDescent="0.2">
      <c r="B136" s="39" t="str">
        <f>IF(P_ranger!J149=0," ",IF(P_ranger!B149="sum"," ",P_ranger!A149))</f>
        <v xml:space="preserve"> </v>
      </c>
      <c r="C136" t="str">
        <f>IF(P_ranger!J149=0," ",P_ranger!B149)</f>
        <v xml:space="preserve"> </v>
      </c>
      <c r="D136" s="47" t="str">
        <f>IF(P_ranger!C149=0," ",P_ranger!C149/1000)</f>
        <v xml:space="preserve"> </v>
      </c>
      <c r="E136" s="47" t="str">
        <f>IF(P_ranger!D149=0," ",P_ranger!D149/1000)</f>
        <v xml:space="preserve"> </v>
      </c>
      <c r="F136" s="47" t="str">
        <f>IF(P_ranger!E149=0," ",P_ranger!E149/1000)</f>
        <v xml:space="preserve"> </v>
      </c>
      <c r="G136" s="47" t="str">
        <f>IF(P_ranger!F149=0," ",P_ranger!F149/1000)</f>
        <v xml:space="preserve"> </v>
      </c>
      <c r="H136" s="47" t="str">
        <f>IF(P_ranger!G149=0," ",P_ranger!G149/1000)</f>
        <v xml:space="preserve"> </v>
      </c>
      <c r="I136" s="46" t="str">
        <f>IF(P_ranger!I149=0," ",P_ranger!I149)</f>
        <v xml:space="preserve"> </v>
      </c>
      <c r="J136" s="48" t="str">
        <f>IF(P_ranger!J149=0," ",P_ranger!J149)</f>
        <v xml:space="preserve"> </v>
      </c>
      <c r="K136" s="49" t="str">
        <f>IF(P_ranger!K149=0," ",P_ranger!K149)</f>
        <v xml:space="preserve"> </v>
      </c>
      <c r="L136" s="47" t="str">
        <f>IF(P_ranger!L149=0," ",P_ranger!L149/1000)</f>
        <v xml:space="preserve"> </v>
      </c>
    </row>
    <row r="137" spans="2:12" ht="12.95" customHeight="1" x14ac:dyDescent="0.2">
      <c r="B137" s="39" t="str">
        <f>IF(P_ranger!J150=0," ",IF(P_ranger!B150="sum"," ",P_ranger!A150))</f>
        <v xml:space="preserve"> </v>
      </c>
      <c r="C137" t="str">
        <f>IF(P_ranger!J150=0," ",P_ranger!B150)</f>
        <v xml:space="preserve"> </v>
      </c>
      <c r="D137" s="47" t="str">
        <f>IF(P_ranger!C150=0," ",P_ranger!C150/1000)</f>
        <v xml:space="preserve"> </v>
      </c>
      <c r="E137" s="47" t="str">
        <f>IF(P_ranger!D150=0," ",P_ranger!D150/1000)</f>
        <v xml:space="preserve"> </v>
      </c>
      <c r="F137" s="47" t="str">
        <f>IF(P_ranger!E150=0," ",P_ranger!E150/1000)</f>
        <v xml:space="preserve"> </v>
      </c>
      <c r="G137" s="47" t="str">
        <f>IF(P_ranger!F150=0," ",P_ranger!F150/1000)</f>
        <v xml:space="preserve"> </v>
      </c>
      <c r="H137" s="47" t="str">
        <f>IF(P_ranger!G150=0," ",P_ranger!G150/1000)</f>
        <v xml:space="preserve"> </v>
      </c>
      <c r="I137" s="46" t="str">
        <f>IF(P_ranger!I150=0," ",P_ranger!I150)</f>
        <v xml:space="preserve"> </v>
      </c>
      <c r="J137" s="48" t="str">
        <f>IF(P_ranger!J150=0," ",P_ranger!J150)</f>
        <v xml:space="preserve"> </v>
      </c>
      <c r="K137" s="49" t="str">
        <f>IF(P_ranger!K150=0," ",P_ranger!K150)</f>
        <v xml:space="preserve"> </v>
      </c>
      <c r="L137" s="47" t="str">
        <f>IF(P_ranger!L150=0," ",P_ranger!L150/1000)</f>
        <v xml:space="preserve"> </v>
      </c>
    </row>
    <row r="138" spans="2:12" ht="12.95" customHeight="1" x14ac:dyDescent="0.2">
      <c r="B138" s="39" t="str">
        <f>IF(P_ranger!J151=0," ",IF(P_ranger!B151="sum"," ",P_ranger!A151))</f>
        <v xml:space="preserve"> </v>
      </c>
      <c r="C138" t="str">
        <f>IF(P_ranger!J151=0," ",P_ranger!B151)</f>
        <v xml:space="preserve"> </v>
      </c>
      <c r="D138" s="47" t="str">
        <f>IF(P_ranger!C151=0," ",P_ranger!C151/1000)</f>
        <v xml:space="preserve"> </v>
      </c>
      <c r="E138" s="47" t="str">
        <f>IF(P_ranger!D151=0," ",P_ranger!D151/1000)</f>
        <v xml:space="preserve"> </v>
      </c>
      <c r="F138" s="47" t="str">
        <f>IF(P_ranger!E151=0," ",P_ranger!E151/1000)</f>
        <v xml:space="preserve"> </v>
      </c>
      <c r="G138" s="47" t="str">
        <f>IF(P_ranger!F151=0," ",P_ranger!F151/1000)</f>
        <v xml:space="preserve"> </v>
      </c>
      <c r="H138" s="47" t="str">
        <f>IF(P_ranger!G151=0," ",P_ranger!G151/1000)</f>
        <v xml:space="preserve"> </v>
      </c>
      <c r="I138" s="46" t="str">
        <f>IF(P_ranger!I151=0," ",P_ranger!I151)</f>
        <v xml:space="preserve"> </v>
      </c>
      <c r="J138" s="48" t="str">
        <f>IF(P_ranger!J151=0," ",P_ranger!J151)</f>
        <v xml:space="preserve"> </v>
      </c>
      <c r="K138" s="49" t="str">
        <f>IF(P_ranger!K151=0," ",P_ranger!K151)</f>
        <v xml:space="preserve"> </v>
      </c>
      <c r="L138" s="47" t="str">
        <f>IF(P_ranger!L151=0," ",P_ranger!L151/1000)</f>
        <v xml:space="preserve"> </v>
      </c>
    </row>
    <row r="139" spans="2:12" ht="12.95" customHeight="1" x14ac:dyDescent="0.2">
      <c r="B139" s="39" t="str">
        <f>IF(P_ranger!J152=0," ",IF(P_ranger!B152="sum"," ",P_ranger!A152))</f>
        <v xml:space="preserve"> </v>
      </c>
      <c r="C139" t="str">
        <f>IF(P_ranger!J152=0," ",P_ranger!B152)</f>
        <v xml:space="preserve"> </v>
      </c>
      <c r="D139" s="47" t="str">
        <f>IF(P_ranger!C152=0," ",P_ranger!C152/1000)</f>
        <v xml:space="preserve"> </v>
      </c>
      <c r="E139" s="47" t="str">
        <f>IF(P_ranger!D152=0," ",P_ranger!D152/1000)</f>
        <v xml:space="preserve"> </v>
      </c>
      <c r="F139" s="47" t="str">
        <f>IF(P_ranger!E152=0," ",P_ranger!E152/1000)</f>
        <v xml:space="preserve"> </v>
      </c>
      <c r="G139" s="47" t="str">
        <f>IF(P_ranger!F152=0," ",P_ranger!F152/1000)</f>
        <v xml:space="preserve"> </v>
      </c>
      <c r="H139" s="47" t="str">
        <f>IF(P_ranger!G152=0," ",P_ranger!G152/1000)</f>
        <v xml:space="preserve"> </v>
      </c>
      <c r="I139" s="46" t="str">
        <f>IF(P_ranger!I152=0," ",P_ranger!I152)</f>
        <v xml:space="preserve"> </v>
      </c>
      <c r="J139" s="48" t="str">
        <f>IF(P_ranger!J152=0," ",P_ranger!J152)</f>
        <v xml:space="preserve"> </v>
      </c>
      <c r="K139" s="49" t="str">
        <f>IF(P_ranger!K152=0," ",P_ranger!K152)</f>
        <v xml:space="preserve"> </v>
      </c>
      <c r="L139" s="47" t="str">
        <f>IF(P_ranger!L152=0," ",P_ranger!L152/1000)</f>
        <v xml:space="preserve"> </v>
      </c>
    </row>
    <row r="140" spans="2:12" ht="12.95" customHeight="1" x14ac:dyDescent="0.2">
      <c r="B140" s="39" t="str">
        <f>IF(P_ranger!J153=0," ",IF(P_ranger!B153="sum"," ",P_ranger!A153))</f>
        <v xml:space="preserve"> </v>
      </c>
      <c r="C140" t="str">
        <f>IF(P_ranger!J153=0," ",P_ranger!B153)</f>
        <v xml:space="preserve"> </v>
      </c>
      <c r="D140" s="47" t="str">
        <f>IF(P_ranger!C153=0," ",P_ranger!C153/1000)</f>
        <v xml:space="preserve"> </v>
      </c>
      <c r="E140" s="47" t="str">
        <f>IF(P_ranger!D153=0," ",P_ranger!D153/1000)</f>
        <v xml:space="preserve"> </v>
      </c>
      <c r="F140" s="47" t="str">
        <f>IF(P_ranger!E153=0," ",P_ranger!E153/1000)</f>
        <v xml:space="preserve"> </v>
      </c>
      <c r="G140" s="47" t="str">
        <f>IF(P_ranger!F153=0," ",P_ranger!F153/1000)</f>
        <v xml:space="preserve"> </v>
      </c>
      <c r="H140" s="47" t="str">
        <f>IF(P_ranger!G153=0," ",P_ranger!G153/1000)</f>
        <v xml:space="preserve"> </v>
      </c>
      <c r="I140" s="46" t="str">
        <f>IF(P_ranger!I153=0," ",P_ranger!I153)</f>
        <v xml:space="preserve"> </v>
      </c>
      <c r="J140" s="48" t="str">
        <f>IF(P_ranger!J153=0," ",P_ranger!J153)</f>
        <v xml:space="preserve"> </v>
      </c>
      <c r="K140" s="49" t="str">
        <f>IF(P_ranger!K153=0," ",P_ranger!K153)</f>
        <v xml:space="preserve"> </v>
      </c>
      <c r="L140" s="47" t="str">
        <f>IF(P_ranger!L153=0," ",P_ranger!L153/1000)</f>
        <v xml:space="preserve"> </v>
      </c>
    </row>
    <row r="141" spans="2:12" ht="12.95" customHeight="1" x14ac:dyDescent="0.2">
      <c r="B141" s="39" t="str">
        <f>IF(P_ranger!J154=0," ",IF(P_ranger!B154="sum"," ",P_ranger!A154))</f>
        <v xml:space="preserve"> </v>
      </c>
      <c r="C141" t="str">
        <f>IF(P_ranger!J154=0," ",P_ranger!B154)</f>
        <v xml:space="preserve"> </v>
      </c>
      <c r="D141" s="47" t="str">
        <f>IF(P_ranger!C154=0," ",P_ranger!C154/1000)</f>
        <v xml:space="preserve"> </v>
      </c>
      <c r="E141" s="47" t="str">
        <f>IF(P_ranger!D154=0," ",P_ranger!D154/1000)</f>
        <v xml:space="preserve"> </v>
      </c>
      <c r="F141" s="47" t="str">
        <f>IF(P_ranger!E154=0," ",P_ranger!E154/1000)</f>
        <v xml:space="preserve"> </v>
      </c>
      <c r="G141" s="47" t="str">
        <f>IF(P_ranger!F154=0," ",P_ranger!F154/1000)</f>
        <v xml:space="preserve"> </v>
      </c>
      <c r="H141" s="47" t="str">
        <f>IF(P_ranger!G154=0," ",P_ranger!G154/1000)</f>
        <v xml:space="preserve"> </v>
      </c>
      <c r="I141" s="46" t="str">
        <f>IF(P_ranger!I154=0," ",P_ranger!I154)</f>
        <v xml:space="preserve"> </v>
      </c>
      <c r="J141" s="48" t="str">
        <f>IF(P_ranger!J154=0," ",P_ranger!J154)</f>
        <v xml:space="preserve"> </v>
      </c>
      <c r="K141" s="49" t="str">
        <f>IF(P_ranger!K154=0," ",P_ranger!K154)</f>
        <v xml:space="preserve"> </v>
      </c>
      <c r="L141" s="47" t="str">
        <f>IF(P_ranger!L154=0," ",P_ranger!L154/1000)</f>
        <v xml:space="preserve"> </v>
      </c>
    </row>
    <row r="142" spans="2:12" ht="12.95" customHeight="1" x14ac:dyDescent="0.2">
      <c r="B142" s="39" t="str">
        <f>IF(P_ranger!J155=0," ",IF(P_ranger!B155="sum"," ",P_ranger!A155))</f>
        <v xml:space="preserve"> </v>
      </c>
      <c r="C142" t="str">
        <f>IF(P_ranger!J155=0," ",P_ranger!B155)</f>
        <v xml:space="preserve"> </v>
      </c>
      <c r="D142" s="47" t="str">
        <f>IF(P_ranger!C155=0," ",P_ranger!C155/1000)</f>
        <v xml:space="preserve"> </v>
      </c>
      <c r="E142" s="47" t="str">
        <f>IF(P_ranger!D155=0," ",P_ranger!D155/1000)</f>
        <v xml:space="preserve"> </v>
      </c>
      <c r="F142" s="47" t="str">
        <f>IF(P_ranger!E155=0," ",P_ranger!E155/1000)</f>
        <v xml:space="preserve"> </v>
      </c>
      <c r="G142" s="47" t="str">
        <f>IF(P_ranger!F155=0," ",P_ranger!F155/1000)</f>
        <v xml:space="preserve"> </v>
      </c>
      <c r="H142" s="47" t="str">
        <f>IF(P_ranger!G155=0," ",P_ranger!G155/1000)</f>
        <v xml:space="preserve"> </v>
      </c>
      <c r="I142" s="46" t="str">
        <f>IF(P_ranger!I155=0," ",P_ranger!I155)</f>
        <v xml:space="preserve"> </v>
      </c>
      <c r="J142" s="48" t="str">
        <f>IF(P_ranger!J155=0," ",P_ranger!J155)</f>
        <v xml:space="preserve"> </v>
      </c>
      <c r="K142" s="49" t="str">
        <f>IF(P_ranger!K155=0," ",P_ranger!K155)</f>
        <v xml:space="preserve"> </v>
      </c>
      <c r="L142" s="47" t="str">
        <f>IF(P_ranger!L155=0," ",P_ranger!L155/1000)</f>
        <v xml:space="preserve"> </v>
      </c>
    </row>
    <row r="143" spans="2:12" ht="12.95" customHeight="1" x14ac:dyDescent="0.2">
      <c r="B143" s="39" t="str">
        <f>IF(P_ranger!J156=0," ",IF(P_ranger!B156="sum"," ",P_ranger!A156))</f>
        <v xml:space="preserve"> </v>
      </c>
      <c r="C143" t="str">
        <f>IF(P_ranger!J156=0," ",P_ranger!B156)</f>
        <v xml:space="preserve"> </v>
      </c>
      <c r="D143" s="47" t="str">
        <f>IF(P_ranger!C156=0," ",P_ranger!C156/1000)</f>
        <v xml:space="preserve"> </v>
      </c>
      <c r="E143" s="47" t="str">
        <f>IF(P_ranger!D156=0," ",P_ranger!D156/1000)</f>
        <v xml:space="preserve"> </v>
      </c>
      <c r="F143" s="47" t="str">
        <f>IF(P_ranger!E156=0," ",P_ranger!E156/1000)</f>
        <v xml:space="preserve"> </v>
      </c>
      <c r="G143" s="47" t="str">
        <f>IF(P_ranger!F156=0," ",P_ranger!F156/1000)</f>
        <v xml:space="preserve"> </v>
      </c>
      <c r="H143" s="47" t="str">
        <f>IF(P_ranger!G156=0," ",P_ranger!G156/1000)</f>
        <v xml:space="preserve"> </v>
      </c>
      <c r="I143" s="46" t="str">
        <f>IF(P_ranger!I156=0," ",P_ranger!I156)</f>
        <v xml:space="preserve"> </v>
      </c>
      <c r="J143" s="48" t="str">
        <f>IF(P_ranger!J156=0," ",P_ranger!J156)</f>
        <v xml:space="preserve"> </v>
      </c>
      <c r="K143" s="49" t="str">
        <f>IF(P_ranger!K156=0," ",P_ranger!K156)</f>
        <v xml:space="preserve"> </v>
      </c>
      <c r="L143" s="47" t="str">
        <f>IF(P_ranger!L156=0," ",P_ranger!L156/1000)</f>
        <v xml:space="preserve"> </v>
      </c>
    </row>
    <row r="144" spans="2:12" ht="12.95" customHeight="1" x14ac:dyDescent="0.2">
      <c r="B144" s="39" t="str">
        <f>IF(P_ranger!J157=0," ",IF(P_ranger!B157="sum"," ",P_ranger!A157))</f>
        <v xml:space="preserve"> </v>
      </c>
      <c r="C144" t="str">
        <f>IF(P_ranger!J157=0," ",P_ranger!B157)</f>
        <v xml:space="preserve"> </v>
      </c>
      <c r="D144" s="47" t="str">
        <f>IF(P_ranger!C157=0," ",P_ranger!C157/1000)</f>
        <v xml:space="preserve"> </v>
      </c>
      <c r="E144" s="47" t="str">
        <f>IF(P_ranger!D157=0," ",P_ranger!D157/1000)</f>
        <v xml:space="preserve"> </v>
      </c>
      <c r="F144" s="47" t="str">
        <f>IF(P_ranger!E157=0," ",P_ranger!E157/1000)</f>
        <v xml:space="preserve"> </v>
      </c>
      <c r="G144" s="47" t="str">
        <f>IF(P_ranger!F157=0," ",P_ranger!F157/1000)</f>
        <v xml:space="preserve"> </v>
      </c>
      <c r="H144" s="47" t="str">
        <f>IF(P_ranger!G157=0," ",P_ranger!G157/1000)</f>
        <v xml:space="preserve"> </v>
      </c>
      <c r="I144" s="46" t="str">
        <f>IF(P_ranger!I157=0," ",P_ranger!I157)</f>
        <v xml:space="preserve"> </v>
      </c>
      <c r="J144" s="48" t="str">
        <f>IF(P_ranger!J157=0," ",P_ranger!J157)</f>
        <v xml:space="preserve"> </v>
      </c>
      <c r="K144" s="49" t="str">
        <f>IF(P_ranger!K157=0," ",P_ranger!K157)</f>
        <v xml:space="preserve"> </v>
      </c>
      <c r="L144" s="47" t="str">
        <f>IF(P_ranger!L157=0," ",P_ranger!L157/1000)</f>
        <v xml:space="preserve"> </v>
      </c>
    </row>
    <row r="145" spans="2:12" ht="12.95" customHeight="1" x14ac:dyDescent="0.2">
      <c r="B145" s="39" t="str">
        <f>IF(P_ranger!J158=0," ",IF(P_ranger!B158="sum"," ",P_ranger!A158))</f>
        <v xml:space="preserve"> </v>
      </c>
      <c r="C145" t="str">
        <f>IF(P_ranger!J158=0," ",P_ranger!B158)</f>
        <v xml:space="preserve"> </v>
      </c>
      <c r="D145" s="47" t="str">
        <f>IF(P_ranger!C158=0," ",P_ranger!C158/1000)</f>
        <v xml:space="preserve"> </v>
      </c>
      <c r="E145" s="47" t="str">
        <f>IF(P_ranger!D158=0," ",P_ranger!D158/1000)</f>
        <v xml:space="preserve"> </v>
      </c>
      <c r="F145" s="47" t="str">
        <f>IF(P_ranger!E158=0," ",P_ranger!E158/1000)</f>
        <v xml:space="preserve"> </v>
      </c>
      <c r="G145" s="47" t="str">
        <f>IF(P_ranger!F158=0," ",P_ranger!F158/1000)</f>
        <v xml:space="preserve"> </v>
      </c>
      <c r="H145" s="47" t="str">
        <f>IF(P_ranger!G158=0," ",P_ranger!G158/1000)</f>
        <v xml:space="preserve"> </v>
      </c>
      <c r="I145" s="46" t="str">
        <f>IF(P_ranger!I158=0," ",P_ranger!I158)</f>
        <v xml:space="preserve"> </v>
      </c>
      <c r="J145" s="48" t="str">
        <f>IF(P_ranger!J158=0," ",P_ranger!J158)</f>
        <v xml:space="preserve"> </v>
      </c>
      <c r="K145" s="49" t="str">
        <f>IF(P_ranger!K158=0," ",P_ranger!K158)</f>
        <v xml:space="preserve"> </v>
      </c>
      <c r="L145" s="47" t="str">
        <f>IF(P_ranger!L158=0," ",P_ranger!L158/1000)</f>
        <v xml:space="preserve"> </v>
      </c>
    </row>
    <row r="146" spans="2:12" ht="12.95" customHeight="1" x14ac:dyDescent="0.2">
      <c r="B146" s="39" t="str">
        <f>IF(P_ranger!J159=0," ",IF(P_ranger!B159="sum"," ",P_ranger!A159))</f>
        <v xml:space="preserve"> </v>
      </c>
      <c r="C146" t="str">
        <f>IF(P_ranger!J159=0," ",P_ranger!B159)</f>
        <v xml:space="preserve"> </v>
      </c>
      <c r="D146" s="47" t="str">
        <f>IF(P_ranger!C159=0," ",P_ranger!C159/1000)</f>
        <v xml:space="preserve"> </v>
      </c>
      <c r="E146" s="47" t="str">
        <f>IF(P_ranger!D159=0," ",P_ranger!D159/1000)</f>
        <v xml:space="preserve"> </v>
      </c>
      <c r="F146" s="47" t="str">
        <f>IF(P_ranger!E159=0," ",P_ranger!E159/1000)</f>
        <v xml:space="preserve"> </v>
      </c>
      <c r="G146" s="47" t="str">
        <f>IF(P_ranger!F159=0," ",P_ranger!F159/1000)</f>
        <v xml:space="preserve"> </v>
      </c>
      <c r="H146" s="47" t="str">
        <f>IF(P_ranger!G159=0," ",P_ranger!G159/1000)</f>
        <v xml:space="preserve"> </v>
      </c>
      <c r="I146" s="46" t="str">
        <f>IF(P_ranger!I159=0," ",P_ranger!I159)</f>
        <v xml:space="preserve"> </v>
      </c>
      <c r="J146" s="48" t="str">
        <f>IF(P_ranger!J159=0," ",P_ranger!J159)</f>
        <v xml:space="preserve"> </v>
      </c>
      <c r="K146" s="49" t="str">
        <f>IF(P_ranger!K159=0," ",P_ranger!K159)</f>
        <v xml:space="preserve"> </v>
      </c>
      <c r="L146" s="47" t="str">
        <f>IF(P_ranger!L159=0," ",P_ranger!L159/1000)</f>
        <v xml:space="preserve"> </v>
      </c>
    </row>
    <row r="147" spans="2:12" ht="12.95" customHeight="1" x14ac:dyDescent="0.2">
      <c r="B147" s="39" t="str">
        <f>IF(P_ranger!J160=0," ",IF(P_ranger!B160="sum"," ",P_ranger!A160))</f>
        <v xml:space="preserve"> </v>
      </c>
      <c r="C147" t="str">
        <f>IF(P_ranger!J160=0," ",P_ranger!B160)</f>
        <v xml:space="preserve"> </v>
      </c>
      <c r="D147" s="47" t="str">
        <f>IF(P_ranger!C160=0," ",P_ranger!C160/1000)</f>
        <v xml:space="preserve"> </v>
      </c>
      <c r="E147" s="47" t="str">
        <f>IF(P_ranger!D160=0," ",P_ranger!D160/1000)</f>
        <v xml:space="preserve"> </v>
      </c>
      <c r="F147" s="47" t="str">
        <f>IF(P_ranger!E160=0," ",P_ranger!E160/1000)</f>
        <v xml:space="preserve"> </v>
      </c>
      <c r="G147" s="47" t="str">
        <f>IF(P_ranger!F160=0," ",P_ranger!F160/1000)</f>
        <v xml:space="preserve"> </v>
      </c>
      <c r="H147" s="47" t="str">
        <f>IF(P_ranger!G160=0," ",P_ranger!G160/1000)</f>
        <v xml:space="preserve"> </v>
      </c>
      <c r="I147" s="46" t="str">
        <f>IF(P_ranger!I160=0," ",P_ranger!I160)</f>
        <v xml:space="preserve"> </v>
      </c>
      <c r="J147" s="48" t="str">
        <f>IF(P_ranger!J160=0," ",P_ranger!J160)</f>
        <v xml:space="preserve"> </v>
      </c>
      <c r="K147" s="49" t="str">
        <f>IF(P_ranger!K160=0," ",P_ranger!K160)</f>
        <v xml:space="preserve"> </v>
      </c>
      <c r="L147" s="47" t="str">
        <f>IF(P_ranger!L160=0," ",P_ranger!L160/1000)</f>
        <v xml:space="preserve"> </v>
      </c>
    </row>
    <row r="148" spans="2:12" ht="12.95" customHeight="1" x14ac:dyDescent="0.2">
      <c r="B148" s="39" t="str">
        <f>IF(P_ranger!J161=0," ",IF(P_ranger!B161="sum"," ",P_ranger!A161))</f>
        <v xml:space="preserve"> </v>
      </c>
      <c r="C148" t="str">
        <f>IF(P_ranger!J161=0," ",P_ranger!B161)</f>
        <v xml:space="preserve"> </v>
      </c>
      <c r="D148" s="47" t="str">
        <f>IF(P_ranger!C161=0," ",P_ranger!C161/1000)</f>
        <v xml:space="preserve"> </v>
      </c>
      <c r="E148" s="47" t="str">
        <f>IF(P_ranger!D161=0," ",P_ranger!D161/1000)</f>
        <v xml:space="preserve"> </v>
      </c>
      <c r="F148" s="47" t="str">
        <f>IF(P_ranger!E161=0," ",P_ranger!E161/1000)</f>
        <v xml:space="preserve"> </v>
      </c>
      <c r="G148" s="47" t="str">
        <f>IF(P_ranger!F161=0," ",P_ranger!F161/1000)</f>
        <v xml:space="preserve"> </v>
      </c>
      <c r="H148" s="47" t="str">
        <f>IF(P_ranger!G161=0," ",P_ranger!G161/1000)</f>
        <v xml:space="preserve"> </v>
      </c>
      <c r="I148" s="46" t="str">
        <f>IF(P_ranger!I161=0," ",P_ranger!I161)</f>
        <v xml:space="preserve"> </v>
      </c>
      <c r="J148" s="48" t="str">
        <f>IF(P_ranger!J161=0," ",P_ranger!J161)</f>
        <v xml:space="preserve"> </v>
      </c>
      <c r="K148" s="49" t="str">
        <f>IF(P_ranger!K161=0," ",P_ranger!K161)</f>
        <v xml:space="preserve"> </v>
      </c>
      <c r="L148" s="47" t="str">
        <f>IF(P_ranger!L161=0," ",P_ranger!L161/1000)</f>
        <v xml:space="preserve"> </v>
      </c>
    </row>
    <row r="149" spans="2:12" ht="12.95" customHeight="1" x14ac:dyDescent="0.2">
      <c r="B149" s="39" t="str">
        <f>IF(P_ranger!J162=0," ",IF(P_ranger!B162="sum"," ",P_ranger!A162))</f>
        <v xml:space="preserve"> </v>
      </c>
      <c r="C149" t="str">
        <f>IF(P_ranger!J162=0," ",P_ranger!B162)</f>
        <v xml:space="preserve"> </v>
      </c>
      <c r="D149" s="47" t="str">
        <f>IF(P_ranger!C162=0," ",P_ranger!C162/1000)</f>
        <v xml:space="preserve"> </v>
      </c>
      <c r="E149" s="47" t="str">
        <f>IF(P_ranger!D162=0," ",P_ranger!D162/1000)</f>
        <v xml:space="preserve"> </v>
      </c>
      <c r="F149" s="47" t="str">
        <f>IF(P_ranger!E162=0," ",P_ranger!E162/1000)</f>
        <v xml:space="preserve"> </v>
      </c>
      <c r="G149" s="47" t="str">
        <f>IF(P_ranger!F162=0," ",P_ranger!F162/1000)</f>
        <v xml:space="preserve"> </v>
      </c>
      <c r="H149" s="47" t="str">
        <f>IF(P_ranger!G162=0," ",P_ranger!G162/1000)</f>
        <v xml:space="preserve"> </v>
      </c>
      <c r="I149" s="46" t="str">
        <f>IF(P_ranger!I162=0," ",P_ranger!I162)</f>
        <v xml:space="preserve"> </v>
      </c>
      <c r="J149" s="48" t="str">
        <f>IF(P_ranger!J162=0," ",P_ranger!J162)</f>
        <v xml:space="preserve"> </v>
      </c>
      <c r="K149" s="49" t="str">
        <f>IF(P_ranger!K162=0," ",P_ranger!K162)</f>
        <v xml:space="preserve"> </v>
      </c>
      <c r="L149" s="47" t="str">
        <f>IF(P_ranger!L162=0," ",P_ranger!L162/1000)</f>
        <v xml:space="preserve"> </v>
      </c>
    </row>
    <row r="150" spans="2:12" ht="12.95" customHeight="1" x14ac:dyDescent="0.2">
      <c r="B150" s="39" t="str">
        <f>IF(P_ranger!J163=0," ",IF(P_ranger!B163="sum"," ",P_ranger!A163))</f>
        <v xml:space="preserve"> </v>
      </c>
      <c r="C150" t="str">
        <f>IF(P_ranger!J163=0," ",P_ranger!B163)</f>
        <v xml:space="preserve"> </v>
      </c>
      <c r="D150" s="47" t="str">
        <f>IF(P_ranger!C163=0," ",P_ranger!C163/1000)</f>
        <v xml:space="preserve"> </v>
      </c>
      <c r="E150" s="47" t="str">
        <f>IF(P_ranger!D163=0," ",P_ranger!D163/1000)</f>
        <v xml:space="preserve"> </v>
      </c>
      <c r="F150" s="47" t="str">
        <f>IF(P_ranger!E163=0," ",P_ranger!E163/1000)</f>
        <v xml:space="preserve"> </v>
      </c>
      <c r="G150" s="47" t="str">
        <f>IF(P_ranger!F163=0," ",P_ranger!F163/1000)</f>
        <v xml:space="preserve"> </v>
      </c>
      <c r="H150" s="47" t="str">
        <f>IF(P_ranger!G163=0," ",P_ranger!G163/1000)</f>
        <v xml:space="preserve"> </v>
      </c>
      <c r="I150" s="46" t="str">
        <f>IF(P_ranger!I163=0," ",P_ranger!I163)</f>
        <v xml:space="preserve"> </v>
      </c>
      <c r="J150" s="48" t="str">
        <f>IF(P_ranger!J163=0," ",P_ranger!J163)</f>
        <v xml:space="preserve"> </v>
      </c>
      <c r="K150" s="49" t="str">
        <f>IF(P_ranger!K163=0," ",P_ranger!K163)</f>
        <v xml:space="preserve"> </v>
      </c>
      <c r="L150" s="47" t="str">
        <f>IF(P_ranger!L163=0," ",P_ranger!L163/1000)</f>
        <v xml:space="preserve"> </v>
      </c>
    </row>
    <row r="151" spans="2:12" ht="12.95" customHeight="1" x14ac:dyDescent="0.2">
      <c r="B151" s="39" t="str">
        <f>IF(P_ranger!J164=0," ",IF(P_ranger!B164="sum"," ",P_ranger!A164))</f>
        <v xml:space="preserve"> </v>
      </c>
      <c r="C151" t="str">
        <f>IF(P_ranger!J164=0," ",P_ranger!B164)</f>
        <v xml:space="preserve"> </v>
      </c>
      <c r="D151" s="47" t="str">
        <f>IF(P_ranger!C164=0," ",P_ranger!C164/1000)</f>
        <v xml:space="preserve"> </v>
      </c>
      <c r="E151" s="47" t="str">
        <f>IF(P_ranger!D164=0," ",P_ranger!D164/1000)</f>
        <v xml:space="preserve"> </v>
      </c>
      <c r="F151" s="47" t="str">
        <f>IF(P_ranger!E164=0," ",P_ranger!E164/1000)</f>
        <v xml:space="preserve"> </v>
      </c>
      <c r="G151" s="47" t="str">
        <f>IF(P_ranger!F164=0," ",P_ranger!F164/1000)</f>
        <v xml:space="preserve"> </v>
      </c>
      <c r="H151" s="47" t="str">
        <f>IF(P_ranger!G164=0," ",P_ranger!G164/1000)</f>
        <v xml:space="preserve"> </v>
      </c>
      <c r="I151" s="46" t="str">
        <f>IF(P_ranger!I164=0," ",P_ranger!I164)</f>
        <v xml:space="preserve"> </v>
      </c>
      <c r="J151" s="48" t="str">
        <f>IF(P_ranger!J164=0," ",P_ranger!J164)</f>
        <v xml:space="preserve"> </v>
      </c>
      <c r="K151" s="49" t="str">
        <f>IF(P_ranger!K164=0," ",P_ranger!K164)</f>
        <v xml:space="preserve"> </v>
      </c>
      <c r="L151" s="47" t="str">
        <f>IF(P_ranger!L164=0," ",P_ranger!L164/1000)</f>
        <v xml:space="preserve"> </v>
      </c>
    </row>
    <row r="152" spans="2:12" ht="12.95" customHeight="1" x14ac:dyDescent="0.2">
      <c r="B152" s="39" t="str">
        <f>IF(P_ranger!J165=0," ",IF(P_ranger!B165="sum"," ",P_ranger!A165))</f>
        <v xml:space="preserve"> </v>
      </c>
      <c r="C152" t="str">
        <f>IF(P_ranger!J165=0," ",P_ranger!B165)</f>
        <v xml:space="preserve"> </v>
      </c>
      <c r="D152" s="47" t="str">
        <f>IF(P_ranger!C165=0," ",P_ranger!C165/1000)</f>
        <v xml:space="preserve"> </v>
      </c>
      <c r="E152" s="47" t="str">
        <f>IF(P_ranger!D165=0," ",P_ranger!D165/1000)</f>
        <v xml:space="preserve"> </v>
      </c>
      <c r="F152" s="47" t="str">
        <f>IF(P_ranger!E165=0," ",P_ranger!E165/1000)</f>
        <v xml:space="preserve"> </v>
      </c>
      <c r="G152" s="47" t="str">
        <f>IF(P_ranger!F165=0," ",P_ranger!F165/1000)</f>
        <v xml:space="preserve"> </v>
      </c>
      <c r="H152" s="47" t="str">
        <f>IF(P_ranger!G165=0," ",P_ranger!G165/1000)</f>
        <v xml:space="preserve"> </v>
      </c>
      <c r="I152" s="46" t="str">
        <f>IF(P_ranger!I165=0," ",P_ranger!I165)</f>
        <v xml:space="preserve"> </v>
      </c>
      <c r="J152" s="48" t="str">
        <f>IF(P_ranger!J165=0," ",P_ranger!J165)</f>
        <v xml:space="preserve"> </v>
      </c>
      <c r="K152" s="49" t="str">
        <f>IF(P_ranger!K165=0," ",P_ranger!K165)</f>
        <v xml:space="preserve"> </v>
      </c>
      <c r="L152" s="47" t="str">
        <f>IF(P_ranger!L165=0," ",P_ranger!L165/1000)</f>
        <v xml:space="preserve"> </v>
      </c>
    </row>
    <row r="153" spans="2:12" ht="12.95" customHeight="1" x14ac:dyDescent="0.2">
      <c r="B153" s="39" t="str">
        <f>IF(P_ranger!J166=0," ",IF(P_ranger!B166="sum"," ",P_ranger!A166))</f>
        <v xml:space="preserve"> </v>
      </c>
      <c r="C153" t="str">
        <f>IF(P_ranger!J166=0," ",P_ranger!B166)</f>
        <v xml:space="preserve"> </v>
      </c>
      <c r="D153" s="47" t="str">
        <f>IF(P_ranger!C166=0," ",P_ranger!C166/1000)</f>
        <v xml:space="preserve"> </v>
      </c>
      <c r="E153" s="47" t="str">
        <f>IF(P_ranger!D166=0," ",P_ranger!D166/1000)</f>
        <v xml:space="preserve"> </v>
      </c>
      <c r="F153" s="47" t="str">
        <f>IF(P_ranger!E166=0," ",P_ranger!E166/1000)</f>
        <v xml:space="preserve"> </v>
      </c>
      <c r="G153" s="47" t="str">
        <f>IF(P_ranger!F166=0," ",P_ranger!F166/1000)</f>
        <v xml:space="preserve"> </v>
      </c>
      <c r="H153" s="47" t="str">
        <f>IF(P_ranger!G166=0," ",P_ranger!G166/1000)</f>
        <v xml:space="preserve"> </v>
      </c>
      <c r="I153" s="46" t="str">
        <f>IF(P_ranger!I166=0," ",P_ranger!I166)</f>
        <v xml:space="preserve"> </v>
      </c>
      <c r="J153" s="48" t="str">
        <f>IF(P_ranger!J166=0," ",P_ranger!J166)</f>
        <v xml:space="preserve"> </v>
      </c>
      <c r="K153" s="49" t="str">
        <f>IF(P_ranger!K166=0," ",P_ranger!K166)</f>
        <v xml:space="preserve"> </v>
      </c>
      <c r="L153" s="47" t="str">
        <f>IF(P_ranger!L166=0," ",P_ranger!L166/1000)</f>
        <v xml:space="preserve"> </v>
      </c>
    </row>
    <row r="154" spans="2:12" ht="12.95" customHeight="1" x14ac:dyDescent="0.2">
      <c r="B154" s="39" t="str">
        <f>IF(P_ranger!J167=0," ",IF(P_ranger!B167="sum"," ",P_ranger!A167))</f>
        <v xml:space="preserve"> </v>
      </c>
      <c r="C154" t="str">
        <f>IF(P_ranger!J167=0," ",P_ranger!B167)</f>
        <v xml:space="preserve"> </v>
      </c>
      <c r="D154" s="47" t="str">
        <f>IF(P_ranger!C167=0," ",P_ranger!C167/1000)</f>
        <v xml:space="preserve"> </v>
      </c>
      <c r="E154" s="47" t="str">
        <f>IF(P_ranger!D167=0," ",P_ranger!D167/1000)</f>
        <v xml:space="preserve"> </v>
      </c>
      <c r="F154" s="47" t="str">
        <f>IF(P_ranger!E167=0," ",P_ranger!E167/1000)</f>
        <v xml:space="preserve"> </v>
      </c>
      <c r="G154" s="47" t="str">
        <f>IF(P_ranger!F167=0," ",P_ranger!F167/1000)</f>
        <v xml:space="preserve"> </v>
      </c>
      <c r="H154" s="47" t="str">
        <f>IF(P_ranger!G167=0," ",P_ranger!G167/1000)</f>
        <v xml:space="preserve"> </v>
      </c>
      <c r="I154" s="46" t="str">
        <f>IF(P_ranger!I167=0," ",P_ranger!I167)</f>
        <v xml:space="preserve"> </v>
      </c>
      <c r="J154" s="48" t="str">
        <f>IF(P_ranger!J167=0," ",P_ranger!J167)</f>
        <v xml:space="preserve"> </v>
      </c>
      <c r="K154" s="49" t="str">
        <f>IF(P_ranger!K167=0," ",P_ranger!K167)</f>
        <v xml:space="preserve"> </v>
      </c>
      <c r="L154" s="47" t="str">
        <f>IF(P_ranger!L167=0," ",P_ranger!L167/1000)</f>
        <v xml:space="preserve"> </v>
      </c>
    </row>
    <row r="155" spans="2:12" ht="12.95" customHeight="1" x14ac:dyDescent="0.2">
      <c r="B155" s="39" t="str">
        <f>IF(P_ranger!J168=0," ",IF(P_ranger!B168="sum"," ",P_ranger!A168))</f>
        <v xml:space="preserve"> </v>
      </c>
      <c r="C155" t="str">
        <f>IF(P_ranger!J168=0," ",P_ranger!B168)</f>
        <v xml:space="preserve"> </v>
      </c>
      <c r="D155" s="47" t="str">
        <f>IF(P_ranger!C168=0," ",P_ranger!C168/1000)</f>
        <v xml:space="preserve"> </v>
      </c>
      <c r="E155" s="47" t="str">
        <f>IF(P_ranger!D168=0," ",P_ranger!D168/1000)</f>
        <v xml:space="preserve"> </v>
      </c>
      <c r="F155" s="47" t="str">
        <f>IF(P_ranger!E168=0," ",P_ranger!E168/1000)</f>
        <v xml:space="preserve"> </v>
      </c>
      <c r="G155" s="47" t="str">
        <f>IF(P_ranger!F168=0," ",P_ranger!F168/1000)</f>
        <v xml:space="preserve"> </v>
      </c>
      <c r="H155" s="47" t="str">
        <f>IF(P_ranger!G168=0," ",P_ranger!G168/1000)</f>
        <v xml:space="preserve"> </v>
      </c>
      <c r="I155" s="46" t="str">
        <f>IF(P_ranger!I168=0," ",P_ranger!I168)</f>
        <v xml:space="preserve"> </v>
      </c>
      <c r="J155" s="48" t="str">
        <f>IF(P_ranger!J168=0," ",P_ranger!J168)</f>
        <v xml:space="preserve"> </v>
      </c>
      <c r="K155" s="49" t="str">
        <f>IF(P_ranger!K168=0," ",P_ranger!K168)</f>
        <v xml:space="preserve"> </v>
      </c>
      <c r="L155" s="47" t="str">
        <f>IF(P_ranger!L168=0," ",P_ranger!L168/1000)</f>
        <v xml:space="preserve"> </v>
      </c>
    </row>
    <row r="156" spans="2:12" ht="12.95" customHeight="1" x14ac:dyDescent="0.2">
      <c r="B156" s="39" t="str">
        <f>IF(P_ranger!J169=0," ",IF(P_ranger!B169="sum"," ",P_ranger!A169))</f>
        <v xml:space="preserve"> </v>
      </c>
      <c r="C156" t="str">
        <f>IF(P_ranger!J169=0," ",P_ranger!B169)</f>
        <v xml:space="preserve"> </v>
      </c>
      <c r="D156" s="47" t="str">
        <f>IF(P_ranger!C169=0," ",P_ranger!C169/1000)</f>
        <v xml:space="preserve"> </v>
      </c>
      <c r="E156" s="47" t="str">
        <f>IF(P_ranger!D169=0," ",P_ranger!D169/1000)</f>
        <v xml:space="preserve"> </v>
      </c>
      <c r="F156" s="47" t="str">
        <f>IF(P_ranger!E169=0," ",P_ranger!E169/1000)</f>
        <v xml:space="preserve"> </v>
      </c>
      <c r="G156" s="47" t="str">
        <f>IF(P_ranger!F169=0," ",P_ranger!F169/1000)</f>
        <v xml:space="preserve"> </v>
      </c>
      <c r="H156" s="47" t="str">
        <f>IF(P_ranger!G169=0," ",P_ranger!G169/1000)</f>
        <v xml:space="preserve"> </v>
      </c>
      <c r="I156" s="46" t="str">
        <f>IF(P_ranger!I169=0," ",P_ranger!I169)</f>
        <v xml:space="preserve"> </v>
      </c>
      <c r="J156" s="48" t="str">
        <f>IF(P_ranger!J169=0," ",P_ranger!J169)</f>
        <v xml:space="preserve"> </v>
      </c>
      <c r="K156" s="49" t="str">
        <f>IF(P_ranger!K169=0," ",P_ranger!K169)</f>
        <v xml:space="preserve"> </v>
      </c>
      <c r="L156" s="47" t="str">
        <f>IF(P_ranger!L169=0," ",P_ranger!L169/1000)</f>
        <v xml:space="preserve"> </v>
      </c>
    </row>
    <row r="157" spans="2:12" ht="12.95" customHeight="1" x14ac:dyDescent="0.2">
      <c r="B157" s="39" t="str">
        <f>IF(P_ranger!J170=0," ",IF(P_ranger!B170="sum"," ",P_ranger!A170))</f>
        <v xml:space="preserve"> </v>
      </c>
      <c r="C157" t="str">
        <f>IF(P_ranger!J170=0," ",P_ranger!B170)</f>
        <v xml:space="preserve"> </v>
      </c>
      <c r="D157" s="47" t="str">
        <f>IF(P_ranger!C170=0," ",P_ranger!C170/1000)</f>
        <v xml:space="preserve"> </v>
      </c>
      <c r="E157" s="47" t="str">
        <f>IF(P_ranger!D170=0," ",P_ranger!D170/1000)</f>
        <v xml:space="preserve"> </v>
      </c>
      <c r="F157" s="47" t="str">
        <f>IF(P_ranger!E170=0," ",P_ranger!E170/1000)</f>
        <v xml:space="preserve"> </v>
      </c>
      <c r="G157" s="47" t="str">
        <f>IF(P_ranger!F170=0," ",P_ranger!F170/1000)</f>
        <v xml:space="preserve"> </v>
      </c>
      <c r="H157" s="47" t="str">
        <f>IF(P_ranger!G170=0," ",P_ranger!G170/1000)</f>
        <v xml:space="preserve"> </v>
      </c>
      <c r="I157" s="46" t="str">
        <f>IF(P_ranger!I170=0," ",P_ranger!I170)</f>
        <v xml:space="preserve"> </v>
      </c>
      <c r="J157" s="48" t="str">
        <f>IF(P_ranger!J170=0," ",P_ranger!J170)</f>
        <v xml:space="preserve"> </v>
      </c>
      <c r="K157" s="49" t="str">
        <f>IF(P_ranger!K170=0," ",P_ranger!K170)</f>
        <v xml:space="preserve"> </v>
      </c>
      <c r="L157" s="47" t="str">
        <f>IF(P_ranger!L170=0," ",P_ranger!L170/1000)</f>
        <v xml:space="preserve"> </v>
      </c>
    </row>
    <row r="158" spans="2:12" ht="12.95" customHeight="1" x14ac:dyDescent="0.2">
      <c r="B158" s="39" t="str">
        <f>IF(P_ranger!J171=0," ",IF(P_ranger!B171="sum"," ",P_ranger!A171))</f>
        <v xml:space="preserve"> </v>
      </c>
      <c r="C158" t="str">
        <f>IF(P_ranger!J171=0," ",P_ranger!B171)</f>
        <v xml:space="preserve"> </v>
      </c>
      <c r="D158" s="47" t="str">
        <f>IF(P_ranger!C171=0," ",P_ranger!C171/1000)</f>
        <v xml:space="preserve"> </v>
      </c>
      <c r="E158" s="47" t="str">
        <f>IF(P_ranger!D171=0," ",P_ranger!D171/1000)</f>
        <v xml:space="preserve"> </v>
      </c>
      <c r="F158" s="47" t="str">
        <f>IF(P_ranger!E171=0," ",P_ranger!E171/1000)</f>
        <v xml:space="preserve"> </v>
      </c>
      <c r="G158" s="47" t="str">
        <f>IF(P_ranger!F171=0," ",P_ranger!F171/1000)</f>
        <v xml:space="preserve"> </v>
      </c>
      <c r="H158" s="47" t="str">
        <f>IF(P_ranger!G171=0," ",P_ranger!G171/1000)</f>
        <v xml:space="preserve"> </v>
      </c>
      <c r="I158" s="46" t="str">
        <f>IF(P_ranger!I171=0," ",P_ranger!I171)</f>
        <v xml:space="preserve"> </v>
      </c>
      <c r="J158" s="48" t="str">
        <f>IF(P_ranger!J171=0," ",P_ranger!J171)</f>
        <v xml:space="preserve"> </v>
      </c>
      <c r="K158" s="49" t="str">
        <f>IF(P_ranger!K171=0," ",P_ranger!K171)</f>
        <v xml:space="preserve"> </v>
      </c>
      <c r="L158" s="47" t="str">
        <f>IF(P_ranger!L171=0," ",P_ranger!L171/1000)</f>
        <v xml:space="preserve"> </v>
      </c>
    </row>
    <row r="159" spans="2:12" ht="12.95" customHeight="1" x14ac:dyDescent="0.2">
      <c r="B159" s="39" t="str">
        <f>IF(P_ranger!J172=0," ",IF(P_ranger!B172="sum"," ",P_ranger!A172))</f>
        <v xml:space="preserve"> </v>
      </c>
      <c r="C159" t="str">
        <f>IF(P_ranger!J172=0," ",P_ranger!B172)</f>
        <v xml:space="preserve"> </v>
      </c>
      <c r="D159" s="47" t="str">
        <f>IF(P_ranger!C172=0," ",P_ranger!C172/1000)</f>
        <v xml:space="preserve"> </v>
      </c>
      <c r="E159" s="47" t="str">
        <f>IF(P_ranger!D172=0," ",P_ranger!D172/1000)</f>
        <v xml:space="preserve"> </v>
      </c>
      <c r="F159" s="47" t="str">
        <f>IF(P_ranger!E172=0," ",P_ranger!E172/1000)</f>
        <v xml:space="preserve"> </v>
      </c>
      <c r="G159" s="47" t="str">
        <f>IF(P_ranger!F172=0," ",P_ranger!F172/1000)</f>
        <v xml:space="preserve"> </v>
      </c>
      <c r="H159" s="47" t="str">
        <f>IF(P_ranger!G172=0," ",P_ranger!G172/1000)</f>
        <v xml:space="preserve"> </v>
      </c>
      <c r="I159" s="46" t="str">
        <f>IF(P_ranger!I172=0," ",P_ranger!I172)</f>
        <v xml:space="preserve"> </v>
      </c>
      <c r="J159" s="48" t="str">
        <f>IF(P_ranger!J172=0," ",P_ranger!J172)</f>
        <v xml:space="preserve"> </v>
      </c>
      <c r="K159" s="49" t="str">
        <f>IF(P_ranger!K172=0," ",P_ranger!K172)</f>
        <v xml:space="preserve"> </v>
      </c>
      <c r="L159" s="47" t="str">
        <f>IF(P_ranger!L172=0," ",P_ranger!L172/1000)</f>
        <v xml:space="preserve"> </v>
      </c>
    </row>
    <row r="160" spans="2:12" ht="12.95" customHeight="1" x14ac:dyDescent="0.2">
      <c r="B160" s="39" t="str">
        <f>IF(P_ranger!J173=0," ",IF(P_ranger!B173="sum"," ",P_ranger!A173))</f>
        <v xml:space="preserve"> </v>
      </c>
      <c r="C160" t="str">
        <f>IF(P_ranger!J173=0," ",P_ranger!B173)</f>
        <v xml:space="preserve"> </v>
      </c>
      <c r="D160" s="47" t="str">
        <f>IF(P_ranger!C173=0," ",P_ranger!C173/1000)</f>
        <v xml:space="preserve"> </v>
      </c>
      <c r="E160" s="47" t="str">
        <f>IF(P_ranger!D173=0," ",P_ranger!D173/1000)</f>
        <v xml:space="preserve"> </v>
      </c>
      <c r="F160" s="47" t="str">
        <f>IF(P_ranger!E173=0," ",P_ranger!E173/1000)</f>
        <v xml:space="preserve"> </v>
      </c>
      <c r="G160" s="47" t="str">
        <f>IF(P_ranger!F173=0," ",P_ranger!F173/1000)</f>
        <v xml:space="preserve"> </v>
      </c>
      <c r="H160" s="47" t="str">
        <f>IF(P_ranger!G173=0," ",P_ranger!G173/1000)</f>
        <v xml:space="preserve"> </v>
      </c>
      <c r="I160" s="46" t="str">
        <f>IF(P_ranger!I173=0," ",P_ranger!I173)</f>
        <v xml:space="preserve"> </v>
      </c>
      <c r="J160" s="48" t="str">
        <f>IF(P_ranger!J173=0," ",P_ranger!J173)</f>
        <v xml:space="preserve"> </v>
      </c>
      <c r="K160" s="49" t="str">
        <f>IF(P_ranger!K173=0," ",P_ranger!K173)</f>
        <v xml:space="preserve"> </v>
      </c>
      <c r="L160" s="47" t="str">
        <f>IF(P_ranger!L173=0," ",P_ranger!L173/1000)</f>
        <v xml:space="preserve"> </v>
      </c>
    </row>
    <row r="161" spans="2:12" ht="12.95" customHeight="1" x14ac:dyDescent="0.2">
      <c r="B161" s="39" t="str">
        <f>IF(P_ranger!J174=0," ",IF(P_ranger!B174="sum"," ",P_ranger!A174))</f>
        <v xml:space="preserve"> </v>
      </c>
      <c r="C161" t="str">
        <f>IF(P_ranger!J174=0," ",P_ranger!B174)</f>
        <v xml:space="preserve"> </v>
      </c>
      <c r="D161" s="47" t="str">
        <f>IF(P_ranger!C174=0," ",P_ranger!C174/1000)</f>
        <v xml:space="preserve"> </v>
      </c>
      <c r="E161" s="47" t="str">
        <f>IF(P_ranger!D174=0," ",P_ranger!D174/1000)</f>
        <v xml:space="preserve"> </v>
      </c>
      <c r="F161" s="47" t="str">
        <f>IF(P_ranger!E174=0," ",P_ranger!E174/1000)</f>
        <v xml:space="preserve"> </v>
      </c>
      <c r="G161" s="47" t="str">
        <f>IF(P_ranger!F174=0," ",P_ranger!F174/1000)</f>
        <v xml:space="preserve"> </v>
      </c>
      <c r="H161" s="47" t="str">
        <f>IF(P_ranger!G174=0," ",P_ranger!G174/1000)</f>
        <v xml:space="preserve"> </v>
      </c>
      <c r="I161" s="46" t="str">
        <f>IF(P_ranger!I174=0," ",P_ranger!I174)</f>
        <v xml:space="preserve"> </v>
      </c>
      <c r="J161" s="48" t="str">
        <f>IF(P_ranger!J174=0," ",P_ranger!J174)</f>
        <v xml:space="preserve"> </v>
      </c>
      <c r="K161" s="49" t="str">
        <f>IF(P_ranger!K174=0," ",P_ranger!K174)</f>
        <v xml:space="preserve"> </v>
      </c>
      <c r="L161" s="47" t="str">
        <f>IF(P_ranger!L174=0," ",P_ranger!L174/1000)</f>
        <v xml:space="preserve"> </v>
      </c>
    </row>
    <row r="162" spans="2:12" ht="12.95" customHeight="1" x14ac:dyDescent="0.2">
      <c r="B162" s="39" t="str">
        <f>IF(P_ranger!J175=0," ",IF(P_ranger!B175="sum"," ",P_ranger!A175))</f>
        <v xml:space="preserve"> </v>
      </c>
      <c r="C162" t="str">
        <f>IF(P_ranger!J175=0," ",P_ranger!B175)</f>
        <v xml:space="preserve"> </v>
      </c>
      <c r="D162" s="47" t="str">
        <f>IF(P_ranger!C175=0," ",P_ranger!C175/1000)</f>
        <v xml:space="preserve"> </v>
      </c>
      <c r="E162" s="47" t="str">
        <f>IF(P_ranger!D175=0," ",P_ranger!D175/1000)</f>
        <v xml:space="preserve"> </v>
      </c>
      <c r="F162" s="47" t="str">
        <f>IF(P_ranger!E175=0," ",P_ranger!E175/1000)</f>
        <v xml:space="preserve"> </v>
      </c>
      <c r="G162" s="47" t="str">
        <f>IF(P_ranger!F175=0," ",P_ranger!F175/1000)</f>
        <v xml:space="preserve"> </v>
      </c>
      <c r="H162" s="47" t="str">
        <f>IF(P_ranger!G175=0," ",P_ranger!G175/1000)</f>
        <v xml:space="preserve"> </v>
      </c>
      <c r="I162" s="46" t="str">
        <f>IF(P_ranger!I175=0," ",P_ranger!I175)</f>
        <v xml:space="preserve"> </v>
      </c>
      <c r="J162" s="48" t="str">
        <f>IF(P_ranger!J175=0," ",P_ranger!J175)</f>
        <v xml:space="preserve"> </v>
      </c>
      <c r="K162" s="49" t="str">
        <f>IF(P_ranger!K175=0," ",P_ranger!K175)</f>
        <v xml:space="preserve"> </v>
      </c>
      <c r="L162" s="47" t="str">
        <f>IF(P_ranger!L175=0," ",P_ranger!L175/1000)</f>
        <v xml:space="preserve"> </v>
      </c>
    </row>
    <row r="163" spans="2:12" ht="12.95" customHeight="1" x14ac:dyDescent="0.2">
      <c r="B163" s="39" t="str">
        <f>IF(P_ranger!J176=0," ",IF(P_ranger!B176="sum"," ",P_ranger!A176))</f>
        <v xml:space="preserve"> </v>
      </c>
      <c r="C163" t="str">
        <f>IF(P_ranger!J176=0," ",P_ranger!B176)</f>
        <v xml:space="preserve"> </v>
      </c>
      <c r="D163" s="47" t="str">
        <f>IF(P_ranger!C176=0," ",P_ranger!C176/1000)</f>
        <v xml:space="preserve"> </v>
      </c>
      <c r="E163" s="47" t="str">
        <f>IF(P_ranger!D176=0," ",P_ranger!D176/1000)</f>
        <v xml:space="preserve"> </v>
      </c>
      <c r="F163" s="47" t="str">
        <f>IF(P_ranger!E176=0," ",P_ranger!E176/1000)</f>
        <v xml:space="preserve"> </v>
      </c>
      <c r="G163" s="47" t="str">
        <f>IF(P_ranger!F176=0," ",P_ranger!F176/1000)</f>
        <v xml:space="preserve"> </v>
      </c>
      <c r="H163" s="47" t="str">
        <f>IF(P_ranger!G176=0," ",P_ranger!G176/1000)</f>
        <v xml:space="preserve"> </v>
      </c>
      <c r="I163" s="46" t="str">
        <f>IF(P_ranger!I176=0," ",P_ranger!I176)</f>
        <v xml:space="preserve"> </v>
      </c>
      <c r="J163" s="48" t="str">
        <f>IF(P_ranger!J176=0," ",P_ranger!J176)</f>
        <v xml:space="preserve"> </v>
      </c>
      <c r="K163" s="49" t="str">
        <f>IF(P_ranger!K176=0," ",P_ranger!K176)</f>
        <v xml:space="preserve"> </v>
      </c>
      <c r="L163" s="47" t="str">
        <f>IF(P_ranger!L176=0," ",P_ranger!L176/1000)</f>
        <v xml:space="preserve"> </v>
      </c>
    </row>
    <row r="164" spans="2:12" ht="12.95" customHeight="1" x14ac:dyDescent="0.2">
      <c r="B164" s="39" t="str">
        <f>IF(P_ranger!J177=0," ",IF(P_ranger!B177="sum"," ",P_ranger!A177))</f>
        <v xml:space="preserve"> </v>
      </c>
      <c r="C164" t="str">
        <f>IF(P_ranger!J177=0," ",P_ranger!B177)</f>
        <v xml:space="preserve"> </v>
      </c>
      <c r="D164" s="47" t="str">
        <f>IF(P_ranger!C177=0," ",P_ranger!C177/1000)</f>
        <v xml:space="preserve"> </v>
      </c>
      <c r="E164" s="47" t="str">
        <f>IF(P_ranger!D177=0," ",P_ranger!D177/1000)</f>
        <v xml:space="preserve"> </v>
      </c>
      <c r="F164" s="47" t="str">
        <f>IF(P_ranger!E177=0," ",P_ranger!E177/1000)</f>
        <v xml:space="preserve"> </v>
      </c>
      <c r="G164" s="47" t="str">
        <f>IF(P_ranger!F177=0," ",P_ranger!F177/1000)</f>
        <v xml:space="preserve"> </v>
      </c>
      <c r="H164" s="47" t="str">
        <f>IF(P_ranger!G177=0," ",P_ranger!G177/1000)</f>
        <v xml:space="preserve"> </v>
      </c>
      <c r="I164" s="46" t="str">
        <f>IF(P_ranger!I177=0," ",P_ranger!I177)</f>
        <v xml:space="preserve"> </v>
      </c>
      <c r="J164" s="48" t="str">
        <f>IF(P_ranger!J177=0," ",P_ranger!J177)</f>
        <v xml:space="preserve"> </v>
      </c>
      <c r="K164" s="49" t="str">
        <f>IF(P_ranger!K177=0," ",P_ranger!K177)</f>
        <v xml:space="preserve"> </v>
      </c>
      <c r="L164" s="47" t="str">
        <f>IF(P_ranger!L177=0," ",P_ranger!L177/1000)</f>
        <v xml:space="preserve"> </v>
      </c>
    </row>
    <row r="165" spans="2:12" ht="12.95" customHeight="1" x14ac:dyDescent="0.2">
      <c r="B165" s="39" t="str">
        <f>IF(P_ranger!J178=0," ",IF(P_ranger!B178="sum"," ",P_ranger!A178))</f>
        <v xml:space="preserve"> </v>
      </c>
      <c r="C165" t="str">
        <f>IF(P_ranger!J178=0," ",P_ranger!B178)</f>
        <v xml:space="preserve"> </v>
      </c>
      <c r="D165" s="47" t="str">
        <f>IF(P_ranger!C178=0," ",P_ranger!C178/1000)</f>
        <v xml:space="preserve"> </v>
      </c>
      <c r="E165" s="47" t="str">
        <f>IF(P_ranger!D178=0," ",P_ranger!D178/1000)</f>
        <v xml:space="preserve"> </v>
      </c>
      <c r="F165" s="47" t="str">
        <f>IF(P_ranger!E178=0," ",P_ranger!E178/1000)</f>
        <v xml:space="preserve"> </v>
      </c>
      <c r="G165" s="47" t="str">
        <f>IF(P_ranger!F178=0," ",P_ranger!F178/1000)</f>
        <v xml:space="preserve"> </v>
      </c>
      <c r="H165" s="47" t="str">
        <f>IF(P_ranger!G178=0," ",P_ranger!G178/1000)</f>
        <v xml:space="preserve"> </v>
      </c>
      <c r="I165" s="46" t="str">
        <f>IF(P_ranger!I178=0," ",P_ranger!I178)</f>
        <v xml:space="preserve"> </v>
      </c>
      <c r="J165" s="48" t="str">
        <f>IF(P_ranger!J178=0," ",P_ranger!J178)</f>
        <v xml:space="preserve"> </v>
      </c>
      <c r="K165" s="49" t="str">
        <f>IF(P_ranger!K178=0," ",P_ranger!K178)</f>
        <v xml:space="preserve"> </v>
      </c>
      <c r="L165" s="47" t="str">
        <f>IF(P_ranger!L178=0," ",P_ranger!L178/1000)</f>
        <v xml:space="preserve"> </v>
      </c>
    </row>
    <row r="166" spans="2:12" ht="12.95" customHeight="1" x14ac:dyDescent="0.2">
      <c r="B166" s="39" t="str">
        <f>IF(P_ranger!J179=0," ",IF(P_ranger!B179="sum"," ",P_ranger!A179))</f>
        <v xml:space="preserve"> </v>
      </c>
      <c r="C166" t="str">
        <f>IF(P_ranger!J179=0," ",P_ranger!B179)</f>
        <v xml:space="preserve"> </v>
      </c>
      <c r="D166" s="47" t="str">
        <f>IF(P_ranger!C179=0," ",P_ranger!C179/1000)</f>
        <v xml:space="preserve"> </v>
      </c>
      <c r="E166" s="47" t="str">
        <f>IF(P_ranger!D179=0," ",P_ranger!D179/1000)</f>
        <v xml:space="preserve"> </v>
      </c>
      <c r="F166" s="47" t="str">
        <f>IF(P_ranger!E179=0," ",P_ranger!E179/1000)</f>
        <v xml:space="preserve"> </v>
      </c>
      <c r="G166" s="47" t="str">
        <f>IF(P_ranger!F179=0," ",P_ranger!F179/1000)</f>
        <v xml:space="preserve"> </v>
      </c>
      <c r="H166" s="47" t="str">
        <f>IF(P_ranger!G179=0," ",P_ranger!G179/1000)</f>
        <v xml:space="preserve"> </v>
      </c>
      <c r="I166" s="46" t="str">
        <f>IF(P_ranger!I179=0," ",P_ranger!I179)</f>
        <v xml:space="preserve"> </v>
      </c>
      <c r="J166" s="48" t="str">
        <f>IF(P_ranger!J179=0," ",P_ranger!J179)</f>
        <v xml:space="preserve"> </v>
      </c>
      <c r="K166" s="49" t="str">
        <f>IF(P_ranger!K179=0," ",P_ranger!K179)</f>
        <v xml:space="preserve"> </v>
      </c>
      <c r="L166" s="47" t="str">
        <f>IF(P_ranger!L179=0," ",P_ranger!L179/1000)</f>
        <v xml:space="preserve"> </v>
      </c>
    </row>
    <row r="167" spans="2:12" ht="12.95" customHeight="1" x14ac:dyDescent="0.2">
      <c r="B167" s="39" t="str">
        <f>IF(P_ranger!J180=0," ",IF(P_ranger!B180="sum"," ",P_ranger!A180))</f>
        <v xml:space="preserve"> </v>
      </c>
      <c r="C167" t="str">
        <f>IF(P_ranger!J180=0," ",P_ranger!B180)</f>
        <v xml:space="preserve"> </v>
      </c>
      <c r="D167" s="47" t="str">
        <f>IF(P_ranger!C180=0," ",P_ranger!C180/1000)</f>
        <v xml:space="preserve"> </v>
      </c>
      <c r="E167" s="47" t="str">
        <f>IF(P_ranger!D180=0," ",P_ranger!D180/1000)</f>
        <v xml:space="preserve"> </v>
      </c>
      <c r="F167" s="47" t="str">
        <f>IF(P_ranger!E180=0," ",P_ranger!E180/1000)</f>
        <v xml:space="preserve"> </v>
      </c>
      <c r="G167" s="47" t="str">
        <f>IF(P_ranger!F180=0," ",P_ranger!F180/1000)</f>
        <v xml:space="preserve"> </v>
      </c>
      <c r="H167" s="47" t="str">
        <f>IF(P_ranger!G180=0," ",P_ranger!G180/1000)</f>
        <v xml:space="preserve"> </v>
      </c>
      <c r="I167" s="46" t="str">
        <f>IF(P_ranger!I180=0," ",P_ranger!I180)</f>
        <v xml:space="preserve"> </v>
      </c>
      <c r="J167" s="48" t="str">
        <f>IF(P_ranger!J180=0," ",P_ranger!J180)</f>
        <v xml:space="preserve"> </v>
      </c>
      <c r="K167" s="49" t="str">
        <f>IF(P_ranger!K180=0," ",P_ranger!K180)</f>
        <v xml:space="preserve"> </v>
      </c>
      <c r="L167" s="47" t="str">
        <f>IF(P_ranger!L180=0," ",P_ranger!L180/1000)</f>
        <v xml:space="preserve"> </v>
      </c>
    </row>
    <row r="168" spans="2:12" ht="12.95" customHeight="1" x14ac:dyDescent="0.2">
      <c r="B168" s="39" t="str">
        <f>IF(P_ranger!J181=0," ",IF(P_ranger!B181="sum"," ",P_ranger!A181))</f>
        <v xml:space="preserve"> </v>
      </c>
      <c r="C168" t="str">
        <f>IF(P_ranger!J181=0," ",P_ranger!B181)</f>
        <v xml:space="preserve"> </v>
      </c>
      <c r="D168" s="47" t="str">
        <f>IF(P_ranger!C181=0," ",P_ranger!C181/1000)</f>
        <v xml:space="preserve"> </v>
      </c>
      <c r="E168" s="47" t="str">
        <f>IF(P_ranger!D181=0," ",P_ranger!D181/1000)</f>
        <v xml:space="preserve"> </v>
      </c>
      <c r="F168" s="47" t="str">
        <f>IF(P_ranger!E181=0," ",P_ranger!E181/1000)</f>
        <v xml:space="preserve"> </v>
      </c>
      <c r="G168" s="47" t="str">
        <f>IF(P_ranger!F181=0," ",P_ranger!F181/1000)</f>
        <v xml:space="preserve"> </v>
      </c>
      <c r="H168" s="47" t="str">
        <f>IF(P_ranger!G181=0," ",P_ranger!G181/1000)</f>
        <v xml:space="preserve"> </v>
      </c>
      <c r="I168" s="46" t="str">
        <f>IF(P_ranger!I181=0," ",P_ranger!I181)</f>
        <v xml:space="preserve"> </v>
      </c>
      <c r="J168" s="48" t="str">
        <f>IF(P_ranger!J181=0," ",P_ranger!J181)</f>
        <v xml:space="preserve"> </v>
      </c>
      <c r="K168" s="49" t="str">
        <f>IF(P_ranger!K181=0," ",P_ranger!K181)</f>
        <v xml:space="preserve"> </v>
      </c>
      <c r="L168" s="47" t="str">
        <f>IF(P_ranger!L181=0," ",P_ranger!L181/1000)</f>
        <v xml:space="preserve"> </v>
      </c>
    </row>
    <row r="169" spans="2:12" ht="12.95" customHeight="1" x14ac:dyDescent="0.2">
      <c r="B169" s="39" t="str">
        <f>IF(P_ranger!J182=0," ",IF(P_ranger!B182="sum"," ",P_ranger!A182))</f>
        <v xml:space="preserve"> </v>
      </c>
      <c r="C169" t="str">
        <f>IF(P_ranger!J182=0," ",P_ranger!B182)</f>
        <v xml:space="preserve"> </v>
      </c>
      <c r="D169" s="47" t="str">
        <f>IF(P_ranger!C182=0," ",P_ranger!C182/1000)</f>
        <v xml:space="preserve"> </v>
      </c>
      <c r="E169" s="47" t="str">
        <f>IF(P_ranger!D182=0," ",P_ranger!D182/1000)</f>
        <v xml:space="preserve"> </v>
      </c>
      <c r="F169" s="47" t="str">
        <f>IF(P_ranger!E182=0," ",P_ranger!E182/1000)</f>
        <v xml:space="preserve"> </v>
      </c>
      <c r="G169" s="47" t="str">
        <f>IF(P_ranger!F182=0," ",P_ranger!F182/1000)</f>
        <v xml:space="preserve"> </v>
      </c>
      <c r="H169" s="47" t="str">
        <f>IF(P_ranger!G182=0," ",P_ranger!G182/1000)</f>
        <v xml:space="preserve"> </v>
      </c>
      <c r="I169" s="46" t="str">
        <f>IF(P_ranger!I182=0," ",P_ranger!I182)</f>
        <v xml:space="preserve"> </v>
      </c>
      <c r="J169" s="48" t="str">
        <f>IF(P_ranger!J182=0," ",P_ranger!J182)</f>
        <v xml:space="preserve"> </v>
      </c>
      <c r="K169" s="49" t="str">
        <f>IF(P_ranger!K182=0," ",P_ranger!K182)</f>
        <v xml:space="preserve"> </v>
      </c>
      <c r="L169" s="47" t="str">
        <f>IF(P_ranger!L182=0," ",P_ranger!L182/1000)</f>
        <v xml:space="preserve"> </v>
      </c>
    </row>
    <row r="170" spans="2:12" ht="12.95" customHeight="1" x14ac:dyDescent="0.2">
      <c r="B170" s="39" t="str">
        <f>IF(P_ranger!J183=0," ",IF(P_ranger!B183="sum"," ",P_ranger!A183))</f>
        <v xml:space="preserve"> </v>
      </c>
      <c r="C170" t="str">
        <f>IF(P_ranger!J183=0," ",P_ranger!B183)</f>
        <v xml:space="preserve"> </v>
      </c>
      <c r="D170" s="47" t="str">
        <f>IF(P_ranger!C183=0," ",P_ranger!C183/1000)</f>
        <v xml:space="preserve"> </v>
      </c>
      <c r="E170" s="47" t="str">
        <f>IF(P_ranger!D183=0," ",P_ranger!D183/1000)</f>
        <v xml:space="preserve"> </v>
      </c>
      <c r="F170" s="47" t="str">
        <f>IF(P_ranger!E183=0," ",P_ranger!E183/1000)</f>
        <v xml:space="preserve"> </v>
      </c>
      <c r="G170" s="47" t="str">
        <f>IF(P_ranger!F183=0," ",P_ranger!F183/1000)</f>
        <v xml:space="preserve"> </v>
      </c>
      <c r="H170" s="47" t="str">
        <f>IF(P_ranger!G183=0," ",P_ranger!G183/1000)</f>
        <v xml:space="preserve"> </v>
      </c>
      <c r="I170" s="46" t="str">
        <f>IF(P_ranger!I183=0," ",P_ranger!I183)</f>
        <v xml:space="preserve"> </v>
      </c>
      <c r="J170" s="48" t="str">
        <f>IF(P_ranger!J183=0," ",P_ranger!J183)</f>
        <v xml:space="preserve"> </v>
      </c>
      <c r="K170" s="49" t="str">
        <f>IF(P_ranger!K183=0," ",P_ranger!K183)</f>
        <v xml:space="preserve"> </v>
      </c>
      <c r="L170" s="47" t="str">
        <f>IF(P_ranger!L183=0," ",P_ranger!L183/1000)</f>
        <v xml:space="preserve"> </v>
      </c>
    </row>
    <row r="171" spans="2:12" ht="12.95" customHeight="1" x14ac:dyDescent="0.2">
      <c r="B171" s="39" t="str">
        <f>IF(P_ranger!J184=0," ",IF(P_ranger!B184="sum"," ",P_ranger!A184))</f>
        <v xml:space="preserve"> </v>
      </c>
      <c r="C171" t="str">
        <f>IF(P_ranger!J184=0," ",P_ranger!B184)</f>
        <v xml:space="preserve"> </v>
      </c>
      <c r="D171" s="47" t="str">
        <f>IF(P_ranger!C184=0," ",P_ranger!C184/1000)</f>
        <v xml:space="preserve"> </v>
      </c>
      <c r="E171" s="47" t="str">
        <f>IF(P_ranger!D184=0," ",P_ranger!D184/1000)</f>
        <v xml:space="preserve"> </v>
      </c>
      <c r="F171" s="47" t="str">
        <f>IF(P_ranger!E184=0," ",P_ranger!E184/1000)</f>
        <v xml:space="preserve"> </v>
      </c>
      <c r="G171" s="47" t="str">
        <f>IF(P_ranger!F184=0," ",P_ranger!F184/1000)</f>
        <v xml:space="preserve"> </v>
      </c>
      <c r="H171" s="47" t="str">
        <f>IF(P_ranger!G184=0," ",P_ranger!G184/1000)</f>
        <v xml:space="preserve"> </v>
      </c>
      <c r="I171" s="46" t="str">
        <f>IF(P_ranger!I184=0," ",P_ranger!I184)</f>
        <v xml:space="preserve"> </v>
      </c>
      <c r="J171" s="48" t="str">
        <f>IF(P_ranger!J184=0," ",P_ranger!J184)</f>
        <v xml:space="preserve"> </v>
      </c>
      <c r="K171" s="49" t="str">
        <f>IF(P_ranger!K184=0," ",P_ranger!K184)</f>
        <v xml:space="preserve"> </v>
      </c>
      <c r="L171" s="47" t="str">
        <f>IF(P_ranger!L184=0," ",P_ranger!L184/1000)</f>
        <v xml:space="preserve"> </v>
      </c>
    </row>
    <row r="172" spans="2:12" ht="12.95" customHeight="1" x14ac:dyDescent="0.2">
      <c r="B172" s="39" t="str">
        <f>IF(P_ranger!J185=0," ",IF(P_ranger!B185="sum"," ",P_ranger!A185))</f>
        <v xml:space="preserve"> </v>
      </c>
      <c r="C172" t="str">
        <f>IF(P_ranger!J185=0," ",P_ranger!B185)</f>
        <v xml:space="preserve"> </v>
      </c>
      <c r="D172" s="47" t="str">
        <f>IF(P_ranger!C185=0," ",P_ranger!C185/1000)</f>
        <v xml:space="preserve"> </v>
      </c>
      <c r="E172" s="47" t="str">
        <f>IF(P_ranger!D185=0," ",P_ranger!D185/1000)</f>
        <v xml:space="preserve"> </v>
      </c>
      <c r="F172" s="47" t="str">
        <f>IF(P_ranger!E185=0," ",P_ranger!E185/1000)</f>
        <v xml:space="preserve"> </v>
      </c>
      <c r="G172" s="47" t="str">
        <f>IF(P_ranger!F185=0," ",P_ranger!F185/1000)</f>
        <v xml:space="preserve"> </v>
      </c>
      <c r="H172" s="47" t="str">
        <f>IF(P_ranger!G185=0," ",P_ranger!G185/1000)</f>
        <v xml:space="preserve"> </v>
      </c>
      <c r="I172" s="46" t="str">
        <f>IF(P_ranger!I185=0," ",P_ranger!I185)</f>
        <v xml:space="preserve"> </v>
      </c>
      <c r="J172" s="48" t="str">
        <f>IF(P_ranger!J185=0," ",P_ranger!J185)</f>
        <v xml:space="preserve"> </v>
      </c>
      <c r="K172" s="49" t="str">
        <f>IF(P_ranger!K185=0," ",P_ranger!K185)</f>
        <v xml:space="preserve"> </v>
      </c>
      <c r="L172" s="47" t="str">
        <f>IF(P_ranger!L185=0," ",P_ranger!L185/1000)</f>
        <v xml:space="preserve"> </v>
      </c>
    </row>
    <row r="173" spans="2:12" ht="12.95" customHeight="1" x14ac:dyDescent="0.2">
      <c r="B173" s="39" t="str">
        <f>IF(P_ranger!J186=0," ",IF(P_ranger!B186="sum"," ",P_ranger!A186))</f>
        <v xml:space="preserve"> </v>
      </c>
      <c r="C173" t="str">
        <f>IF(P_ranger!J186=0," ",P_ranger!B186)</f>
        <v xml:space="preserve"> </v>
      </c>
      <c r="D173" s="47" t="str">
        <f>IF(P_ranger!C186=0," ",P_ranger!C186/1000)</f>
        <v xml:space="preserve"> </v>
      </c>
      <c r="E173" s="47" t="str">
        <f>IF(P_ranger!D186=0," ",P_ranger!D186/1000)</f>
        <v xml:space="preserve"> </v>
      </c>
      <c r="F173" s="47" t="str">
        <f>IF(P_ranger!E186=0," ",P_ranger!E186/1000)</f>
        <v xml:space="preserve"> </v>
      </c>
      <c r="G173" s="47" t="str">
        <f>IF(P_ranger!F186=0," ",P_ranger!F186/1000)</f>
        <v xml:space="preserve"> </v>
      </c>
      <c r="H173" s="47" t="str">
        <f>IF(P_ranger!G186=0," ",P_ranger!G186/1000)</f>
        <v xml:space="preserve"> </v>
      </c>
      <c r="I173" s="46" t="str">
        <f>IF(P_ranger!I186=0," ",P_ranger!I186)</f>
        <v xml:space="preserve"> </v>
      </c>
      <c r="J173" s="48" t="str">
        <f>IF(P_ranger!J186=0," ",P_ranger!J186)</f>
        <v xml:space="preserve"> </v>
      </c>
      <c r="K173" s="49" t="str">
        <f>IF(P_ranger!K186=0," ",P_ranger!K186)</f>
        <v xml:space="preserve"> </v>
      </c>
      <c r="L173" s="47" t="str">
        <f>IF(P_ranger!L186=0," ",P_ranger!L186/1000)</f>
        <v xml:space="preserve"> </v>
      </c>
    </row>
    <row r="174" spans="2:12" ht="12.95" customHeight="1" x14ac:dyDescent="0.2">
      <c r="B174" s="39" t="str">
        <f>IF(P_ranger!J187=0," ",IF(P_ranger!B187="sum"," ",P_ranger!A187))</f>
        <v xml:space="preserve"> </v>
      </c>
      <c r="C174" t="str">
        <f>IF(P_ranger!J187=0," ",P_ranger!B187)</f>
        <v xml:space="preserve"> </v>
      </c>
      <c r="D174" s="47" t="str">
        <f>IF(P_ranger!C187=0," ",P_ranger!C187/1000)</f>
        <v xml:space="preserve"> </v>
      </c>
      <c r="E174" s="47" t="str">
        <f>IF(P_ranger!D187=0," ",P_ranger!D187/1000)</f>
        <v xml:space="preserve"> </v>
      </c>
      <c r="F174" s="47" t="str">
        <f>IF(P_ranger!E187=0," ",P_ranger!E187/1000)</f>
        <v xml:space="preserve"> </v>
      </c>
      <c r="G174" s="47" t="str">
        <f>IF(P_ranger!F187=0," ",P_ranger!F187/1000)</f>
        <v xml:space="preserve"> </v>
      </c>
      <c r="H174" s="47" t="str">
        <f>IF(P_ranger!G187=0," ",P_ranger!G187/1000)</f>
        <v xml:space="preserve"> </v>
      </c>
      <c r="I174" s="46" t="str">
        <f>IF(P_ranger!I187=0," ",P_ranger!I187)</f>
        <v xml:space="preserve"> </v>
      </c>
      <c r="J174" s="48" t="str">
        <f>IF(P_ranger!J187=0," ",P_ranger!J187)</f>
        <v xml:space="preserve"> </v>
      </c>
      <c r="K174" s="49" t="str">
        <f>IF(P_ranger!K187=0," ",P_ranger!K187)</f>
        <v xml:space="preserve"> </v>
      </c>
      <c r="L174" s="47" t="str">
        <f>IF(P_ranger!L187=0," ",P_ranger!L187/1000)</f>
        <v xml:space="preserve"> </v>
      </c>
    </row>
    <row r="175" spans="2:12" ht="12.95" customHeight="1" x14ac:dyDescent="0.2">
      <c r="B175" s="39" t="str">
        <f>IF(P_ranger!J188=0," ",IF(P_ranger!B188="sum"," ",P_ranger!A188))</f>
        <v xml:space="preserve"> </v>
      </c>
      <c r="C175" t="str">
        <f>IF(P_ranger!J188=0," ",P_ranger!B188)</f>
        <v xml:space="preserve"> </v>
      </c>
      <c r="D175" s="47" t="str">
        <f>IF(P_ranger!C188=0," ",P_ranger!C188/1000)</f>
        <v xml:space="preserve"> </v>
      </c>
      <c r="E175" s="47" t="str">
        <f>IF(P_ranger!D188=0," ",P_ranger!D188/1000)</f>
        <v xml:space="preserve"> </v>
      </c>
      <c r="F175" s="47" t="str">
        <f>IF(P_ranger!E188=0," ",P_ranger!E188/1000)</f>
        <v xml:space="preserve"> </v>
      </c>
      <c r="G175" s="47" t="str">
        <f>IF(P_ranger!F188=0," ",P_ranger!F188/1000)</f>
        <v xml:space="preserve"> </v>
      </c>
      <c r="H175" s="47" t="str">
        <f>IF(P_ranger!G188=0," ",P_ranger!G188/1000)</f>
        <v xml:space="preserve"> </v>
      </c>
      <c r="I175" s="46" t="str">
        <f>IF(P_ranger!I188=0," ",P_ranger!I188)</f>
        <v xml:space="preserve"> </v>
      </c>
      <c r="J175" s="48" t="str">
        <f>IF(P_ranger!J188=0," ",P_ranger!J188)</f>
        <v xml:space="preserve"> </v>
      </c>
      <c r="K175" s="49" t="str">
        <f>IF(P_ranger!K188=0," ",P_ranger!K188)</f>
        <v xml:space="preserve"> </v>
      </c>
      <c r="L175" s="47" t="str">
        <f>IF(P_ranger!L188=0," ",P_ranger!L188/1000)</f>
        <v xml:space="preserve"> </v>
      </c>
    </row>
    <row r="176" spans="2:12" ht="12.95" customHeight="1" x14ac:dyDescent="0.2">
      <c r="B176" s="39" t="str">
        <f>IF(P_ranger!J189=0," ",IF(P_ranger!B189="sum"," ",P_ranger!A189))</f>
        <v xml:space="preserve"> </v>
      </c>
      <c r="C176" t="str">
        <f>IF(P_ranger!J189=0," ",P_ranger!B189)</f>
        <v xml:space="preserve"> </v>
      </c>
      <c r="D176" s="47" t="str">
        <f>IF(P_ranger!C189=0," ",P_ranger!C189/1000)</f>
        <v xml:space="preserve"> </v>
      </c>
      <c r="E176" s="47" t="str">
        <f>IF(P_ranger!D189=0," ",P_ranger!D189/1000)</f>
        <v xml:space="preserve"> </v>
      </c>
      <c r="F176" s="47" t="str">
        <f>IF(P_ranger!E189=0," ",P_ranger!E189/1000)</f>
        <v xml:space="preserve"> </v>
      </c>
      <c r="G176" s="47" t="str">
        <f>IF(P_ranger!F189=0," ",P_ranger!F189/1000)</f>
        <v xml:space="preserve"> </v>
      </c>
      <c r="H176" s="47" t="str">
        <f>IF(P_ranger!G189=0," ",P_ranger!G189/1000)</f>
        <v xml:space="preserve"> </v>
      </c>
      <c r="I176" s="46" t="str">
        <f>IF(P_ranger!I189=0," ",P_ranger!I189)</f>
        <v xml:space="preserve"> </v>
      </c>
      <c r="J176" s="48" t="str">
        <f>IF(P_ranger!J189=0," ",P_ranger!J189)</f>
        <v xml:space="preserve"> </v>
      </c>
      <c r="K176" s="49" t="str">
        <f>IF(P_ranger!K189=0," ",P_ranger!K189)</f>
        <v xml:space="preserve"> </v>
      </c>
      <c r="L176" s="47" t="str">
        <f>IF(P_ranger!L189=0," ",P_ranger!L189/1000)</f>
        <v xml:space="preserve"> </v>
      </c>
    </row>
    <row r="177" spans="2:12" ht="12.95" customHeight="1" x14ac:dyDescent="0.2">
      <c r="B177" s="39" t="str">
        <f>IF(P_ranger!J190=0," ",IF(P_ranger!B190="sum"," ",P_ranger!A190))</f>
        <v xml:space="preserve"> </v>
      </c>
      <c r="C177" t="str">
        <f>IF(P_ranger!J190=0," ",P_ranger!B190)</f>
        <v xml:space="preserve"> </v>
      </c>
      <c r="D177" s="47" t="str">
        <f>IF(P_ranger!C190=0," ",P_ranger!C190/1000)</f>
        <v xml:space="preserve"> </v>
      </c>
      <c r="E177" s="47" t="str">
        <f>IF(P_ranger!D190=0," ",P_ranger!D190/1000)</f>
        <v xml:space="preserve"> </v>
      </c>
      <c r="F177" s="47" t="str">
        <f>IF(P_ranger!E190=0," ",P_ranger!E190/1000)</f>
        <v xml:space="preserve"> </v>
      </c>
      <c r="G177" s="47" t="str">
        <f>IF(P_ranger!F190=0," ",P_ranger!F190/1000)</f>
        <v xml:space="preserve"> </v>
      </c>
      <c r="H177" s="47" t="str">
        <f>IF(P_ranger!G190=0," ",P_ranger!G190/1000)</f>
        <v xml:space="preserve"> </v>
      </c>
      <c r="I177" s="46" t="str">
        <f>IF(P_ranger!I190=0," ",P_ranger!I190)</f>
        <v xml:space="preserve"> </v>
      </c>
      <c r="J177" s="48" t="str">
        <f>IF(P_ranger!J190=0," ",P_ranger!J190)</f>
        <v xml:space="preserve"> </v>
      </c>
      <c r="K177" s="49" t="str">
        <f>IF(P_ranger!K190=0," ",P_ranger!K190)</f>
        <v xml:space="preserve"> </v>
      </c>
      <c r="L177" s="47" t="str">
        <f>IF(P_ranger!L190=0," ",P_ranger!L190/1000)</f>
        <v xml:space="preserve"> </v>
      </c>
    </row>
    <row r="178" spans="2:12" ht="12.95" customHeight="1" x14ac:dyDescent="0.2">
      <c r="B178" s="39" t="str">
        <f>IF(P_ranger!J191=0," ",IF(P_ranger!B191="sum"," ",P_ranger!A191))</f>
        <v xml:space="preserve"> </v>
      </c>
      <c r="C178" t="str">
        <f>IF(P_ranger!J191=0," ",P_ranger!B191)</f>
        <v xml:space="preserve"> </v>
      </c>
      <c r="D178" s="47" t="str">
        <f>IF(P_ranger!C191=0," ",P_ranger!C191/1000)</f>
        <v xml:space="preserve"> </v>
      </c>
      <c r="E178" s="47" t="str">
        <f>IF(P_ranger!D191=0," ",P_ranger!D191/1000)</f>
        <v xml:space="preserve"> </v>
      </c>
      <c r="F178" s="47" t="str">
        <f>IF(P_ranger!E191=0," ",P_ranger!E191/1000)</f>
        <v xml:space="preserve"> </v>
      </c>
      <c r="G178" s="47" t="str">
        <f>IF(P_ranger!F191=0," ",P_ranger!F191/1000)</f>
        <v xml:space="preserve"> </v>
      </c>
      <c r="H178" s="47" t="str">
        <f>IF(P_ranger!G191=0," ",P_ranger!G191/1000)</f>
        <v xml:space="preserve"> </v>
      </c>
      <c r="I178" s="46" t="str">
        <f>IF(P_ranger!I191=0," ",P_ranger!I191)</f>
        <v xml:space="preserve"> </v>
      </c>
      <c r="J178" s="48" t="str">
        <f>IF(P_ranger!J191=0," ",P_ranger!J191)</f>
        <v xml:space="preserve"> </v>
      </c>
      <c r="K178" s="49" t="str">
        <f>IF(P_ranger!K191=0," ",P_ranger!K191)</f>
        <v xml:space="preserve"> </v>
      </c>
      <c r="L178" s="47" t="str">
        <f>IF(P_ranger!L191=0," ",P_ranger!L191/1000)</f>
        <v xml:space="preserve"> </v>
      </c>
    </row>
    <row r="179" spans="2:12" ht="12.95" customHeight="1" x14ac:dyDescent="0.2">
      <c r="B179" s="39" t="str">
        <f>IF(P_ranger!J192=0," ",IF(P_ranger!B192="sum"," ",P_ranger!A192))</f>
        <v xml:space="preserve"> </v>
      </c>
      <c r="C179" t="str">
        <f>IF(P_ranger!J192=0," ",P_ranger!B192)</f>
        <v xml:space="preserve"> </v>
      </c>
      <c r="D179" s="47" t="str">
        <f>IF(P_ranger!C192=0," ",P_ranger!C192/1000)</f>
        <v xml:space="preserve"> </v>
      </c>
      <c r="E179" s="47" t="str">
        <f>IF(P_ranger!D192=0," ",P_ranger!D192/1000)</f>
        <v xml:space="preserve"> </v>
      </c>
      <c r="F179" s="47" t="str">
        <f>IF(P_ranger!E192=0," ",P_ranger!E192/1000)</f>
        <v xml:space="preserve"> </v>
      </c>
      <c r="G179" s="47" t="str">
        <f>IF(P_ranger!F192=0," ",P_ranger!F192/1000)</f>
        <v xml:space="preserve"> </v>
      </c>
      <c r="H179" s="47" t="str">
        <f>IF(P_ranger!G192=0," ",P_ranger!G192/1000)</f>
        <v xml:space="preserve"> </v>
      </c>
      <c r="I179" s="46" t="str">
        <f>IF(P_ranger!I192=0," ",P_ranger!I192)</f>
        <v xml:space="preserve"> </v>
      </c>
      <c r="J179" s="48" t="str">
        <f>IF(P_ranger!J192=0," ",P_ranger!J192)</f>
        <v xml:space="preserve"> </v>
      </c>
      <c r="K179" s="49" t="str">
        <f>IF(P_ranger!K192=0," ",P_ranger!K192)</f>
        <v xml:space="preserve"> </v>
      </c>
      <c r="L179" s="47" t="str">
        <f>IF(P_ranger!L192=0," ",P_ranger!L192/1000)</f>
        <v xml:space="preserve"> </v>
      </c>
    </row>
    <row r="180" spans="2:12" ht="12.95" customHeight="1" x14ac:dyDescent="0.2">
      <c r="B180" s="39" t="str">
        <f>IF(P_ranger!J193=0," ",IF(P_ranger!B193="sum"," ",P_ranger!A193))</f>
        <v xml:space="preserve"> </v>
      </c>
      <c r="C180" t="str">
        <f>IF(P_ranger!J193=0," ",P_ranger!B193)</f>
        <v xml:space="preserve"> </v>
      </c>
      <c r="D180" s="47" t="str">
        <f>IF(P_ranger!C193=0," ",P_ranger!C193/1000)</f>
        <v xml:space="preserve"> </v>
      </c>
      <c r="E180" s="47" t="str">
        <f>IF(P_ranger!D193=0," ",P_ranger!D193/1000)</f>
        <v xml:space="preserve"> </v>
      </c>
      <c r="F180" s="47" t="str">
        <f>IF(P_ranger!E193=0," ",P_ranger!E193/1000)</f>
        <v xml:space="preserve"> </v>
      </c>
      <c r="G180" s="47" t="str">
        <f>IF(P_ranger!F193=0," ",P_ranger!F193/1000)</f>
        <v xml:space="preserve"> </v>
      </c>
      <c r="H180" s="47" t="str">
        <f>IF(P_ranger!G193=0," ",P_ranger!G193/1000)</f>
        <v xml:space="preserve"> </v>
      </c>
      <c r="I180" s="46" t="str">
        <f>IF(P_ranger!I193=0," ",P_ranger!I193)</f>
        <v xml:space="preserve"> </v>
      </c>
      <c r="J180" s="48" t="str">
        <f>IF(P_ranger!J193=0," ",P_ranger!J193)</f>
        <v xml:space="preserve"> </v>
      </c>
      <c r="K180" s="49" t="str">
        <f>IF(P_ranger!K193=0," ",P_ranger!K193)</f>
        <v xml:space="preserve"> </v>
      </c>
      <c r="L180" s="47" t="str">
        <f>IF(P_ranger!L193=0," ",P_ranger!L193/1000)</f>
        <v xml:space="preserve"> </v>
      </c>
    </row>
    <row r="181" spans="2:12" ht="12.95" customHeight="1" x14ac:dyDescent="0.2">
      <c r="B181" s="39" t="str">
        <f>IF(P_ranger!J194=0," ",IF(P_ranger!B194="sum"," ",P_ranger!A194))</f>
        <v xml:space="preserve"> </v>
      </c>
      <c r="C181" t="str">
        <f>IF(P_ranger!J194=0," ",P_ranger!B194)</f>
        <v xml:space="preserve"> </v>
      </c>
      <c r="D181" s="47" t="str">
        <f>IF(P_ranger!C194=0," ",P_ranger!C194/1000)</f>
        <v xml:space="preserve"> </v>
      </c>
      <c r="E181" s="47" t="str">
        <f>IF(P_ranger!D194=0," ",P_ranger!D194/1000)</f>
        <v xml:space="preserve"> </v>
      </c>
      <c r="F181" s="47" t="str">
        <f>IF(P_ranger!E194=0," ",P_ranger!E194/1000)</f>
        <v xml:space="preserve"> </v>
      </c>
      <c r="G181" s="47" t="str">
        <f>IF(P_ranger!F194=0," ",P_ranger!F194/1000)</f>
        <v xml:space="preserve"> </v>
      </c>
      <c r="H181" s="47" t="str">
        <f>IF(P_ranger!G194=0," ",P_ranger!G194/1000)</f>
        <v xml:space="preserve"> </v>
      </c>
      <c r="I181" s="46" t="str">
        <f>IF(P_ranger!I194=0," ",P_ranger!I194)</f>
        <v xml:space="preserve"> </v>
      </c>
      <c r="J181" s="48" t="str">
        <f>IF(P_ranger!J194=0," ",P_ranger!J194)</f>
        <v xml:space="preserve"> </v>
      </c>
      <c r="K181" s="49" t="str">
        <f>IF(P_ranger!K194=0," ",P_ranger!K194)</f>
        <v xml:space="preserve"> </v>
      </c>
      <c r="L181" s="47" t="str">
        <f>IF(P_ranger!L194=0," ",P_ranger!L194/1000)</f>
        <v xml:space="preserve"> </v>
      </c>
    </row>
    <row r="182" spans="2:12" ht="12.95" customHeight="1" x14ac:dyDescent="0.2">
      <c r="B182" s="39" t="str">
        <f>IF(P_ranger!J195=0," ",IF(P_ranger!B195="sum"," ",P_ranger!A195))</f>
        <v xml:space="preserve"> </v>
      </c>
      <c r="C182" t="str">
        <f>IF(P_ranger!J195=0," ",P_ranger!B195)</f>
        <v xml:space="preserve"> </v>
      </c>
      <c r="D182" s="47" t="str">
        <f>IF(P_ranger!C195=0," ",P_ranger!C195/1000)</f>
        <v xml:space="preserve"> </v>
      </c>
      <c r="E182" s="47" t="str">
        <f>IF(P_ranger!D195=0," ",P_ranger!D195/1000)</f>
        <v xml:space="preserve"> </v>
      </c>
      <c r="F182" s="47" t="str">
        <f>IF(P_ranger!E195=0," ",P_ranger!E195/1000)</f>
        <v xml:space="preserve"> </v>
      </c>
      <c r="G182" s="47" t="str">
        <f>IF(P_ranger!F195=0," ",P_ranger!F195/1000)</f>
        <v xml:space="preserve"> </v>
      </c>
      <c r="H182" s="47" t="str">
        <f>IF(P_ranger!G195=0," ",P_ranger!G195/1000)</f>
        <v xml:space="preserve"> </v>
      </c>
      <c r="I182" s="46" t="str">
        <f>IF(P_ranger!I195=0," ",P_ranger!I195)</f>
        <v xml:space="preserve"> </v>
      </c>
      <c r="J182" s="48" t="str">
        <f>IF(P_ranger!J195=0," ",P_ranger!J195)</f>
        <v xml:space="preserve"> </v>
      </c>
      <c r="K182" s="49" t="str">
        <f>IF(P_ranger!K195=0," ",P_ranger!K195)</f>
        <v xml:space="preserve"> </v>
      </c>
      <c r="L182" s="47" t="str">
        <f>IF(P_ranger!L195=0," ",P_ranger!L195/1000)</f>
        <v xml:space="preserve"> </v>
      </c>
    </row>
    <row r="183" spans="2:12" ht="12.95" customHeight="1" x14ac:dyDescent="0.2">
      <c r="B183" s="39" t="str">
        <f>IF(P_ranger!J196=0," ",IF(P_ranger!B196="sum"," ",P_ranger!A196))</f>
        <v xml:space="preserve"> </v>
      </c>
      <c r="C183" t="str">
        <f>IF(P_ranger!J196=0," ",P_ranger!B196)</f>
        <v xml:space="preserve"> </v>
      </c>
      <c r="D183" s="47" t="str">
        <f>IF(P_ranger!C196=0," ",P_ranger!C196/1000)</f>
        <v xml:space="preserve"> </v>
      </c>
      <c r="E183" s="47" t="str">
        <f>IF(P_ranger!D196=0," ",P_ranger!D196/1000)</f>
        <v xml:space="preserve"> </v>
      </c>
      <c r="F183" s="47" t="str">
        <f>IF(P_ranger!E196=0," ",P_ranger!E196/1000)</f>
        <v xml:space="preserve"> </v>
      </c>
      <c r="G183" s="47" t="str">
        <f>IF(P_ranger!F196=0," ",P_ranger!F196/1000)</f>
        <v xml:space="preserve"> </v>
      </c>
      <c r="H183" s="47" t="str">
        <f>IF(P_ranger!G196=0," ",P_ranger!G196/1000)</f>
        <v xml:space="preserve"> </v>
      </c>
      <c r="I183" s="46" t="str">
        <f>IF(P_ranger!I196=0," ",P_ranger!I196)</f>
        <v xml:space="preserve"> </v>
      </c>
      <c r="J183" s="48" t="str">
        <f>IF(P_ranger!J196=0," ",P_ranger!J196)</f>
        <v xml:space="preserve"> </v>
      </c>
      <c r="K183" s="49" t="str">
        <f>IF(P_ranger!K196=0," ",P_ranger!K196)</f>
        <v xml:space="preserve"> </v>
      </c>
      <c r="L183" s="47" t="str">
        <f>IF(P_ranger!L196=0," ",P_ranger!L196/1000)</f>
        <v xml:space="preserve"> </v>
      </c>
    </row>
    <row r="184" spans="2:12" ht="12.95" customHeight="1" x14ac:dyDescent="0.2">
      <c r="B184" s="39" t="str">
        <f>IF(P_ranger!J197=0," ",IF(P_ranger!B197="sum"," ",P_ranger!A197))</f>
        <v xml:space="preserve"> </v>
      </c>
      <c r="C184" t="str">
        <f>IF(P_ranger!J197=0," ",P_ranger!B197)</f>
        <v xml:space="preserve"> </v>
      </c>
      <c r="D184" s="47" t="str">
        <f>IF(P_ranger!C197=0," ",P_ranger!C197/1000)</f>
        <v xml:space="preserve"> </v>
      </c>
      <c r="E184" s="47" t="str">
        <f>IF(P_ranger!D197=0," ",P_ranger!D197/1000)</f>
        <v xml:space="preserve"> </v>
      </c>
      <c r="F184" s="47" t="str">
        <f>IF(P_ranger!E197=0," ",P_ranger!E197/1000)</f>
        <v xml:space="preserve"> </v>
      </c>
      <c r="G184" s="47" t="str">
        <f>IF(P_ranger!F197=0," ",P_ranger!F197/1000)</f>
        <v xml:space="preserve"> </v>
      </c>
      <c r="H184" s="47" t="str">
        <f>IF(P_ranger!G197=0," ",P_ranger!G197/1000)</f>
        <v xml:space="preserve"> </v>
      </c>
      <c r="I184" s="46" t="str">
        <f>IF(P_ranger!I197=0," ",P_ranger!I197)</f>
        <v xml:space="preserve"> </v>
      </c>
      <c r="J184" s="48" t="str">
        <f>IF(P_ranger!J197=0," ",P_ranger!J197)</f>
        <v xml:space="preserve"> </v>
      </c>
      <c r="K184" s="49" t="str">
        <f>IF(P_ranger!K197=0," ",P_ranger!K197)</f>
        <v xml:space="preserve"> </v>
      </c>
      <c r="L184" s="47" t="str">
        <f>IF(P_ranger!L197=0," ",P_ranger!L197/1000)</f>
        <v xml:space="preserve"> </v>
      </c>
    </row>
    <row r="185" spans="2:12" ht="12.95" customHeight="1" x14ac:dyDescent="0.2">
      <c r="B185" s="39" t="str">
        <f>IF(P_ranger!J198=0," ",IF(P_ranger!B198="sum"," ",P_ranger!A198))</f>
        <v xml:space="preserve"> </v>
      </c>
      <c r="C185" t="str">
        <f>IF(P_ranger!J198=0," ",P_ranger!B198)</f>
        <v xml:space="preserve"> </v>
      </c>
      <c r="D185" s="47" t="str">
        <f>IF(P_ranger!C198=0," ",P_ranger!C198/1000)</f>
        <v xml:space="preserve"> </v>
      </c>
      <c r="E185" s="47" t="str">
        <f>IF(P_ranger!D198=0," ",P_ranger!D198/1000)</f>
        <v xml:space="preserve"> </v>
      </c>
      <c r="F185" s="47" t="str">
        <f>IF(P_ranger!E198=0," ",P_ranger!E198/1000)</f>
        <v xml:space="preserve"> </v>
      </c>
      <c r="G185" s="47" t="str">
        <f>IF(P_ranger!F198=0," ",P_ranger!F198/1000)</f>
        <v xml:space="preserve"> </v>
      </c>
      <c r="H185" s="47" t="str">
        <f>IF(P_ranger!G198=0," ",P_ranger!G198/1000)</f>
        <v xml:space="preserve"> </v>
      </c>
      <c r="I185" s="46" t="str">
        <f>IF(P_ranger!I198=0," ",P_ranger!I198)</f>
        <v xml:space="preserve"> </v>
      </c>
      <c r="J185" s="48" t="str">
        <f>IF(P_ranger!J198=0," ",P_ranger!J198)</f>
        <v xml:space="preserve"> </v>
      </c>
      <c r="K185" s="49" t="str">
        <f>IF(P_ranger!K198=0," ",P_ranger!K198)</f>
        <v xml:space="preserve"> </v>
      </c>
      <c r="L185" s="47" t="str">
        <f>IF(P_ranger!L198=0," ",P_ranger!L198/1000)</f>
        <v xml:space="preserve"> </v>
      </c>
    </row>
    <row r="186" spans="2:12" ht="12.95" customHeight="1" x14ac:dyDescent="0.2">
      <c r="B186" s="39" t="str">
        <f>IF(P_ranger!J199=0," ",IF(P_ranger!B199="sum"," ",P_ranger!A199))</f>
        <v xml:space="preserve"> </v>
      </c>
      <c r="C186" t="str">
        <f>IF(P_ranger!J199=0," ",P_ranger!B199)</f>
        <v xml:space="preserve"> </v>
      </c>
      <c r="D186" s="47" t="str">
        <f>IF(P_ranger!C199=0," ",P_ranger!C199/1000)</f>
        <v xml:space="preserve"> </v>
      </c>
      <c r="E186" s="47" t="str">
        <f>IF(P_ranger!D199=0," ",P_ranger!D199/1000)</f>
        <v xml:space="preserve"> </v>
      </c>
      <c r="F186" s="47" t="str">
        <f>IF(P_ranger!E199=0," ",P_ranger!E199/1000)</f>
        <v xml:space="preserve"> </v>
      </c>
      <c r="G186" s="47" t="str">
        <f>IF(P_ranger!F199=0," ",P_ranger!F199/1000)</f>
        <v xml:space="preserve"> </v>
      </c>
      <c r="H186" s="47" t="str">
        <f>IF(P_ranger!G199=0," ",P_ranger!G199/1000)</f>
        <v xml:space="preserve"> </v>
      </c>
      <c r="I186" s="46" t="str">
        <f>IF(P_ranger!I199=0," ",P_ranger!I199)</f>
        <v xml:space="preserve"> </v>
      </c>
      <c r="J186" s="48" t="str">
        <f>IF(P_ranger!J199=0," ",P_ranger!J199)</f>
        <v xml:space="preserve"> </v>
      </c>
      <c r="K186" s="49" t="str">
        <f>IF(P_ranger!K199=0," ",P_ranger!K199)</f>
        <v xml:space="preserve"> </v>
      </c>
      <c r="L186" s="47" t="str">
        <f>IF(P_ranger!L199=0," ",P_ranger!L199/1000)</f>
        <v xml:space="preserve"> </v>
      </c>
    </row>
    <row r="187" spans="2:12" ht="12.95" customHeight="1" x14ac:dyDescent="0.2">
      <c r="B187" s="39" t="str">
        <f>IF(P_ranger!J200=0," ",IF(P_ranger!B200="sum"," ",P_ranger!A200))</f>
        <v xml:space="preserve"> </v>
      </c>
      <c r="C187" t="str">
        <f>IF(P_ranger!J200=0," ",P_ranger!B200)</f>
        <v xml:space="preserve"> </v>
      </c>
      <c r="D187" s="47" t="str">
        <f>IF(P_ranger!C200=0," ",P_ranger!C200/1000)</f>
        <v xml:space="preserve"> </v>
      </c>
      <c r="E187" s="47" t="str">
        <f>IF(P_ranger!D200=0," ",P_ranger!D200/1000)</f>
        <v xml:space="preserve"> </v>
      </c>
      <c r="F187" s="47" t="str">
        <f>IF(P_ranger!E200=0," ",P_ranger!E200/1000)</f>
        <v xml:space="preserve"> </v>
      </c>
      <c r="G187" s="47" t="str">
        <f>IF(P_ranger!F200=0," ",P_ranger!F200/1000)</f>
        <v xml:space="preserve"> </v>
      </c>
      <c r="H187" s="47" t="str">
        <f>IF(P_ranger!G200=0," ",P_ranger!G200/1000)</f>
        <v xml:space="preserve"> </v>
      </c>
      <c r="I187" s="46" t="str">
        <f>IF(P_ranger!I200=0," ",P_ranger!I200)</f>
        <v xml:space="preserve"> </v>
      </c>
      <c r="J187" s="48" t="str">
        <f>IF(P_ranger!J200=0," ",P_ranger!J200)</f>
        <v xml:space="preserve"> </v>
      </c>
      <c r="K187" s="49" t="str">
        <f>IF(P_ranger!K200=0," ",P_ranger!K200)</f>
        <v xml:space="preserve"> </v>
      </c>
      <c r="L187" s="47" t="str">
        <f>IF(P_ranger!L200=0," ",P_ranger!L200/1000)</f>
        <v xml:space="preserve"> </v>
      </c>
    </row>
    <row r="188" spans="2:12" ht="12.95" customHeight="1" x14ac:dyDescent="0.2">
      <c r="B188" s="39" t="str">
        <f>IF(P_ranger!J201=0," ",IF(P_ranger!B201="sum"," ",P_ranger!A201))</f>
        <v xml:space="preserve"> </v>
      </c>
      <c r="C188" t="str">
        <f>IF(P_ranger!J201=0," ",P_ranger!B201)</f>
        <v xml:space="preserve"> </v>
      </c>
      <c r="D188" s="47" t="str">
        <f>IF(P_ranger!C201=0," ",P_ranger!C201/1000)</f>
        <v xml:space="preserve"> </v>
      </c>
      <c r="E188" s="47" t="str">
        <f>IF(P_ranger!D201=0," ",P_ranger!D201/1000)</f>
        <v xml:space="preserve"> </v>
      </c>
      <c r="F188" s="47" t="str">
        <f>IF(P_ranger!E201=0," ",P_ranger!E201/1000)</f>
        <v xml:space="preserve"> </v>
      </c>
      <c r="G188" s="47" t="str">
        <f>IF(P_ranger!F201=0," ",P_ranger!F201/1000)</f>
        <v xml:space="preserve"> </v>
      </c>
      <c r="H188" s="47" t="str">
        <f>IF(P_ranger!G201=0," ",P_ranger!G201/1000)</f>
        <v xml:space="preserve"> </v>
      </c>
      <c r="I188" s="46" t="str">
        <f>IF(P_ranger!I201=0," ",P_ranger!I201)</f>
        <v xml:space="preserve"> </v>
      </c>
      <c r="J188" s="48" t="str">
        <f>IF(P_ranger!J201=0," ",P_ranger!J201)</f>
        <v xml:space="preserve"> </v>
      </c>
      <c r="K188" s="49" t="str">
        <f>IF(P_ranger!K201=0," ",P_ranger!K201)</f>
        <v xml:space="preserve"> </v>
      </c>
      <c r="L188" s="47" t="str">
        <f>IF(P_ranger!L201=0," ",P_ranger!L201/1000)</f>
        <v xml:space="preserve"> </v>
      </c>
    </row>
    <row r="189" spans="2:12" ht="12.95" customHeight="1" x14ac:dyDescent="0.2">
      <c r="B189" s="39" t="str">
        <f>IF(P_ranger!J202=0," ",IF(P_ranger!B202="sum"," ",P_ranger!A202))</f>
        <v xml:space="preserve"> </v>
      </c>
      <c r="C189" t="str">
        <f>IF(P_ranger!J202=0," ",P_ranger!B202)</f>
        <v xml:space="preserve"> </v>
      </c>
      <c r="D189" s="47" t="str">
        <f>IF(P_ranger!C202=0," ",P_ranger!C202/1000)</f>
        <v xml:space="preserve"> </v>
      </c>
      <c r="E189" s="47" t="str">
        <f>IF(P_ranger!D202=0," ",P_ranger!D202/1000)</f>
        <v xml:space="preserve"> </v>
      </c>
      <c r="F189" s="47" t="str">
        <f>IF(P_ranger!E202=0," ",P_ranger!E202/1000)</f>
        <v xml:space="preserve"> </v>
      </c>
      <c r="G189" s="47" t="str">
        <f>IF(P_ranger!F202=0," ",P_ranger!F202/1000)</f>
        <v xml:space="preserve"> </v>
      </c>
      <c r="H189" s="47" t="str">
        <f>IF(P_ranger!G202=0," ",P_ranger!G202/1000)</f>
        <v xml:space="preserve"> </v>
      </c>
      <c r="I189" s="46" t="str">
        <f>IF(P_ranger!I202=0," ",P_ranger!I202)</f>
        <v xml:space="preserve"> </v>
      </c>
      <c r="J189" s="48" t="str">
        <f>IF(P_ranger!J202=0," ",P_ranger!J202)</f>
        <v xml:space="preserve"> </v>
      </c>
      <c r="K189" s="49" t="str">
        <f>IF(P_ranger!K202=0," ",P_ranger!K202)</f>
        <v xml:space="preserve"> </v>
      </c>
      <c r="L189" s="47" t="str">
        <f>IF(P_ranger!L202=0," ",P_ranger!L202/1000)</f>
        <v xml:space="preserve"> </v>
      </c>
    </row>
    <row r="190" spans="2:12" ht="12.95" customHeight="1" x14ac:dyDescent="0.2">
      <c r="B190" s="39" t="str">
        <f>IF(P_ranger!J203=0," ",IF(P_ranger!B203="sum"," ",P_ranger!A203))</f>
        <v xml:space="preserve"> </v>
      </c>
      <c r="C190" t="str">
        <f>IF(P_ranger!J203=0," ",P_ranger!B203)</f>
        <v xml:space="preserve"> </v>
      </c>
      <c r="D190" s="47" t="str">
        <f>IF(P_ranger!C203=0," ",P_ranger!C203/1000)</f>
        <v xml:space="preserve"> </v>
      </c>
      <c r="E190" s="47" t="str">
        <f>IF(P_ranger!D203=0," ",P_ranger!D203/1000)</f>
        <v xml:space="preserve"> </v>
      </c>
      <c r="F190" s="47" t="str">
        <f>IF(P_ranger!E203=0," ",P_ranger!E203/1000)</f>
        <v xml:space="preserve"> </v>
      </c>
      <c r="G190" s="47" t="str">
        <f>IF(P_ranger!F203=0," ",P_ranger!F203/1000)</f>
        <v xml:space="preserve"> </v>
      </c>
      <c r="H190" s="47" t="str">
        <f>IF(P_ranger!G203=0," ",P_ranger!G203/1000)</f>
        <v xml:space="preserve"> </v>
      </c>
      <c r="I190" s="46" t="str">
        <f>IF(P_ranger!I203=0," ",P_ranger!I203)</f>
        <v xml:space="preserve"> </v>
      </c>
      <c r="J190" s="48" t="str">
        <f>IF(P_ranger!J203=0," ",P_ranger!J203)</f>
        <v xml:space="preserve"> </v>
      </c>
      <c r="K190" s="49" t="str">
        <f>IF(P_ranger!K203=0," ",P_ranger!K203)</f>
        <v xml:space="preserve"> </v>
      </c>
      <c r="L190" s="47" t="str">
        <f>IF(P_ranger!L203=0," ",P_ranger!L203/1000)</f>
        <v xml:space="preserve"> </v>
      </c>
    </row>
    <row r="191" spans="2:12" ht="12.95" customHeight="1" x14ac:dyDescent="0.2">
      <c r="B191" s="39" t="str">
        <f>IF(P_ranger!J204=0," ",IF(P_ranger!B204="sum"," ",P_ranger!A204))</f>
        <v xml:space="preserve"> </v>
      </c>
      <c r="C191" t="str">
        <f>IF(P_ranger!J204=0," ",P_ranger!B204)</f>
        <v xml:space="preserve"> </v>
      </c>
      <c r="D191" s="47" t="str">
        <f>IF(P_ranger!C204=0," ",P_ranger!C204/1000)</f>
        <v xml:space="preserve"> </v>
      </c>
      <c r="E191" s="47" t="str">
        <f>IF(P_ranger!D204=0," ",P_ranger!D204/1000)</f>
        <v xml:space="preserve"> </v>
      </c>
      <c r="F191" s="47" t="str">
        <f>IF(P_ranger!E204=0," ",P_ranger!E204/1000)</f>
        <v xml:space="preserve"> </v>
      </c>
      <c r="G191" s="47" t="str">
        <f>IF(P_ranger!F204=0," ",P_ranger!F204/1000)</f>
        <v xml:space="preserve"> </v>
      </c>
      <c r="H191" s="47" t="str">
        <f>IF(P_ranger!G204=0," ",P_ranger!G204/1000)</f>
        <v xml:space="preserve"> </v>
      </c>
      <c r="I191" s="46" t="str">
        <f>IF(P_ranger!I204=0," ",P_ranger!I204)</f>
        <v xml:space="preserve"> </v>
      </c>
      <c r="J191" s="48" t="str">
        <f>IF(P_ranger!J204=0," ",P_ranger!J204)</f>
        <v xml:space="preserve"> </v>
      </c>
      <c r="K191" s="49" t="str">
        <f>IF(P_ranger!K204=0," ",P_ranger!K204)</f>
        <v xml:space="preserve"> </v>
      </c>
      <c r="L191" s="47" t="str">
        <f>IF(P_ranger!L204=0," ",P_ranger!L204/1000)</f>
        <v xml:space="preserve"> </v>
      </c>
    </row>
    <row r="192" spans="2:12" ht="12.95" customHeight="1" x14ac:dyDescent="0.2">
      <c r="B192" s="39" t="str">
        <f>IF(P_ranger!J205=0," ",IF(P_ranger!B205="sum"," ",P_ranger!A205))</f>
        <v xml:space="preserve"> </v>
      </c>
      <c r="C192" t="str">
        <f>IF(P_ranger!J205=0," ",P_ranger!B205)</f>
        <v xml:space="preserve"> </v>
      </c>
      <c r="D192" s="47" t="str">
        <f>IF(P_ranger!C205=0," ",P_ranger!C205/1000)</f>
        <v xml:space="preserve"> </v>
      </c>
      <c r="E192" s="47" t="str">
        <f>IF(P_ranger!D205=0," ",P_ranger!D205/1000)</f>
        <v xml:space="preserve"> </v>
      </c>
      <c r="F192" s="47" t="str">
        <f>IF(P_ranger!E205=0," ",P_ranger!E205/1000)</f>
        <v xml:space="preserve"> </v>
      </c>
      <c r="G192" s="47" t="str">
        <f>IF(P_ranger!F205=0," ",P_ranger!F205/1000)</f>
        <v xml:space="preserve"> </v>
      </c>
      <c r="H192" s="47" t="str">
        <f>IF(P_ranger!G205=0," ",P_ranger!G205/1000)</f>
        <v xml:space="preserve"> </v>
      </c>
      <c r="I192" s="46" t="str">
        <f>IF(P_ranger!I205=0," ",P_ranger!I205)</f>
        <v xml:space="preserve"> </v>
      </c>
      <c r="J192" s="48" t="str">
        <f>IF(P_ranger!J205=0," ",P_ranger!J205)</f>
        <v xml:space="preserve"> </v>
      </c>
      <c r="K192" s="49" t="str">
        <f>IF(P_ranger!K205=0," ",P_ranger!K205)</f>
        <v xml:space="preserve"> </v>
      </c>
      <c r="L192" s="47" t="str">
        <f>IF(P_ranger!L205=0," ",P_ranger!L205/1000)</f>
        <v xml:space="preserve"> </v>
      </c>
    </row>
    <row r="193" spans="2:12" ht="12.95" customHeight="1" x14ac:dyDescent="0.2">
      <c r="B193" s="39" t="str">
        <f>IF(P_ranger!J206=0," ",IF(P_ranger!B206="sum"," ",P_ranger!A206))</f>
        <v xml:space="preserve"> </v>
      </c>
      <c r="C193" t="str">
        <f>IF(P_ranger!J206=0," ",P_ranger!B206)</f>
        <v xml:space="preserve"> </v>
      </c>
      <c r="D193" s="47" t="str">
        <f>IF(P_ranger!C206=0," ",P_ranger!C206/1000)</f>
        <v xml:space="preserve"> </v>
      </c>
      <c r="E193" s="47" t="str">
        <f>IF(P_ranger!D206=0," ",P_ranger!D206/1000)</f>
        <v xml:space="preserve"> </v>
      </c>
      <c r="F193" s="47" t="str">
        <f>IF(P_ranger!E206=0," ",P_ranger!E206/1000)</f>
        <v xml:space="preserve"> </v>
      </c>
      <c r="G193" s="47" t="str">
        <f>IF(P_ranger!F206=0," ",P_ranger!F206/1000)</f>
        <v xml:space="preserve"> </v>
      </c>
      <c r="H193" s="47" t="str">
        <f>IF(P_ranger!G206=0," ",P_ranger!G206/1000)</f>
        <v xml:space="preserve"> </v>
      </c>
      <c r="I193" s="46" t="str">
        <f>IF(P_ranger!I206=0," ",P_ranger!I206)</f>
        <v xml:space="preserve"> </v>
      </c>
      <c r="J193" s="48" t="str">
        <f>IF(P_ranger!J206=0," ",P_ranger!J206)</f>
        <v xml:space="preserve"> </v>
      </c>
      <c r="K193" s="49" t="str">
        <f>IF(P_ranger!K206=0," ",P_ranger!K206)</f>
        <v xml:space="preserve"> </v>
      </c>
      <c r="L193" s="47" t="str">
        <f>IF(P_ranger!L206=0," ",P_ranger!L206/1000)</f>
        <v xml:space="preserve"> </v>
      </c>
    </row>
    <row r="194" spans="2:12" ht="12.95" customHeight="1" x14ac:dyDescent="0.2">
      <c r="B194" s="39" t="str">
        <f>IF(P_ranger!J207=0," ",IF(P_ranger!B207="sum"," ",P_ranger!A207))</f>
        <v xml:space="preserve"> </v>
      </c>
      <c r="C194" t="str">
        <f>IF(P_ranger!J207=0," ",P_ranger!B207)</f>
        <v xml:space="preserve"> </v>
      </c>
      <c r="D194" s="47" t="str">
        <f>IF(P_ranger!C207=0," ",P_ranger!C207/1000)</f>
        <v xml:space="preserve"> </v>
      </c>
      <c r="E194" s="47" t="str">
        <f>IF(P_ranger!D207=0," ",P_ranger!D207/1000)</f>
        <v xml:space="preserve"> </v>
      </c>
      <c r="F194" s="47" t="str">
        <f>IF(P_ranger!E207=0," ",P_ranger!E207/1000)</f>
        <v xml:space="preserve"> </v>
      </c>
      <c r="G194" s="47" t="str">
        <f>IF(P_ranger!F207=0," ",P_ranger!F207/1000)</f>
        <v xml:space="preserve"> </v>
      </c>
      <c r="H194" s="47" t="str">
        <f>IF(P_ranger!G207=0," ",P_ranger!G207/1000)</f>
        <v xml:space="preserve"> </v>
      </c>
      <c r="I194" s="46" t="str">
        <f>IF(P_ranger!I207=0," ",P_ranger!I207)</f>
        <v xml:space="preserve"> </v>
      </c>
      <c r="J194" s="48" t="str">
        <f>IF(P_ranger!J207=0," ",P_ranger!J207)</f>
        <v xml:space="preserve"> </v>
      </c>
      <c r="K194" s="49" t="str">
        <f>IF(P_ranger!K207=0," ",P_ranger!K207)</f>
        <v xml:space="preserve"> </v>
      </c>
      <c r="L194" s="47" t="str">
        <f>IF(P_ranger!L207=0," ",P_ranger!L207/1000)</f>
        <v xml:space="preserve"> </v>
      </c>
    </row>
    <row r="195" spans="2:12" ht="12.95" customHeight="1" x14ac:dyDescent="0.2">
      <c r="B195" s="39" t="str">
        <f>IF(P_ranger!J208=0," ",IF(P_ranger!B208="sum"," ",P_ranger!A208))</f>
        <v xml:space="preserve"> </v>
      </c>
      <c r="C195" t="str">
        <f>IF(P_ranger!J208=0," ",P_ranger!B208)</f>
        <v xml:space="preserve"> </v>
      </c>
      <c r="D195" s="47" t="str">
        <f>IF(P_ranger!C208=0," ",P_ranger!C208/1000)</f>
        <v xml:space="preserve"> </v>
      </c>
      <c r="E195" s="47" t="str">
        <f>IF(P_ranger!D208=0," ",P_ranger!D208/1000)</f>
        <v xml:space="preserve"> </v>
      </c>
      <c r="F195" s="47" t="str">
        <f>IF(P_ranger!E208=0," ",P_ranger!E208/1000)</f>
        <v xml:space="preserve"> </v>
      </c>
      <c r="G195" s="47" t="str">
        <f>IF(P_ranger!F208=0," ",P_ranger!F208/1000)</f>
        <v xml:space="preserve"> </v>
      </c>
      <c r="H195" s="47" t="str">
        <f>IF(P_ranger!G208=0," ",P_ranger!G208/1000)</f>
        <v xml:space="preserve"> </v>
      </c>
      <c r="I195" s="46" t="str">
        <f>IF(P_ranger!I208=0," ",P_ranger!I208)</f>
        <v xml:space="preserve"> </v>
      </c>
      <c r="J195" s="48" t="str">
        <f>IF(P_ranger!J208=0," ",P_ranger!J208)</f>
        <v xml:space="preserve"> </v>
      </c>
      <c r="K195" s="49" t="str">
        <f>IF(P_ranger!K208=0," ",P_ranger!K208)</f>
        <v xml:space="preserve"> </v>
      </c>
      <c r="L195" s="47" t="str">
        <f>IF(P_ranger!L208=0," ",P_ranger!L208/1000)</f>
        <v xml:space="preserve"> </v>
      </c>
    </row>
    <row r="196" spans="2:12" ht="12.95" customHeight="1" x14ac:dyDescent="0.2">
      <c r="B196" s="39" t="str">
        <f>IF(P_ranger!J209=0," ",IF(P_ranger!B209="sum"," ",P_ranger!A209))</f>
        <v xml:space="preserve"> </v>
      </c>
      <c r="C196" t="str">
        <f>IF(P_ranger!J209=0," ",P_ranger!B209)</f>
        <v xml:space="preserve"> </v>
      </c>
      <c r="D196" s="47" t="str">
        <f>IF(P_ranger!C209=0," ",P_ranger!C209/1000)</f>
        <v xml:space="preserve"> </v>
      </c>
      <c r="E196" s="47" t="str">
        <f>IF(P_ranger!D209=0," ",P_ranger!D209/1000)</f>
        <v xml:space="preserve"> </v>
      </c>
      <c r="F196" s="47" t="str">
        <f>IF(P_ranger!E209=0," ",P_ranger!E209/1000)</f>
        <v xml:space="preserve"> </v>
      </c>
      <c r="G196" s="47" t="str">
        <f>IF(P_ranger!F209=0," ",P_ranger!F209/1000)</f>
        <v xml:space="preserve"> </v>
      </c>
      <c r="H196" s="47" t="str">
        <f>IF(P_ranger!G209=0," ",P_ranger!G209/1000)</f>
        <v xml:space="preserve"> </v>
      </c>
      <c r="I196" s="46" t="str">
        <f>IF(P_ranger!I209=0," ",P_ranger!I209)</f>
        <v xml:space="preserve"> </v>
      </c>
      <c r="J196" s="48" t="str">
        <f>IF(P_ranger!J209=0," ",P_ranger!J209)</f>
        <v xml:space="preserve"> </v>
      </c>
      <c r="K196" s="49" t="str">
        <f>IF(P_ranger!K209=0," ",P_ranger!K209)</f>
        <v xml:space="preserve"> </v>
      </c>
      <c r="L196" s="47" t="str">
        <f>IF(P_ranger!L209=0," ",P_ranger!L209/1000)</f>
        <v xml:space="preserve"> </v>
      </c>
    </row>
    <row r="197" spans="2:12" ht="12.95" customHeight="1" x14ac:dyDescent="0.2">
      <c r="B197" s="39" t="str">
        <f>IF(P_ranger!J210=0," ",IF(P_ranger!B210="sum"," ",P_ranger!A210))</f>
        <v xml:space="preserve"> </v>
      </c>
      <c r="C197" t="str">
        <f>IF(P_ranger!J210=0," ",P_ranger!B210)</f>
        <v xml:space="preserve"> </v>
      </c>
      <c r="D197" s="47" t="str">
        <f>IF(P_ranger!C210=0," ",P_ranger!C210/1000)</f>
        <v xml:space="preserve"> </v>
      </c>
      <c r="E197" s="47" t="str">
        <f>IF(P_ranger!D210=0," ",P_ranger!D210/1000)</f>
        <v xml:space="preserve"> </v>
      </c>
      <c r="F197" s="47" t="str">
        <f>IF(P_ranger!E210=0," ",P_ranger!E210/1000)</f>
        <v xml:space="preserve"> </v>
      </c>
      <c r="G197" s="47" t="str">
        <f>IF(P_ranger!F210=0," ",P_ranger!F210/1000)</f>
        <v xml:space="preserve"> </v>
      </c>
      <c r="H197" s="47" t="str">
        <f>IF(P_ranger!G210=0," ",P_ranger!G210/1000)</f>
        <v xml:space="preserve"> </v>
      </c>
      <c r="I197" s="46" t="str">
        <f>IF(P_ranger!I210=0," ",P_ranger!I210)</f>
        <v xml:space="preserve"> </v>
      </c>
      <c r="J197" s="48" t="str">
        <f>IF(P_ranger!J210=0," ",P_ranger!J210)</f>
        <v xml:space="preserve"> </v>
      </c>
      <c r="K197" s="49" t="str">
        <f>IF(P_ranger!K210=0," ",P_ranger!K210)</f>
        <v xml:space="preserve"> </v>
      </c>
      <c r="L197" s="47" t="str">
        <f>IF(P_ranger!L210=0," ",P_ranger!L210/1000)</f>
        <v xml:space="preserve"> </v>
      </c>
    </row>
    <row r="198" spans="2:12" ht="12.95" customHeight="1" x14ac:dyDescent="0.2">
      <c r="B198" s="39" t="str">
        <f>IF(P_ranger!J211=0," ",IF(P_ranger!B211="sum"," ",P_ranger!A211))</f>
        <v xml:space="preserve"> </v>
      </c>
      <c r="C198" t="str">
        <f>IF(P_ranger!J211=0," ",P_ranger!B211)</f>
        <v xml:space="preserve"> </v>
      </c>
      <c r="D198" s="47" t="str">
        <f>IF(P_ranger!C211=0," ",P_ranger!C211/1000)</f>
        <v xml:space="preserve"> </v>
      </c>
      <c r="E198" s="47" t="str">
        <f>IF(P_ranger!D211=0," ",P_ranger!D211/1000)</f>
        <v xml:space="preserve"> </v>
      </c>
      <c r="F198" s="47" t="str">
        <f>IF(P_ranger!E211=0," ",P_ranger!E211/1000)</f>
        <v xml:space="preserve"> </v>
      </c>
      <c r="G198" s="47" t="str">
        <f>IF(P_ranger!F211=0," ",P_ranger!F211/1000)</f>
        <v xml:space="preserve"> </v>
      </c>
      <c r="H198" s="47" t="str">
        <f>IF(P_ranger!G211=0," ",P_ranger!G211/1000)</f>
        <v xml:space="preserve"> </v>
      </c>
      <c r="I198" s="46" t="str">
        <f>IF(P_ranger!I211=0," ",P_ranger!I211)</f>
        <v xml:space="preserve"> </v>
      </c>
      <c r="J198" s="48" t="str">
        <f>IF(P_ranger!J211=0," ",P_ranger!J211)</f>
        <v xml:space="preserve"> </v>
      </c>
      <c r="K198" s="49" t="str">
        <f>IF(P_ranger!K211=0," ",P_ranger!K211)</f>
        <v xml:space="preserve"> </v>
      </c>
      <c r="L198" s="47" t="str">
        <f>IF(P_ranger!L211=0," ",P_ranger!L211/1000)</f>
        <v xml:space="preserve"> </v>
      </c>
    </row>
    <row r="199" spans="2:12" ht="12.95" customHeight="1" x14ac:dyDescent="0.2">
      <c r="B199" s="39" t="str">
        <f>IF(P_ranger!J212=0," ",IF(P_ranger!B212="sum"," ",P_ranger!A212))</f>
        <v xml:space="preserve"> </v>
      </c>
      <c r="C199" t="str">
        <f>IF(P_ranger!J212=0," ",P_ranger!B212)</f>
        <v xml:space="preserve"> </v>
      </c>
      <c r="D199" s="47" t="str">
        <f>IF(P_ranger!C212=0," ",P_ranger!C212/1000)</f>
        <v xml:space="preserve"> </v>
      </c>
      <c r="E199" s="47" t="str">
        <f>IF(P_ranger!D212=0," ",P_ranger!D212/1000)</f>
        <v xml:space="preserve"> </v>
      </c>
      <c r="F199" s="47" t="str">
        <f>IF(P_ranger!E212=0," ",P_ranger!E212/1000)</f>
        <v xml:space="preserve"> </v>
      </c>
      <c r="G199" s="47" t="str">
        <f>IF(P_ranger!F212=0," ",P_ranger!F212/1000)</f>
        <v xml:space="preserve"> </v>
      </c>
      <c r="H199" s="47" t="str">
        <f>IF(P_ranger!G212=0," ",P_ranger!G212/1000)</f>
        <v xml:space="preserve"> </v>
      </c>
      <c r="I199" s="46" t="str">
        <f>IF(P_ranger!I212=0," ",P_ranger!I212)</f>
        <v xml:space="preserve"> </v>
      </c>
      <c r="J199" s="48" t="str">
        <f>IF(P_ranger!J212=0," ",P_ranger!J212)</f>
        <v xml:space="preserve"> </v>
      </c>
      <c r="K199" s="49" t="str">
        <f>IF(P_ranger!K212=0," ",P_ranger!K212)</f>
        <v xml:space="preserve"> </v>
      </c>
      <c r="L199" s="47" t="str">
        <f>IF(P_ranger!L212=0," ",P_ranger!L212/1000)</f>
        <v xml:space="preserve"> </v>
      </c>
    </row>
    <row r="200" spans="2:12" ht="12.95" customHeight="1" x14ac:dyDescent="0.2">
      <c r="B200" s="39" t="str">
        <f>IF(P_ranger!J213=0," ",IF(P_ranger!B213="sum"," ",P_ranger!A213))</f>
        <v xml:space="preserve"> </v>
      </c>
      <c r="C200" t="str">
        <f>IF(P_ranger!J213=0," ",P_ranger!B213)</f>
        <v xml:space="preserve"> </v>
      </c>
      <c r="D200" s="47" t="str">
        <f>IF(P_ranger!C213=0," ",P_ranger!C213/1000)</f>
        <v xml:space="preserve"> </v>
      </c>
      <c r="E200" s="47" t="str">
        <f>IF(P_ranger!D213=0," ",P_ranger!D213/1000)</f>
        <v xml:space="preserve"> </v>
      </c>
      <c r="F200" s="47" t="str">
        <f>IF(P_ranger!E213=0," ",P_ranger!E213/1000)</f>
        <v xml:space="preserve"> </v>
      </c>
      <c r="G200" s="47" t="str">
        <f>IF(P_ranger!F213=0," ",P_ranger!F213/1000)</f>
        <v xml:space="preserve"> </v>
      </c>
      <c r="H200" s="47" t="str">
        <f>IF(P_ranger!G213=0," ",P_ranger!G213/1000)</f>
        <v xml:space="preserve"> </v>
      </c>
      <c r="I200" s="46" t="str">
        <f>IF(P_ranger!I213=0," ",P_ranger!I213)</f>
        <v xml:space="preserve"> </v>
      </c>
      <c r="J200" s="48" t="str">
        <f>IF(P_ranger!J213=0," ",P_ranger!J213)</f>
        <v xml:space="preserve"> </v>
      </c>
      <c r="K200" s="49" t="str">
        <f>IF(P_ranger!K213=0," ",P_ranger!K213)</f>
        <v xml:space="preserve"> </v>
      </c>
      <c r="L200" s="47" t="str">
        <f>IF(P_ranger!L213=0," ",P_ranger!L213/1000)</f>
        <v xml:space="preserve"> </v>
      </c>
    </row>
    <row r="201" spans="2:12" ht="12.95" customHeight="1" x14ac:dyDescent="0.2">
      <c r="B201" s="39" t="str">
        <f>IF(P_ranger!J214=0," ",IF(P_ranger!B214="sum"," ",P_ranger!A214))</f>
        <v xml:space="preserve"> </v>
      </c>
      <c r="C201" t="str">
        <f>IF(P_ranger!J214=0," ",P_ranger!B214)</f>
        <v xml:space="preserve"> </v>
      </c>
      <c r="D201" s="47" t="str">
        <f>IF(P_ranger!C214=0," ",P_ranger!C214/1000)</f>
        <v xml:space="preserve"> </v>
      </c>
      <c r="E201" s="47" t="str">
        <f>IF(P_ranger!D214=0," ",P_ranger!D214/1000)</f>
        <v xml:space="preserve"> </v>
      </c>
      <c r="F201" s="47" t="str">
        <f>IF(P_ranger!E214=0," ",P_ranger!E214/1000)</f>
        <v xml:space="preserve"> </v>
      </c>
      <c r="G201" s="47" t="str">
        <f>IF(P_ranger!F214=0," ",P_ranger!F214/1000)</f>
        <v xml:space="preserve"> </v>
      </c>
      <c r="H201" s="47" t="str">
        <f>IF(P_ranger!G214=0," ",P_ranger!G214/1000)</f>
        <v xml:space="preserve"> </v>
      </c>
      <c r="I201" s="46" t="str">
        <f>IF(P_ranger!I214=0," ",P_ranger!I214)</f>
        <v xml:space="preserve"> </v>
      </c>
      <c r="J201" s="48" t="str">
        <f>IF(P_ranger!J214=0," ",P_ranger!J214)</f>
        <v xml:space="preserve"> </v>
      </c>
      <c r="K201" s="49" t="str">
        <f>IF(P_ranger!K214=0," ",P_ranger!K214)</f>
        <v xml:space="preserve"> </v>
      </c>
      <c r="L201" s="47" t="str">
        <f>IF(P_ranger!L214=0," ",P_ranger!L214/1000)</f>
        <v xml:space="preserve"> </v>
      </c>
    </row>
    <row r="202" spans="2:12" ht="12.95" customHeight="1" x14ac:dyDescent="0.2">
      <c r="B202" s="39" t="str">
        <f>IF(P_ranger!J215=0," ",IF(P_ranger!B215="sum"," ",P_ranger!A215))</f>
        <v xml:space="preserve"> </v>
      </c>
      <c r="C202" t="str">
        <f>IF(P_ranger!J215=0," ",P_ranger!B215)</f>
        <v xml:space="preserve"> </v>
      </c>
      <c r="D202" s="47" t="str">
        <f>IF(P_ranger!C215=0," ",P_ranger!C215/1000)</f>
        <v xml:space="preserve"> </v>
      </c>
      <c r="E202" s="47" t="str">
        <f>IF(P_ranger!D215=0," ",P_ranger!D215/1000)</f>
        <v xml:space="preserve"> </v>
      </c>
      <c r="F202" s="47" t="str">
        <f>IF(P_ranger!E215=0," ",P_ranger!E215/1000)</f>
        <v xml:space="preserve"> </v>
      </c>
      <c r="G202" s="47" t="str">
        <f>IF(P_ranger!F215=0," ",P_ranger!F215/1000)</f>
        <v xml:space="preserve"> </v>
      </c>
      <c r="H202" s="47" t="str">
        <f>IF(P_ranger!G215=0," ",P_ranger!G215/1000)</f>
        <v xml:space="preserve"> </v>
      </c>
      <c r="I202" s="46" t="str">
        <f>IF(P_ranger!I215=0," ",P_ranger!I215)</f>
        <v xml:space="preserve"> </v>
      </c>
      <c r="J202" s="48" t="str">
        <f>IF(P_ranger!J215=0," ",P_ranger!J215)</f>
        <v xml:space="preserve"> </v>
      </c>
      <c r="K202" s="49" t="str">
        <f>IF(P_ranger!K215=0," ",P_ranger!K215)</f>
        <v xml:space="preserve"> </v>
      </c>
      <c r="L202" s="47" t="str">
        <f>IF(P_ranger!L215=0," ",P_ranger!L215/1000)</f>
        <v xml:space="preserve"> </v>
      </c>
    </row>
    <row r="203" spans="2:12" ht="12.95" customHeight="1" x14ac:dyDescent="0.2">
      <c r="B203" s="39" t="str">
        <f>IF(P_ranger!J216=0," ",IF(P_ranger!B216="sum"," ",P_ranger!A216))</f>
        <v xml:space="preserve"> </v>
      </c>
      <c r="C203" t="str">
        <f>IF(P_ranger!J216=0," ",P_ranger!B216)</f>
        <v xml:space="preserve"> </v>
      </c>
      <c r="D203" s="47" t="str">
        <f>IF(P_ranger!C216=0," ",P_ranger!C216/1000)</f>
        <v xml:space="preserve"> </v>
      </c>
      <c r="E203" s="47" t="str">
        <f>IF(P_ranger!D216=0," ",P_ranger!D216/1000)</f>
        <v xml:space="preserve"> </v>
      </c>
      <c r="F203" s="47" t="str">
        <f>IF(P_ranger!E216=0," ",P_ranger!E216/1000)</f>
        <v xml:space="preserve"> </v>
      </c>
      <c r="G203" s="47" t="str">
        <f>IF(P_ranger!F216=0," ",P_ranger!F216/1000)</f>
        <v xml:space="preserve"> </v>
      </c>
      <c r="H203" s="47" t="str">
        <f>IF(P_ranger!G216=0," ",P_ranger!G216/1000)</f>
        <v xml:space="preserve"> </v>
      </c>
      <c r="I203" s="46" t="str">
        <f>IF(P_ranger!I216=0," ",P_ranger!I216)</f>
        <v xml:space="preserve"> </v>
      </c>
      <c r="J203" s="48" t="str">
        <f>IF(P_ranger!J216=0," ",P_ranger!J216)</f>
        <v xml:space="preserve"> </v>
      </c>
      <c r="K203" s="49" t="str">
        <f>IF(P_ranger!K216=0," ",P_ranger!K216)</f>
        <v xml:space="preserve"> </v>
      </c>
      <c r="L203" s="47" t="str">
        <f>IF(P_ranger!L216=0," ",P_ranger!L216/1000)</f>
        <v xml:space="preserve"> </v>
      </c>
    </row>
    <row r="204" spans="2:12" ht="12.95" customHeight="1" x14ac:dyDescent="0.2">
      <c r="B204" s="39" t="str">
        <f>IF(P_ranger!J217=0," ",IF(P_ranger!B217="sum"," ",P_ranger!A217))</f>
        <v xml:space="preserve"> </v>
      </c>
      <c r="C204" t="str">
        <f>IF(P_ranger!J217=0," ",P_ranger!B217)</f>
        <v xml:space="preserve"> </v>
      </c>
      <c r="D204" s="47" t="str">
        <f>IF(P_ranger!C217=0," ",P_ranger!C217/1000)</f>
        <v xml:space="preserve"> </v>
      </c>
      <c r="E204" s="47" t="str">
        <f>IF(P_ranger!D217=0," ",P_ranger!D217/1000)</f>
        <v xml:space="preserve"> </v>
      </c>
      <c r="F204" s="47" t="str">
        <f>IF(P_ranger!E217=0," ",P_ranger!E217/1000)</f>
        <v xml:space="preserve"> </v>
      </c>
      <c r="G204" s="47" t="str">
        <f>IF(P_ranger!F217=0," ",P_ranger!F217/1000)</f>
        <v xml:space="preserve"> </v>
      </c>
      <c r="H204" s="47" t="str">
        <f>IF(P_ranger!G217=0," ",P_ranger!G217/1000)</f>
        <v xml:space="preserve"> </v>
      </c>
      <c r="I204" s="46" t="str">
        <f>IF(P_ranger!I217=0," ",P_ranger!I217)</f>
        <v xml:space="preserve"> </v>
      </c>
      <c r="J204" s="48" t="str">
        <f>IF(P_ranger!J217=0," ",P_ranger!J217)</f>
        <v xml:space="preserve"> </v>
      </c>
      <c r="K204" s="49" t="str">
        <f>IF(P_ranger!K217=0," ",P_ranger!K217)</f>
        <v xml:space="preserve"> </v>
      </c>
      <c r="L204" s="47" t="str">
        <f>IF(P_ranger!L217=0," ",P_ranger!L217/1000)</f>
        <v xml:space="preserve"> </v>
      </c>
    </row>
    <row r="205" spans="2:12" ht="12.95" customHeight="1" x14ac:dyDescent="0.2">
      <c r="B205" s="39" t="str">
        <f>IF(P_ranger!J218=0," ",IF(P_ranger!B218="sum"," ",P_ranger!A218))</f>
        <v xml:space="preserve"> </v>
      </c>
      <c r="C205" t="str">
        <f>IF(P_ranger!J218=0," ",P_ranger!B218)</f>
        <v xml:space="preserve"> </v>
      </c>
      <c r="D205" s="47" t="str">
        <f>IF(P_ranger!C218=0," ",P_ranger!C218/1000)</f>
        <v xml:space="preserve"> </v>
      </c>
      <c r="E205" s="47" t="str">
        <f>IF(P_ranger!D218=0," ",P_ranger!D218/1000)</f>
        <v xml:space="preserve"> </v>
      </c>
      <c r="F205" s="47" t="str">
        <f>IF(P_ranger!E218=0," ",P_ranger!E218/1000)</f>
        <v xml:space="preserve"> </v>
      </c>
      <c r="G205" s="47" t="str">
        <f>IF(P_ranger!F218=0," ",P_ranger!F218/1000)</f>
        <v xml:space="preserve"> </v>
      </c>
      <c r="H205" s="47" t="str">
        <f>IF(P_ranger!G218=0," ",P_ranger!G218/1000)</f>
        <v xml:space="preserve"> </v>
      </c>
      <c r="I205" s="46" t="str">
        <f>IF(P_ranger!I218=0," ",P_ranger!I218)</f>
        <v xml:space="preserve"> </v>
      </c>
      <c r="J205" s="48" t="str">
        <f>IF(P_ranger!J218=0," ",P_ranger!J218)</f>
        <v xml:space="preserve"> </v>
      </c>
      <c r="K205" s="49" t="str">
        <f>IF(P_ranger!K218=0," ",P_ranger!K218)</f>
        <v xml:space="preserve"> </v>
      </c>
      <c r="L205" s="47" t="str">
        <f>IF(P_ranger!L218=0," ",P_ranger!L218/1000)</f>
        <v xml:space="preserve"> </v>
      </c>
    </row>
    <row r="206" spans="2:12" ht="12.95" customHeight="1" x14ac:dyDescent="0.2">
      <c r="B206" s="39" t="str">
        <f>IF(P_ranger!J219=0," ",IF(P_ranger!B219="sum"," ",P_ranger!A219))</f>
        <v xml:space="preserve"> </v>
      </c>
      <c r="C206" t="str">
        <f>IF(P_ranger!J219=0," ",P_ranger!B219)</f>
        <v xml:space="preserve"> </v>
      </c>
      <c r="D206" s="47" t="str">
        <f>IF(P_ranger!C219=0," ",P_ranger!C219/1000)</f>
        <v xml:space="preserve"> </v>
      </c>
      <c r="E206" s="47" t="str">
        <f>IF(P_ranger!D219=0," ",P_ranger!D219/1000)</f>
        <v xml:space="preserve"> </v>
      </c>
      <c r="F206" s="47" t="str">
        <f>IF(P_ranger!E219=0," ",P_ranger!E219/1000)</f>
        <v xml:space="preserve"> </v>
      </c>
      <c r="G206" s="47" t="str">
        <f>IF(P_ranger!F219=0," ",P_ranger!F219/1000)</f>
        <v xml:space="preserve"> </v>
      </c>
      <c r="H206" s="47" t="str">
        <f>IF(P_ranger!G219=0," ",P_ranger!G219/1000)</f>
        <v xml:space="preserve"> </v>
      </c>
      <c r="I206" s="46" t="str">
        <f>IF(P_ranger!I219=0," ",P_ranger!I219)</f>
        <v xml:space="preserve"> </v>
      </c>
      <c r="J206" s="48" t="str">
        <f>IF(P_ranger!J219=0," ",P_ranger!J219)</f>
        <v xml:space="preserve"> </v>
      </c>
      <c r="K206" s="49" t="str">
        <f>IF(P_ranger!K219=0," ",P_ranger!K219)</f>
        <v xml:space="preserve"> </v>
      </c>
      <c r="L206" s="47" t="str">
        <f>IF(P_ranger!L219=0," ",P_ranger!L219/1000)</f>
        <v xml:space="preserve"> </v>
      </c>
    </row>
    <row r="207" spans="2:12" ht="12.95" customHeight="1" x14ac:dyDescent="0.2">
      <c r="B207" s="39" t="str">
        <f>IF(P_ranger!J220=0," ",IF(P_ranger!B220="sum"," ",P_ranger!A220))</f>
        <v xml:space="preserve"> </v>
      </c>
      <c r="C207" t="str">
        <f>IF(P_ranger!J220=0," ",P_ranger!B220)</f>
        <v xml:space="preserve"> </v>
      </c>
      <c r="D207" s="47" t="str">
        <f>IF(P_ranger!C220=0," ",P_ranger!C220/1000)</f>
        <v xml:space="preserve"> </v>
      </c>
      <c r="E207" s="47" t="str">
        <f>IF(P_ranger!D220=0," ",P_ranger!D220/1000)</f>
        <v xml:space="preserve"> </v>
      </c>
      <c r="F207" s="47" t="str">
        <f>IF(P_ranger!E220=0," ",P_ranger!E220/1000)</f>
        <v xml:space="preserve"> </v>
      </c>
      <c r="G207" s="47" t="str">
        <f>IF(P_ranger!F220=0," ",P_ranger!F220/1000)</f>
        <v xml:space="preserve"> </v>
      </c>
      <c r="H207" s="47" t="str">
        <f>IF(P_ranger!G220=0," ",P_ranger!G220/1000)</f>
        <v xml:space="preserve"> </v>
      </c>
      <c r="I207" s="46" t="str">
        <f>IF(P_ranger!I220=0," ",P_ranger!I220)</f>
        <v xml:space="preserve"> </v>
      </c>
      <c r="J207" s="48" t="str">
        <f>IF(P_ranger!J220=0," ",P_ranger!J220)</f>
        <v xml:space="preserve"> </v>
      </c>
      <c r="K207" s="49" t="str">
        <f>IF(P_ranger!K220=0," ",P_ranger!K220)</f>
        <v xml:space="preserve"> </v>
      </c>
      <c r="L207" s="47" t="str">
        <f>IF(P_ranger!L220=0," ",P_ranger!L220/1000)</f>
        <v xml:space="preserve"> </v>
      </c>
    </row>
    <row r="208" spans="2:12" ht="12.95" customHeight="1" x14ac:dyDescent="0.2">
      <c r="B208" s="39" t="str">
        <f>IF(P_ranger!J221=0," ",IF(P_ranger!B221="sum"," ",P_ranger!A221))</f>
        <v xml:space="preserve"> </v>
      </c>
      <c r="C208" t="str">
        <f>IF(P_ranger!J221=0," ",P_ranger!B221)</f>
        <v xml:space="preserve"> </v>
      </c>
      <c r="D208" s="47" t="str">
        <f>IF(P_ranger!C221=0," ",P_ranger!C221/1000)</f>
        <v xml:space="preserve"> </v>
      </c>
      <c r="E208" s="47" t="str">
        <f>IF(P_ranger!D221=0," ",P_ranger!D221/1000)</f>
        <v xml:space="preserve"> </v>
      </c>
      <c r="F208" s="47" t="str">
        <f>IF(P_ranger!E221=0," ",P_ranger!E221/1000)</f>
        <v xml:space="preserve"> </v>
      </c>
      <c r="G208" s="47" t="str">
        <f>IF(P_ranger!F221=0," ",P_ranger!F221/1000)</f>
        <v xml:space="preserve"> </v>
      </c>
      <c r="H208" s="47" t="str">
        <f>IF(P_ranger!G221=0," ",P_ranger!G221/1000)</f>
        <v xml:space="preserve"> </v>
      </c>
      <c r="I208" s="46" t="str">
        <f>IF(P_ranger!I221=0," ",P_ranger!I221)</f>
        <v xml:space="preserve"> </v>
      </c>
      <c r="J208" s="48" t="str">
        <f>IF(P_ranger!J221=0," ",P_ranger!J221)</f>
        <v xml:space="preserve"> </v>
      </c>
      <c r="K208" s="49" t="str">
        <f>IF(P_ranger!K221=0," ",P_ranger!K221)</f>
        <v xml:space="preserve"> </v>
      </c>
      <c r="L208" s="47" t="str">
        <f>IF(P_ranger!L221=0," ",P_ranger!L221/1000)</f>
        <v xml:space="preserve"> </v>
      </c>
    </row>
    <row r="209" spans="2:12" ht="12.95" customHeight="1" x14ac:dyDescent="0.2">
      <c r="B209" s="39" t="str">
        <f>IF(P_ranger!J222=0," ",IF(P_ranger!B222="sum"," ",P_ranger!A222))</f>
        <v xml:space="preserve"> </v>
      </c>
      <c r="C209" t="str">
        <f>IF(P_ranger!J222=0," ",P_ranger!B222)</f>
        <v xml:space="preserve"> </v>
      </c>
      <c r="D209" s="47" t="str">
        <f>IF(P_ranger!C222=0," ",P_ranger!C222/1000)</f>
        <v xml:space="preserve"> </v>
      </c>
      <c r="E209" s="47" t="str">
        <f>IF(P_ranger!D222=0," ",P_ranger!D222/1000)</f>
        <v xml:space="preserve"> </v>
      </c>
      <c r="F209" s="47" t="str">
        <f>IF(P_ranger!E222=0," ",P_ranger!E222/1000)</f>
        <v xml:space="preserve"> </v>
      </c>
      <c r="G209" s="47" t="str">
        <f>IF(P_ranger!F222=0," ",P_ranger!F222/1000)</f>
        <v xml:space="preserve"> </v>
      </c>
      <c r="H209" s="47" t="str">
        <f>IF(P_ranger!G222=0," ",P_ranger!G222/1000)</f>
        <v xml:space="preserve"> </v>
      </c>
      <c r="I209" s="46" t="str">
        <f>IF(P_ranger!I222=0," ",P_ranger!I222)</f>
        <v xml:space="preserve"> </v>
      </c>
      <c r="J209" s="48" t="str">
        <f>IF(P_ranger!J222=0," ",P_ranger!J222)</f>
        <v xml:space="preserve"> </v>
      </c>
      <c r="K209" s="49" t="str">
        <f>IF(P_ranger!K222=0," ",P_ranger!K222)</f>
        <v xml:space="preserve"> </v>
      </c>
      <c r="L209" s="47" t="str">
        <f>IF(P_ranger!L222=0," ",P_ranger!L222/1000)</f>
        <v xml:space="preserve"> </v>
      </c>
    </row>
    <row r="210" spans="2:12" ht="12.95" customHeight="1" x14ac:dyDescent="0.2">
      <c r="B210" s="39" t="str">
        <f>IF(P_ranger!J223=0," ",IF(P_ranger!B223="sum"," ",P_ranger!A223))</f>
        <v xml:space="preserve"> </v>
      </c>
      <c r="C210" t="str">
        <f>IF(P_ranger!J223=0," ",P_ranger!B223)</f>
        <v xml:space="preserve"> </v>
      </c>
      <c r="D210" s="47" t="str">
        <f>IF(P_ranger!C223=0," ",P_ranger!C223/1000)</f>
        <v xml:space="preserve"> </v>
      </c>
      <c r="E210" s="47" t="str">
        <f>IF(P_ranger!D223=0," ",P_ranger!D223/1000)</f>
        <v xml:space="preserve"> </v>
      </c>
      <c r="F210" s="47" t="str">
        <f>IF(P_ranger!E223=0," ",P_ranger!E223/1000)</f>
        <v xml:space="preserve"> </v>
      </c>
      <c r="G210" s="47" t="str">
        <f>IF(P_ranger!F223=0," ",P_ranger!F223/1000)</f>
        <v xml:space="preserve"> </v>
      </c>
      <c r="H210" s="47" t="str">
        <f>IF(P_ranger!G223=0," ",P_ranger!G223/1000)</f>
        <v xml:space="preserve"> </v>
      </c>
      <c r="I210" s="46" t="str">
        <f>IF(P_ranger!I223=0," ",P_ranger!I223)</f>
        <v xml:space="preserve"> </v>
      </c>
      <c r="J210" s="48" t="str">
        <f>IF(P_ranger!J223=0," ",P_ranger!J223)</f>
        <v xml:space="preserve"> </v>
      </c>
      <c r="K210" s="49" t="str">
        <f>IF(P_ranger!K223=0," ",P_ranger!K223)</f>
        <v xml:space="preserve"> </v>
      </c>
      <c r="L210" s="47" t="str">
        <f>IF(P_ranger!L223=0," ",P_ranger!L223/1000)</f>
        <v xml:space="preserve"> </v>
      </c>
    </row>
    <row r="211" spans="2:12" ht="12.95" customHeight="1" x14ac:dyDescent="0.2">
      <c r="B211" s="39" t="str">
        <f>IF(P_ranger!J224=0," ",IF(P_ranger!B224="sum"," ",P_ranger!A224))</f>
        <v xml:space="preserve"> </v>
      </c>
      <c r="C211" t="str">
        <f>IF(P_ranger!J224=0," ",P_ranger!B224)</f>
        <v xml:space="preserve"> </v>
      </c>
      <c r="D211" s="47" t="str">
        <f>IF(P_ranger!C224=0," ",P_ranger!C224/1000)</f>
        <v xml:space="preserve"> </v>
      </c>
      <c r="E211" s="47" t="str">
        <f>IF(P_ranger!D224=0," ",P_ranger!D224/1000)</f>
        <v xml:space="preserve"> </v>
      </c>
      <c r="F211" s="47" t="str">
        <f>IF(P_ranger!E224=0," ",P_ranger!E224/1000)</f>
        <v xml:space="preserve"> </v>
      </c>
      <c r="G211" s="47" t="str">
        <f>IF(P_ranger!F224=0," ",P_ranger!F224/1000)</f>
        <v xml:space="preserve"> </v>
      </c>
      <c r="H211" s="47" t="str">
        <f>IF(P_ranger!G224=0," ",P_ranger!G224/1000)</f>
        <v xml:space="preserve"> </v>
      </c>
      <c r="I211" s="46" t="str">
        <f>IF(P_ranger!I224=0," ",P_ranger!I224)</f>
        <v xml:space="preserve"> </v>
      </c>
      <c r="J211" s="48" t="str">
        <f>IF(P_ranger!J224=0," ",P_ranger!J224)</f>
        <v xml:space="preserve"> </v>
      </c>
      <c r="K211" s="49" t="str">
        <f>IF(P_ranger!K224=0," ",P_ranger!K224)</f>
        <v xml:space="preserve"> </v>
      </c>
      <c r="L211" s="47" t="str">
        <f>IF(P_ranger!L224=0," ",P_ranger!L224/1000)</f>
        <v xml:space="preserve"> </v>
      </c>
    </row>
    <row r="212" spans="2:12" ht="12.95" customHeight="1" x14ac:dyDescent="0.2">
      <c r="B212" s="39" t="str">
        <f>IF(P_ranger!J225=0," ",IF(P_ranger!B225="sum"," ",P_ranger!A225))</f>
        <v xml:space="preserve"> </v>
      </c>
      <c r="C212" t="str">
        <f>IF(P_ranger!J225=0," ",P_ranger!B225)</f>
        <v xml:space="preserve"> </v>
      </c>
      <c r="D212" s="47" t="str">
        <f>IF(P_ranger!C225=0," ",P_ranger!C225/1000)</f>
        <v xml:space="preserve"> </v>
      </c>
      <c r="E212" s="47" t="str">
        <f>IF(P_ranger!D225=0," ",P_ranger!D225/1000)</f>
        <v xml:space="preserve"> </v>
      </c>
      <c r="F212" s="47" t="str">
        <f>IF(P_ranger!E225=0," ",P_ranger!E225/1000)</f>
        <v xml:space="preserve"> </v>
      </c>
      <c r="G212" s="47" t="str">
        <f>IF(P_ranger!F225=0," ",P_ranger!F225/1000)</f>
        <v xml:space="preserve"> </v>
      </c>
      <c r="H212" s="47" t="str">
        <f>IF(P_ranger!G225=0," ",P_ranger!G225/1000)</f>
        <v xml:space="preserve"> </v>
      </c>
      <c r="I212" s="46" t="str">
        <f>IF(P_ranger!I225=0," ",P_ranger!I225)</f>
        <v xml:space="preserve"> </v>
      </c>
      <c r="J212" s="48" t="str">
        <f>IF(P_ranger!J225=0," ",P_ranger!J225)</f>
        <v xml:space="preserve"> </v>
      </c>
      <c r="K212" s="49" t="str">
        <f>IF(P_ranger!K225=0," ",P_ranger!K225)</f>
        <v xml:space="preserve"> </v>
      </c>
      <c r="L212" s="47" t="str">
        <f>IF(P_ranger!L225=0," ",P_ranger!L225/1000)</f>
        <v xml:space="preserve"> </v>
      </c>
    </row>
    <row r="213" spans="2:12" ht="12.95" customHeight="1" x14ac:dyDescent="0.2">
      <c r="B213" s="39" t="str">
        <f>IF(P_ranger!J226=0," ",IF(P_ranger!B226="sum"," ",P_ranger!A226))</f>
        <v xml:space="preserve"> </v>
      </c>
      <c r="C213" t="str">
        <f>IF(P_ranger!J226=0," ",P_ranger!B226)</f>
        <v xml:space="preserve"> </v>
      </c>
      <c r="D213" s="47" t="str">
        <f>IF(P_ranger!C226=0," ",P_ranger!C226/1000)</f>
        <v xml:space="preserve"> </v>
      </c>
      <c r="E213" s="47" t="str">
        <f>IF(P_ranger!D226=0," ",P_ranger!D226/1000)</f>
        <v xml:space="preserve"> </v>
      </c>
      <c r="F213" s="47" t="str">
        <f>IF(P_ranger!E226=0," ",P_ranger!E226/1000)</f>
        <v xml:space="preserve"> </v>
      </c>
      <c r="G213" s="47" t="str">
        <f>IF(P_ranger!F226=0," ",P_ranger!F226/1000)</f>
        <v xml:space="preserve"> </v>
      </c>
      <c r="H213" s="47" t="str">
        <f>IF(P_ranger!G226=0," ",P_ranger!G226/1000)</f>
        <v xml:space="preserve"> </v>
      </c>
      <c r="I213" s="46" t="str">
        <f>IF(P_ranger!I226=0," ",P_ranger!I226)</f>
        <v xml:space="preserve"> </v>
      </c>
      <c r="J213" s="48" t="str">
        <f>IF(P_ranger!J226=0," ",P_ranger!J226)</f>
        <v xml:space="preserve"> </v>
      </c>
      <c r="K213" s="49" t="str">
        <f>IF(P_ranger!K226=0," ",P_ranger!K226)</f>
        <v xml:space="preserve"> </v>
      </c>
      <c r="L213" s="47" t="str">
        <f>IF(P_ranger!L226=0," ",P_ranger!L226/1000)</f>
        <v xml:space="preserve"> </v>
      </c>
    </row>
    <row r="214" spans="2:12" ht="12.95" customHeight="1" x14ac:dyDescent="0.2">
      <c r="B214" s="39" t="str">
        <f>IF(P_ranger!J227=0," ",IF(P_ranger!B227="sum"," ",P_ranger!A227))</f>
        <v xml:space="preserve"> </v>
      </c>
      <c r="C214" t="str">
        <f>IF(P_ranger!J227=0," ",P_ranger!B227)</f>
        <v xml:space="preserve"> </v>
      </c>
      <c r="D214" s="47" t="str">
        <f>IF(P_ranger!C227=0," ",P_ranger!C227/1000)</f>
        <v xml:space="preserve"> </v>
      </c>
      <c r="E214" s="47" t="str">
        <f>IF(P_ranger!D227=0," ",P_ranger!D227/1000)</f>
        <v xml:space="preserve"> </v>
      </c>
      <c r="F214" s="47" t="str">
        <f>IF(P_ranger!E227=0," ",P_ranger!E227/1000)</f>
        <v xml:space="preserve"> </v>
      </c>
      <c r="G214" s="47" t="str">
        <f>IF(P_ranger!F227=0," ",P_ranger!F227/1000)</f>
        <v xml:space="preserve"> </v>
      </c>
      <c r="H214" s="47" t="str">
        <f>IF(P_ranger!G227=0," ",P_ranger!G227/1000)</f>
        <v xml:space="preserve"> </v>
      </c>
      <c r="I214" s="46" t="str">
        <f>IF(P_ranger!I227=0," ",P_ranger!I227)</f>
        <v xml:space="preserve"> </v>
      </c>
      <c r="J214" s="48" t="str">
        <f>IF(P_ranger!J227=0," ",P_ranger!J227)</f>
        <v xml:space="preserve"> </v>
      </c>
      <c r="K214" s="49" t="str">
        <f>IF(P_ranger!K227=0," ",P_ranger!K227)</f>
        <v xml:space="preserve"> </v>
      </c>
      <c r="L214" s="47" t="str">
        <f>IF(P_ranger!L227=0," ",P_ranger!L227/1000)</f>
        <v xml:space="preserve"> </v>
      </c>
    </row>
    <row r="215" spans="2:12" ht="12.95" customHeight="1" x14ac:dyDescent="0.2">
      <c r="B215" s="39" t="str">
        <f>IF(P_ranger!J228=0," ",IF(P_ranger!B228="sum"," ",P_ranger!A228))</f>
        <v xml:space="preserve"> </v>
      </c>
      <c r="C215" t="str">
        <f>IF(P_ranger!J228=0," ",P_ranger!B228)</f>
        <v xml:space="preserve"> </v>
      </c>
      <c r="D215" s="47" t="str">
        <f>IF(P_ranger!C228=0," ",P_ranger!C228/1000)</f>
        <v xml:space="preserve"> </v>
      </c>
      <c r="E215" s="47" t="str">
        <f>IF(P_ranger!D228=0," ",P_ranger!D228/1000)</f>
        <v xml:space="preserve"> </v>
      </c>
      <c r="F215" s="47" t="str">
        <f>IF(P_ranger!E228=0," ",P_ranger!E228/1000)</f>
        <v xml:space="preserve"> </v>
      </c>
      <c r="G215" s="47" t="str">
        <f>IF(P_ranger!F228=0," ",P_ranger!F228/1000)</f>
        <v xml:space="preserve"> </v>
      </c>
      <c r="H215" s="47" t="str">
        <f>IF(P_ranger!G228=0," ",P_ranger!G228/1000)</f>
        <v xml:space="preserve"> </v>
      </c>
      <c r="I215" s="46" t="str">
        <f>IF(P_ranger!I228=0," ",P_ranger!I228)</f>
        <v xml:space="preserve"> </v>
      </c>
      <c r="J215" s="48" t="str">
        <f>IF(P_ranger!J228=0," ",P_ranger!J228)</f>
        <v xml:space="preserve"> </v>
      </c>
      <c r="K215" s="49" t="str">
        <f>IF(P_ranger!K228=0," ",P_ranger!K228)</f>
        <v xml:space="preserve"> </v>
      </c>
      <c r="L215" s="47" t="str">
        <f>IF(P_ranger!L228=0," ",P_ranger!L228/1000)</f>
        <v xml:space="preserve"> </v>
      </c>
    </row>
    <row r="216" spans="2:12" ht="12.95" customHeight="1" x14ac:dyDescent="0.2">
      <c r="B216" s="39" t="str">
        <f>IF(P_ranger!J229=0," ",IF(P_ranger!B229="sum"," ",P_ranger!A229))</f>
        <v xml:space="preserve"> </v>
      </c>
      <c r="C216" t="str">
        <f>IF(P_ranger!J229=0," ",P_ranger!B229)</f>
        <v xml:space="preserve"> </v>
      </c>
      <c r="D216" s="47" t="str">
        <f>IF(P_ranger!C229=0," ",P_ranger!C229/1000)</f>
        <v xml:space="preserve"> </v>
      </c>
      <c r="E216" s="47" t="str">
        <f>IF(P_ranger!D229=0," ",P_ranger!D229/1000)</f>
        <v xml:space="preserve"> </v>
      </c>
      <c r="F216" s="47" t="str">
        <f>IF(P_ranger!E229=0," ",P_ranger!E229/1000)</f>
        <v xml:space="preserve"> </v>
      </c>
      <c r="G216" s="47" t="str">
        <f>IF(P_ranger!F229=0," ",P_ranger!F229/1000)</f>
        <v xml:space="preserve"> </v>
      </c>
      <c r="H216" s="47" t="str">
        <f>IF(P_ranger!G229=0," ",P_ranger!G229/1000)</f>
        <v xml:space="preserve"> </v>
      </c>
      <c r="I216" s="46" t="str">
        <f>IF(P_ranger!I229=0," ",P_ranger!I229)</f>
        <v xml:space="preserve"> </v>
      </c>
      <c r="J216" s="48" t="str">
        <f>IF(P_ranger!J229=0," ",P_ranger!J229)</f>
        <v xml:space="preserve"> </v>
      </c>
      <c r="K216" s="49" t="str">
        <f>IF(P_ranger!K229=0," ",P_ranger!K229)</f>
        <v xml:space="preserve"> </v>
      </c>
      <c r="L216" s="47" t="str">
        <f>IF(P_ranger!L229=0," ",P_ranger!L229/1000)</f>
        <v xml:space="preserve"> </v>
      </c>
    </row>
    <row r="217" spans="2:12" ht="12.95" customHeight="1" x14ac:dyDescent="0.2">
      <c r="B217" s="39" t="str">
        <f>IF(P_ranger!J230=0," ",IF(P_ranger!B230="sum"," ",P_ranger!A230))</f>
        <v xml:space="preserve"> </v>
      </c>
      <c r="C217" t="str">
        <f>IF(P_ranger!J230=0," ",P_ranger!B230)</f>
        <v xml:space="preserve"> </v>
      </c>
      <c r="D217" s="47" t="str">
        <f>IF(P_ranger!C230=0," ",P_ranger!C230/1000)</f>
        <v xml:space="preserve"> </v>
      </c>
      <c r="E217" s="47" t="str">
        <f>IF(P_ranger!D230=0," ",P_ranger!D230/1000)</f>
        <v xml:space="preserve"> </v>
      </c>
      <c r="F217" s="47" t="str">
        <f>IF(P_ranger!E230=0," ",P_ranger!E230/1000)</f>
        <v xml:space="preserve"> </v>
      </c>
      <c r="G217" s="47" t="str">
        <f>IF(P_ranger!F230=0," ",P_ranger!F230/1000)</f>
        <v xml:space="preserve"> </v>
      </c>
      <c r="H217" s="47" t="str">
        <f>IF(P_ranger!G230=0," ",P_ranger!G230/1000)</f>
        <v xml:space="preserve"> </v>
      </c>
      <c r="I217" s="46" t="str">
        <f>IF(P_ranger!I230=0," ",P_ranger!I230)</f>
        <v xml:space="preserve"> </v>
      </c>
      <c r="J217" s="48" t="str">
        <f>IF(P_ranger!J230=0," ",P_ranger!J230)</f>
        <v xml:space="preserve"> </v>
      </c>
      <c r="K217" s="49" t="str">
        <f>IF(P_ranger!K230=0," ",P_ranger!K230)</f>
        <v xml:space="preserve"> </v>
      </c>
      <c r="L217" s="47" t="str">
        <f>IF(P_ranger!L230=0," ",P_ranger!L230/1000)</f>
        <v xml:space="preserve"> </v>
      </c>
    </row>
    <row r="218" spans="2:12" ht="12.95" customHeight="1" x14ac:dyDescent="0.2">
      <c r="B218" s="39" t="str">
        <f>IF(P_ranger!J231=0," ",IF(P_ranger!B231="sum"," ",P_ranger!A231))</f>
        <v xml:space="preserve"> </v>
      </c>
      <c r="C218" t="str">
        <f>IF(P_ranger!J231=0," ",P_ranger!B231)</f>
        <v xml:space="preserve"> </v>
      </c>
      <c r="D218" s="47" t="str">
        <f>IF(P_ranger!C231=0," ",P_ranger!C231/1000)</f>
        <v xml:space="preserve"> </v>
      </c>
      <c r="E218" s="47" t="str">
        <f>IF(P_ranger!D231=0," ",P_ranger!D231/1000)</f>
        <v xml:space="preserve"> </v>
      </c>
      <c r="F218" s="47" t="str">
        <f>IF(P_ranger!E231=0," ",P_ranger!E231/1000)</f>
        <v xml:space="preserve"> </v>
      </c>
      <c r="G218" s="47" t="str">
        <f>IF(P_ranger!F231=0," ",P_ranger!F231/1000)</f>
        <v xml:space="preserve"> </v>
      </c>
      <c r="H218" s="47" t="str">
        <f>IF(P_ranger!G231=0," ",P_ranger!G231/1000)</f>
        <v xml:space="preserve"> </v>
      </c>
      <c r="I218" s="46" t="str">
        <f>IF(P_ranger!I231=0," ",P_ranger!I231)</f>
        <v xml:space="preserve"> </v>
      </c>
      <c r="J218" s="48" t="str">
        <f>IF(P_ranger!J231=0," ",P_ranger!J231)</f>
        <v xml:space="preserve"> </v>
      </c>
      <c r="K218" s="49" t="str">
        <f>IF(P_ranger!K231=0," ",P_ranger!K231)</f>
        <v xml:space="preserve"> </v>
      </c>
      <c r="L218" s="47" t="str">
        <f>IF(P_ranger!L231=0," ",P_ranger!L231/1000)</f>
        <v xml:space="preserve"> </v>
      </c>
    </row>
    <row r="219" spans="2:12" ht="12.95" customHeight="1" x14ac:dyDescent="0.2">
      <c r="B219" s="39" t="str">
        <f>IF(P_ranger!J232=0," ",IF(P_ranger!B232="sum"," ",P_ranger!A232))</f>
        <v xml:space="preserve"> </v>
      </c>
      <c r="C219" t="str">
        <f>IF(P_ranger!J232=0," ",P_ranger!B232)</f>
        <v xml:space="preserve"> </v>
      </c>
      <c r="D219" s="47" t="str">
        <f>IF(P_ranger!C232=0," ",P_ranger!C232/1000)</f>
        <v xml:space="preserve"> </v>
      </c>
      <c r="E219" s="47" t="str">
        <f>IF(P_ranger!D232=0," ",P_ranger!D232/1000)</f>
        <v xml:space="preserve"> </v>
      </c>
      <c r="F219" s="47" t="str">
        <f>IF(P_ranger!E232=0," ",P_ranger!E232/1000)</f>
        <v xml:space="preserve"> </v>
      </c>
      <c r="G219" s="47" t="str">
        <f>IF(P_ranger!F232=0," ",P_ranger!F232/1000)</f>
        <v xml:space="preserve"> </v>
      </c>
      <c r="H219" s="47" t="str">
        <f>IF(P_ranger!G232=0," ",P_ranger!G232/1000)</f>
        <v xml:space="preserve"> </v>
      </c>
      <c r="I219" s="46" t="str">
        <f>IF(P_ranger!I232=0," ",P_ranger!I232)</f>
        <v xml:space="preserve"> </v>
      </c>
      <c r="J219" s="48" t="str">
        <f>IF(P_ranger!J232=0," ",P_ranger!J232)</f>
        <v xml:space="preserve"> </v>
      </c>
      <c r="K219" s="49" t="str">
        <f>IF(P_ranger!K232=0," ",P_ranger!K232)</f>
        <v xml:space="preserve"> </v>
      </c>
      <c r="L219" s="47" t="str">
        <f>IF(P_ranger!L232=0," ",P_ranger!L232/1000)</f>
        <v xml:space="preserve"> </v>
      </c>
    </row>
    <row r="220" spans="2:12" ht="12.95" customHeight="1" x14ac:dyDescent="0.2">
      <c r="B220" s="39" t="str">
        <f>IF(P_ranger!J233=0," ",IF(P_ranger!B233="sum"," ",P_ranger!A233))</f>
        <v xml:space="preserve"> </v>
      </c>
      <c r="C220" t="str">
        <f>IF(P_ranger!J233=0," ",P_ranger!B233)</f>
        <v xml:space="preserve"> </v>
      </c>
      <c r="D220" s="47" t="str">
        <f>IF(P_ranger!C233=0," ",P_ranger!C233/1000)</f>
        <v xml:space="preserve"> </v>
      </c>
      <c r="E220" s="47" t="str">
        <f>IF(P_ranger!D233=0," ",P_ranger!D233/1000)</f>
        <v xml:space="preserve"> </v>
      </c>
      <c r="F220" s="47" t="str">
        <f>IF(P_ranger!E233=0," ",P_ranger!E233/1000)</f>
        <v xml:space="preserve"> </v>
      </c>
      <c r="G220" s="47" t="str">
        <f>IF(P_ranger!F233=0," ",P_ranger!F233/1000)</f>
        <v xml:space="preserve"> </v>
      </c>
      <c r="H220" s="47" t="str">
        <f>IF(P_ranger!G233=0," ",P_ranger!G233/1000)</f>
        <v xml:space="preserve"> </v>
      </c>
      <c r="I220" s="46" t="str">
        <f>IF(P_ranger!I233=0," ",P_ranger!I233)</f>
        <v xml:space="preserve"> </v>
      </c>
      <c r="J220" s="48" t="str">
        <f>IF(P_ranger!J233=0," ",P_ranger!J233)</f>
        <v xml:space="preserve"> </v>
      </c>
      <c r="K220" s="49" t="str">
        <f>IF(P_ranger!K233=0," ",P_ranger!K233)</f>
        <v xml:space="preserve"> </v>
      </c>
      <c r="L220" s="47" t="str">
        <f>IF(P_ranger!L233=0," ",P_ranger!L233/1000)</f>
        <v xml:space="preserve"> </v>
      </c>
    </row>
    <row r="221" spans="2:12" ht="12.95" customHeight="1" x14ac:dyDescent="0.2">
      <c r="B221" s="39" t="str">
        <f>IF(P_ranger!J234=0," ",IF(P_ranger!B234="sum"," ",P_ranger!A234))</f>
        <v xml:space="preserve"> </v>
      </c>
      <c r="C221" t="str">
        <f>IF(P_ranger!J234=0," ",P_ranger!B234)</f>
        <v xml:space="preserve"> </v>
      </c>
      <c r="D221" s="47" t="str">
        <f>IF(P_ranger!C234=0," ",P_ranger!C234/1000)</f>
        <v xml:space="preserve"> </v>
      </c>
      <c r="E221" s="47" t="str">
        <f>IF(P_ranger!D234=0," ",P_ranger!D234/1000)</f>
        <v xml:space="preserve"> </v>
      </c>
      <c r="F221" s="47" t="str">
        <f>IF(P_ranger!E234=0," ",P_ranger!E234/1000)</f>
        <v xml:space="preserve"> </v>
      </c>
      <c r="G221" s="47" t="str">
        <f>IF(P_ranger!F234=0," ",P_ranger!F234/1000)</f>
        <v xml:space="preserve"> </v>
      </c>
      <c r="H221" s="47" t="str">
        <f>IF(P_ranger!G234=0," ",P_ranger!G234/1000)</f>
        <v xml:space="preserve"> </v>
      </c>
      <c r="I221" s="46" t="str">
        <f>IF(P_ranger!I234=0," ",P_ranger!I234)</f>
        <v xml:space="preserve"> </v>
      </c>
      <c r="J221" s="48" t="str">
        <f>IF(P_ranger!J234=0," ",P_ranger!J234)</f>
        <v xml:space="preserve"> </v>
      </c>
      <c r="K221" s="49" t="str">
        <f>IF(P_ranger!K234=0," ",P_ranger!K234)</f>
        <v xml:space="preserve"> </v>
      </c>
      <c r="L221" s="47" t="str">
        <f>IF(P_ranger!L234=0," ",P_ranger!L234/1000)</f>
        <v xml:space="preserve"> </v>
      </c>
    </row>
    <row r="222" spans="2:12" ht="12.95" customHeight="1" x14ac:dyDescent="0.2">
      <c r="B222" s="39" t="str">
        <f>IF(P_ranger!J235=0," ",IF(P_ranger!B235="sum"," ",P_ranger!A235))</f>
        <v xml:space="preserve"> </v>
      </c>
      <c r="C222" t="str">
        <f>IF(P_ranger!J235=0," ",P_ranger!B235)</f>
        <v xml:space="preserve"> </v>
      </c>
      <c r="D222" s="47" t="str">
        <f>IF(P_ranger!C235=0," ",P_ranger!C235/1000)</f>
        <v xml:space="preserve"> </v>
      </c>
      <c r="E222" s="47" t="str">
        <f>IF(P_ranger!D235=0," ",P_ranger!D235/1000)</f>
        <v xml:space="preserve"> </v>
      </c>
      <c r="F222" s="47" t="str">
        <f>IF(P_ranger!E235=0," ",P_ranger!E235/1000)</f>
        <v xml:space="preserve"> </v>
      </c>
      <c r="G222" s="47" t="str">
        <f>IF(P_ranger!F235=0," ",P_ranger!F235/1000)</f>
        <v xml:space="preserve"> </v>
      </c>
      <c r="H222" s="47" t="str">
        <f>IF(P_ranger!G235=0," ",P_ranger!G235/1000)</f>
        <v xml:space="preserve"> </v>
      </c>
      <c r="I222" s="46" t="str">
        <f>IF(P_ranger!I235=0," ",P_ranger!I235)</f>
        <v xml:space="preserve"> </v>
      </c>
      <c r="J222" s="48" t="str">
        <f>IF(P_ranger!J235=0," ",P_ranger!J235)</f>
        <v xml:space="preserve"> </v>
      </c>
      <c r="K222" s="49" t="str">
        <f>IF(P_ranger!K235=0," ",P_ranger!K235)</f>
        <v xml:space="preserve"> </v>
      </c>
      <c r="L222" s="47" t="str">
        <f>IF(P_ranger!L235=0," ",P_ranger!L235/1000)</f>
        <v xml:space="preserve"> </v>
      </c>
    </row>
    <row r="223" spans="2:12" ht="12.95" customHeight="1" x14ac:dyDescent="0.2">
      <c r="B223" s="39" t="str">
        <f>IF(P_ranger!J236=0," ",IF(P_ranger!B236="sum"," ",P_ranger!A236))</f>
        <v xml:space="preserve"> </v>
      </c>
      <c r="C223" t="str">
        <f>IF(P_ranger!J236=0," ",P_ranger!B236)</f>
        <v xml:space="preserve"> </v>
      </c>
      <c r="D223" s="47" t="str">
        <f>IF(P_ranger!C236=0," ",P_ranger!C236/1000)</f>
        <v xml:space="preserve"> </v>
      </c>
      <c r="E223" s="47" t="str">
        <f>IF(P_ranger!D236=0," ",P_ranger!D236/1000)</f>
        <v xml:space="preserve"> </v>
      </c>
      <c r="F223" s="47" t="str">
        <f>IF(P_ranger!E236=0," ",P_ranger!E236/1000)</f>
        <v xml:space="preserve"> </v>
      </c>
      <c r="G223" s="47" t="str">
        <f>IF(P_ranger!F236=0," ",P_ranger!F236/1000)</f>
        <v xml:space="preserve"> </v>
      </c>
      <c r="H223" s="47" t="str">
        <f>IF(P_ranger!G236=0," ",P_ranger!G236/1000)</f>
        <v xml:space="preserve"> </v>
      </c>
      <c r="I223" s="46" t="str">
        <f>IF(P_ranger!I236=0," ",P_ranger!I236)</f>
        <v xml:space="preserve"> </v>
      </c>
      <c r="J223" s="48" t="str">
        <f>IF(P_ranger!J236=0," ",P_ranger!J236)</f>
        <v xml:space="preserve"> </v>
      </c>
      <c r="K223" s="49" t="str">
        <f>IF(P_ranger!K236=0," ",P_ranger!K236)</f>
        <v xml:space="preserve"> </v>
      </c>
      <c r="L223" s="47" t="str">
        <f>IF(P_ranger!L236=0," ",P_ranger!L236/1000)</f>
        <v xml:space="preserve"> </v>
      </c>
    </row>
    <row r="224" spans="2:12" ht="12.95" customHeight="1" x14ac:dyDescent="0.2">
      <c r="B224" s="39" t="str">
        <f>IF(P_ranger!J237=0," ",IF(P_ranger!B237="sum"," ",P_ranger!A237))</f>
        <v xml:space="preserve"> </v>
      </c>
      <c r="C224" t="str">
        <f>IF(P_ranger!J237=0," ",P_ranger!B237)</f>
        <v xml:space="preserve"> </v>
      </c>
      <c r="D224" s="47" t="str">
        <f>IF(P_ranger!C237=0," ",P_ranger!C237/1000)</f>
        <v xml:space="preserve"> </v>
      </c>
      <c r="E224" s="47" t="str">
        <f>IF(P_ranger!D237=0," ",P_ranger!D237/1000)</f>
        <v xml:space="preserve"> </v>
      </c>
      <c r="F224" s="47" t="str">
        <f>IF(P_ranger!E237=0," ",P_ranger!E237/1000)</f>
        <v xml:space="preserve"> </v>
      </c>
      <c r="G224" s="47" t="str">
        <f>IF(P_ranger!F237=0," ",P_ranger!F237/1000)</f>
        <v xml:space="preserve"> </v>
      </c>
      <c r="H224" s="47" t="str">
        <f>IF(P_ranger!G237=0," ",P_ranger!G237/1000)</f>
        <v xml:space="preserve"> </v>
      </c>
      <c r="I224" s="46" t="str">
        <f>IF(P_ranger!I237=0," ",P_ranger!I237)</f>
        <v xml:space="preserve"> </v>
      </c>
      <c r="J224" s="48" t="str">
        <f>IF(P_ranger!J237=0," ",P_ranger!J237)</f>
        <v xml:space="preserve"> </v>
      </c>
      <c r="K224" s="49" t="str">
        <f>IF(P_ranger!K237=0," ",P_ranger!K237)</f>
        <v xml:space="preserve"> </v>
      </c>
      <c r="L224" s="47" t="str">
        <f>IF(P_ranger!L237=0," ",P_ranger!L237/1000)</f>
        <v xml:space="preserve"> </v>
      </c>
    </row>
    <row r="225" spans="2:12" ht="12.95" customHeight="1" x14ac:dyDescent="0.2">
      <c r="B225" s="39" t="str">
        <f>IF(P_ranger!J238=0," ",IF(P_ranger!B238="sum"," ",P_ranger!A238))</f>
        <v xml:space="preserve"> </v>
      </c>
      <c r="C225" t="str">
        <f>IF(P_ranger!J238=0," ",P_ranger!B238)</f>
        <v xml:space="preserve"> </v>
      </c>
      <c r="D225" s="47" t="str">
        <f>IF(P_ranger!C238=0," ",P_ranger!C238/1000)</f>
        <v xml:space="preserve"> </v>
      </c>
      <c r="E225" s="47" t="str">
        <f>IF(P_ranger!D238=0," ",P_ranger!D238/1000)</f>
        <v xml:space="preserve"> </v>
      </c>
      <c r="F225" s="47" t="str">
        <f>IF(P_ranger!E238=0," ",P_ranger!E238/1000)</f>
        <v xml:space="preserve"> </v>
      </c>
      <c r="G225" s="47" t="str">
        <f>IF(P_ranger!F238=0," ",P_ranger!F238/1000)</f>
        <v xml:space="preserve"> </v>
      </c>
      <c r="H225" s="47" t="str">
        <f>IF(P_ranger!G238=0," ",P_ranger!G238/1000)</f>
        <v xml:space="preserve"> </v>
      </c>
      <c r="I225" s="46" t="str">
        <f>IF(P_ranger!I238=0," ",P_ranger!I238)</f>
        <v xml:space="preserve"> </v>
      </c>
      <c r="J225" s="48" t="str">
        <f>IF(P_ranger!J238=0," ",P_ranger!J238)</f>
        <v xml:space="preserve"> </v>
      </c>
      <c r="K225" s="49" t="str">
        <f>IF(P_ranger!K238=0," ",P_ranger!K238)</f>
        <v xml:space="preserve"> </v>
      </c>
      <c r="L225" s="47" t="str">
        <f>IF(P_ranger!L238=0," ",P_ranger!L238/1000)</f>
        <v xml:space="preserve"> </v>
      </c>
    </row>
    <row r="226" spans="2:12" ht="12.95" customHeight="1" x14ac:dyDescent="0.2">
      <c r="B226" s="39" t="str">
        <f>IF(P_ranger!J239=0," ",IF(P_ranger!B239="sum"," ",P_ranger!A239))</f>
        <v xml:space="preserve"> </v>
      </c>
      <c r="C226" t="str">
        <f>IF(P_ranger!J239=0," ",P_ranger!B239)</f>
        <v xml:space="preserve"> </v>
      </c>
      <c r="D226" s="47" t="str">
        <f>IF(P_ranger!C239=0," ",P_ranger!C239/1000)</f>
        <v xml:space="preserve"> </v>
      </c>
      <c r="E226" s="47" t="str">
        <f>IF(P_ranger!D239=0," ",P_ranger!D239/1000)</f>
        <v xml:space="preserve"> </v>
      </c>
      <c r="F226" s="47" t="str">
        <f>IF(P_ranger!E239=0," ",P_ranger!E239/1000)</f>
        <v xml:space="preserve"> </v>
      </c>
      <c r="G226" s="47" t="str">
        <f>IF(P_ranger!F239=0," ",P_ranger!F239/1000)</f>
        <v xml:space="preserve"> </v>
      </c>
      <c r="H226" s="47" t="str">
        <f>IF(P_ranger!G239=0," ",P_ranger!G239/1000)</f>
        <v xml:space="preserve"> </v>
      </c>
      <c r="I226" s="46" t="str">
        <f>IF(P_ranger!I239=0," ",P_ranger!I239)</f>
        <v xml:space="preserve"> </v>
      </c>
      <c r="J226" s="48" t="str">
        <f>IF(P_ranger!J239=0," ",P_ranger!J239)</f>
        <v xml:space="preserve"> </v>
      </c>
      <c r="K226" s="49" t="str">
        <f>IF(P_ranger!K239=0," ",P_ranger!K239)</f>
        <v xml:space="preserve"> </v>
      </c>
      <c r="L226" s="47" t="str">
        <f>IF(P_ranger!L239=0," ",P_ranger!L239/1000)</f>
        <v xml:space="preserve"> </v>
      </c>
    </row>
    <row r="227" spans="2:12" ht="12.95" customHeight="1" x14ac:dyDescent="0.2">
      <c r="B227" s="39" t="str">
        <f>IF(P_ranger!J240=0," ",IF(P_ranger!B240="sum"," ",P_ranger!A240))</f>
        <v xml:space="preserve"> </v>
      </c>
      <c r="C227" t="str">
        <f>IF(P_ranger!J240=0," ",P_ranger!B240)</f>
        <v xml:space="preserve"> </v>
      </c>
      <c r="D227" s="47" t="str">
        <f>IF(P_ranger!C240=0," ",P_ranger!C240/1000)</f>
        <v xml:space="preserve"> </v>
      </c>
      <c r="E227" s="47" t="str">
        <f>IF(P_ranger!D240=0," ",P_ranger!D240/1000)</f>
        <v xml:space="preserve"> </v>
      </c>
      <c r="F227" s="47" t="str">
        <f>IF(P_ranger!E240=0," ",P_ranger!E240/1000)</f>
        <v xml:space="preserve"> </v>
      </c>
      <c r="G227" s="47" t="str">
        <f>IF(P_ranger!F240=0," ",P_ranger!F240/1000)</f>
        <v xml:space="preserve"> </v>
      </c>
      <c r="H227" s="47" t="str">
        <f>IF(P_ranger!G240=0," ",P_ranger!G240/1000)</f>
        <v xml:space="preserve"> </v>
      </c>
      <c r="I227" s="46" t="str">
        <f>IF(P_ranger!I240=0," ",P_ranger!I240)</f>
        <v xml:space="preserve"> </v>
      </c>
      <c r="J227" s="48" t="str">
        <f>IF(P_ranger!J240=0," ",P_ranger!J240)</f>
        <v xml:space="preserve"> </v>
      </c>
      <c r="K227" s="49" t="str">
        <f>IF(P_ranger!K240=0," ",P_ranger!K240)</f>
        <v xml:space="preserve"> </v>
      </c>
      <c r="L227" s="47" t="str">
        <f>IF(P_ranger!L240=0," ",P_ranger!L240/1000)</f>
        <v xml:space="preserve"> </v>
      </c>
    </row>
    <row r="228" spans="2:12" ht="12.95" customHeight="1" x14ac:dyDescent="0.2">
      <c r="B228" s="39" t="str">
        <f>IF(P_ranger!J241=0," ",IF(P_ranger!B241="sum"," ",P_ranger!A241))</f>
        <v xml:space="preserve"> </v>
      </c>
      <c r="C228" t="str">
        <f>IF(P_ranger!J241=0," ",P_ranger!B241)</f>
        <v xml:space="preserve"> </v>
      </c>
      <c r="D228" s="47" t="str">
        <f>IF(P_ranger!C241=0," ",P_ranger!C241/1000)</f>
        <v xml:space="preserve"> </v>
      </c>
      <c r="E228" s="47" t="str">
        <f>IF(P_ranger!D241=0," ",P_ranger!D241/1000)</f>
        <v xml:space="preserve"> </v>
      </c>
      <c r="F228" s="47" t="str">
        <f>IF(P_ranger!E241=0," ",P_ranger!E241/1000)</f>
        <v xml:space="preserve"> </v>
      </c>
      <c r="G228" s="47" t="str">
        <f>IF(P_ranger!F241=0," ",P_ranger!F241/1000)</f>
        <v xml:space="preserve"> </v>
      </c>
      <c r="H228" s="47" t="str">
        <f>IF(P_ranger!G241=0," ",P_ranger!G241/1000)</f>
        <v xml:space="preserve"> </v>
      </c>
      <c r="I228" s="46" t="str">
        <f>IF(P_ranger!I241=0," ",P_ranger!I241)</f>
        <v xml:space="preserve"> </v>
      </c>
      <c r="J228" s="48" t="str">
        <f>IF(P_ranger!J241=0," ",P_ranger!J241)</f>
        <v xml:space="preserve"> </v>
      </c>
      <c r="K228" s="49" t="str">
        <f>IF(P_ranger!K241=0," ",P_ranger!K241)</f>
        <v xml:space="preserve"> </v>
      </c>
      <c r="L228" s="47" t="str">
        <f>IF(P_ranger!L241=0," ",P_ranger!L241/1000)</f>
        <v xml:space="preserve"> </v>
      </c>
    </row>
    <row r="229" spans="2:12" ht="12.95" customHeight="1" x14ac:dyDescent="0.2">
      <c r="B229" s="39" t="str">
        <f>IF(P_ranger!J242=0," ",IF(P_ranger!B242="sum"," ",P_ranger!A242))</f>
        <v xml:space="preserve"> </v>
      </c>
      <c r="C229" t="str">
        <f>IF(P_ranger!J242=0," ",P_ranger!B242)</f>
        <v xml:space="preserve"> </v>
      </c>
      <c r="D229" s="47" t="str">
        <f>IF(P_ranger!C242=0," ",P_ranger!C242/1000)</f>
        <v xml:space="preserve"> </v>
      </c>
      <c r="E229" s="47" t="str">
        <f>IF(P_ranger!D242=0," ",P_ranger!D242/1000)</f>
        <v xml:space="preserve"> </v>
      </c>
      <c r="F229" s="47" t="str">
        <f>IF(P_ranger!E242=0," ",P_ranger!E242/1000)</f>
        <v xml:space="preserve"> </v>
      </c>
      <c r="G229" s="47" t="str">
        <f>IF(P_ranger!F242=0," ",P_ranger!F242/1000)</f>
        <v xml:space="preserve"> </v>
      </c>
      <c r="H229" s="47" t="str">
        <f>IF(P_ranger!G242=0," ",P_ranger!G242/1000)</f>
        <v xml:space="preserve"> </v>
      </c>
      <c r="I229" s="46" t="str">
        <f>IF(P_ranger!I242=0," ",P_ranger!I242)</f>
        <v xml:space="preserve"> </v>
      </c>
      <c r="J229" s="48" t="str">
        <f>IF(P_ranger!J242=0," ",P_ranger!J242)</f>
        <v xml:space="preserve"> </v>
      </c>
      <c r="K229" s="49" t="str">
        <f>IF(P_ranger!K242=0," ",P_ranger!K242)</f>
        <v xml:space="preserve"> </v>
      </c>
      <c r="L229" s="47" t="str">
        <f>IF(P_ranger!L242=0," ",P_ranger!L242/1000)</f>
        <v xml:space="preserve"> </v>
      </c>
    </row>
    <row r="230" spans="2:12" ht="12.95" customHeight="1" x14ac:dyDescent="0.2">
      <c r="B230" s="39" t="str">
        <f>IF(P_ranger!J243=0," ",IF(P_ranger!B243="sum"," ",P_ranger!A243))</f>
        <v xml:space="preserve"> </v>
      </c>
      <c r="C230" t="str">
        <f>IF(P_ranger!J243=0," ",P_ranger!B243)</f>
        <v xml:space="preserve"> </v>
      </c>
      <c r="D230" s="47" t="str">
        <f>IF(P_ranger!C243=0," ",P_ranger!C243/1000)</f>
        <v xml:space="preserve"> </v>
      </c>
      <c r="E230" s="47" t="str">
        <f>IF(P_ranger!D243=0," ",P_ranger!D243/1000)</f>
        <v xml:space="preserve"> </v>
      </c>
      <c r="F230" s="47" t="str">
        <f>IF(P_ranger!E243=0," ",P_ranger!E243/1000)</f>
        <v xml:space="preserve"> </v>
      </c>
      <c r="G230" s="47" t="str">
        <f>IF(P_ranger!F243=0," ",P_ranger!F243/1000)</f>
        <v xml:space="preserve"> </v>
      </c>
      <c r="H230" s="47" t="str">
        <f>IF(P_ranger!G243=0," ",P_ranger!G243/1000)</f>
        <v xml:space="preserve"> </v>
      </c>
      <c r="I230" s="46" t="str">
        <f>IF(P_ranger!I243=0," ",P_ranger!I243)</f>
        <v xml:space="preserve"> </v>
      </c>
      <c r="J230" s="48" t="str">
        <f>IF(P_ranger!J243=0," ",P_ranger!J243)</f>
        <v xml:space="preserve"> </v>
      </c>
      <c r="K230" s="49" t="str">
        <f>IF(P_ranger!K243=0," ",P_ranger!K243)</f>
        <v xml:space="preserve"> </v>
      </c>
      <c r="L230" s="47" t="str">
        <f>IF(P_ranger!L243=0," ",P_ranger!L243/1000)</f>
        <v xml:space="preserve"> </v>
      </c>
    </row>
    <row r="231" spans="2:12" ht="12.95" customHeight="1" x14ac:dyDescent="0.2">
      <c r="B231" s="39" t="str">
        <f>IF(P_ranger!J244=0," ",IF(P_ranger!B244="sum"," ",P_ranger!A244))</f>
        <v xml:space="preserve"> </v>
      </c>
      <c r="C231" t="str">
        <f>IF(P_ranger!J244=0," ",P_ranger!B244)</f>
        <v xml:space="preserve"> </v>
      </c>
      <c r="D231" s="47" t="str">
        <f>IF(P_ranger!C244=0," ",P_ranger!C244/1000)</f>
        <v xml:space="preserve"> </v>
      </c>
      <c r="E231" s="47" t="str">
        <f>IF(P_ranger!D244=0," ",P_ranger!D244/1000)</f>
        <v xml:space="preserve"> </v>
      </c>
      <c r="F231" s="47" t="str">
        <f>IF(P_ranger!E244=0," ",P_ranger!E244/1000)</f>
        <v xml:space="preserve"> </v>
      </c>
      <c r="G231" s="47" t="str">
        <f>IF(P_ranger!F244=0," ",P_ranger!F244/1000)</f>
        <v xml:space="preserve"> </v>
      </c>
      <c r="H231" s="47" t="str">
        <f>IF(P_ranger!G244=0," ",P_ranger!G244/1000)</f>
        <v xml:space="preserve"> </v>
      </c>
      <c r="I231" s="46" t="str">
        <f>IF(P_ranger!I244=0," ",P_ranger!I244)</f>
        <v xml:space="preserve"> </v>
      </c>
      <c r="J231" s="48" t="str">
        <f>IF(P_ranger!J244=0," ",P_ranger!J244)</f>
        <v xml:space="preserve"> </v>
      </c>
      <c r="K231" s="49" t="str">
        <f>IF(P_ranger!K244=0," ",P_ranger!K244)</f>
        <v xml:space="preserve"> </v>
      </c>
      <c r="L231" s="47" t="str">
        <f>IF(P_ranger!L244=0," ",P_ranger!L244/1000)</f>
        <v xml:space="preserve"> </v>
      </c>
    </row>
    <row r="232" spans="2:12" ht="12.95" customHeight="1" x14ac:dyDescent="0.2">
      <c r="B232" s="39" t="str">
        <f>IF(P_ranger!J245=0," ",IF(P_ranger!B245="sum"," ",P_ranger!A245))</f>
        <v xml:space="preserve"> </v>
      </c>
      <c r="C232" t="str">
        <f>IF(P_ranger!J245=0," ",P_ranger!B245)</f>
        <v xml:space="preserve"> </v>
      </c>
      <c r="D232" s="47" t="str">
        <f>IF(P_ranger!C245=0," ",P_ranger!C245/1000)</f>
        <v xml:space="preserve"> </v>
      </c>
      <c r="E232" s="47" t="str">
        <f>IF(P_ranger!D245=0," ",P_ranger!D245/1000)</f>
        <v xml:space="preserve"> </v>
      </c>
      <c r="F232" s="47" t="str">
        <f>IF(P_ranger!E245=0," ",P_ranger!E245/1000)</f>
        <v xml:space="preserve"> </v>
      </c>
      <c r="G232" s="47" t="str">
        <f>IF(P_ranger!F245=0," ",P_ranger!F245/1000)</f>
        <v xml:space="preserve"> </v>
      </c>
      <c r="H232" s="47" t="str">
        <f>IF(P_ranger!G245=0," ",P_ranger!G245/1000)</f>
        <v xml:space="preserve"> </v>
      </c>
      <c r="I232" s="46" t="str">
        <f>IF(P_ranger!I245=0," ",P_ranger!I245)</f>
        <v xml:space="preserve"> </v>
      </c>
      <c r="J232" s="48" t="str">
        <f>IF(P_ranger!J245=0," ",P_ranger!J245)</f>
        <v xml:space="preserve"> </v>
      </c>
      <c r="K232" s="49" t="str">
        <f>IF(P_ranger!K245=0," ",P_ranger!K245)</f>
        <v xml:space="preserve"> </v>
      </c>
      <c r="L232" s="47" t="str">
        <f>IF(P_ranger!L245=0," ",P_ranger!L245/1000)</f>
        <v xml:space="preserve"> </v>
      </c>
    </row>
    <row r="233" spans="2:12" ht="12.95" customHeight="1" x14ac:dyDescent="0.2">
      <c r="B233" s="39" t="str">
        <f>IF(P_ranger!J246=0," ",IF(P_ranger!B246="sum"," ",P_ranger!A246))</f>
        <v xml:space="preserve"> </v>
      </c>
      <c r="C233" t="str">
        <f>IF(P_ranger!J246=0," ",P_ranger!B246)</f>
        <v xml:space="preserve"> </v>
      </c>
      <c r="D233" s="47" t="str">
        <f>IF(P_ranger!C246=0," ",P_ranger!C246/1000)</f>
        <v xml:space="preserve"> </v>
      </c>
      <c r="E233" s="47" t="str">
        <f>IF(P_ranger!D246=0," ",P_ranger!D246/1000)</f>
        <v xml:space="preserve"> </v>
      </c>
      <c r="F233" s="47" t="str">
        <f>IF(P_ranger!E246=0," ",P_ranger!E246/1000)</f>
        <v xml:space="preserve"> </v>
      </c>
      <c r="G233" s="47" t="str">
        <f>IF(P_ranger!F246=0," ",P_ranger!F246/1000)</f>
        <v xml:space="preserve"> </v>
      </c>
      <c r="H233" s="47" t="str">
        <f>IF(P_ranger!G246=0," ",P_ranger!G246/1000)</f>
        <v xml:space="preserve"> </v>
      </c>
      <c r="I233" s="46" t="str">
        <f>IF(P_ranger!I246=0," ",P_ranger!I246)</f>
        <v xml:space="preserve"> </v>
      </c>
      <c r="J233" s="48" t="str">
        <f>IF(P_ranger!J246=0," ",P_ranger!J246)</f>
        <v xml:space="preserve"> </v>
      </c>
      <c r="K233" s="49" t="str">
        <f>IF(P_ranger!K246=0," ",P_ranger!K246)</f>
        <v xml:space="preserve"> </v>
      </c>
      <c r="L233" s="47" t="str">
        <f>IF(P_ranger!L246=0," ",P_ranger!L246/1000)</f>
        <v xml:space="preserve"> </v>
      </c>
    </row>
    <row r="234" spans="2:12" ht="12.95" customHeight="1" x14ac:dyDescent="0.2">
      <c r="B234" s="39" t="str">
        <f>IF(P_ranger!J247=0," ",IF(P_ranger!B247="sum"," ",P_ranger!A247))</f>
        <v xml:space="preserve"> </v>
      </c>
      <c r="C234" t="str">
        <f>IF(P_ranger!J247=0," ",P_ranger!B247)</f>
        <v xml:space="preserve"> </v>
      </c>
      <c r="D234" s="47" t="str">
        <f>IF(P_ranger!C247=0," ",P_ranger!C247/1000)</f>
        <v xml:space="preserve"> </v>
      </c>
      <c r="E234" s="47" t="str">
        <f>IF(P_ranger!D247=0," ",P_ranger!D247/1000)</f>
        <v xml:space="preserve"> </v>
      </c>
      <c r="F234" s="47" t="str">
        <f>IF(P_ranger!E247=0," ",P_ranger!E247/1000)</f>
        <v xml:space="preserve"> </v>
      </c>
      <c r="G234" s="47" t="str">
        <f>IF(P_ranger!F247=0," ",P_ranger!F247/1000)</f>
        <v xml:space="preserve"> </v>
      </c>
      <c r="H234" s="47" t="str">
        <f>IF(P_ranger!G247=0," ",P_ranger!G247/1000)</f>
        <v xml:space="preserve"> </v>
      </c>
      <c r="I234" s="46" t="str">
        <f>IF(P_ranger!I247=0," ",P_ranger!I247)</f>
        <v xml:space="preserve"> </v>
      </c>
      <c r="J234" s="48" t="str">
        <f>IF(P_ranger!J247=0," ",P_ranger!J247)</f>
        <v xml:space="preserve"> </v>
      </c>
      <c r="K234" s="49" t="str">
        <f>IF(P_ranger!K247=0," ",P_ranger!K247)</f>
        <v xml:space="preserve"> </v>
      </c>
      <c r="L234" s="47" t="str">
        <f>IF(P_ranger!L247=0," ",P_ranger!L247/1000)</f>
        <v xml:space="preserve"> </v>
      </c>
    </row>
    <row r="235" spans="2:12" ht="12.95" customHeight="1" x14ac:dyDescent="0.2">
      <c r="B235" s="39" t="str">
        <f>IF(P_ranger!J248=0," ",IF(P_ranger!B248="sum"," ",P_ranger!A248))</f>
        <v xml:space="preserve"> </v>
      </c>
      <c r="C235" t="str">
        <f>IF(P_ranger!J248=0," ",P_ranger!B248)</f>
        <v xml:space="preserve"> </v>
      </c>
      <c r="D235" s="47" t="str">
        <f>IF(P_ranger!C248=0," ",P_ranger!C248/1000)</f>
        <v xml:space="preserve"> </v>
      </c>
      <c r="E235" s="47" t="str">
        <f>IF(P_ranger!D248=0," ",P_ranger!D248/1000)</f>
        <v xml:space="preserve"> </v>
      </c>
      <c r="F235" s="47" t="str">
        <f>IF(P_ranger!E248=0," ",P_ranger!E248/1000)</f>
        <v xml:space="preserve"> </v>
      </c>
      <c r="G235" s="47" t="str">
        <f>IF(P_ranger!F248=0," ",P_ranger!F248/1000)</f>
        <v xml:space="preserve"> </v>
      </c>
      <c r="H235" s="47" t="str">
        <f>IF(P_ranger!G248=0," ",P_ranger!G248/1000)</f>
        <v xml:space="preserve"> </v>
      </c>
      <c r="I235" s="46" t="str">
        <f>IF(P_ranger!I248=0," ",P_ranger!I248)</f>
        <v xml:space="preserve"> </v>
      </c>
      <c r="J235" s="48" t="str">
        <f>IF(P_ranger!J248=0," ",P_ranger!J248)</f>
        <v xml:space="preserve"> </v>
      </c>
      <c r="K235" s="49" t="str">
        <f>IF(P_ranger!K248=0," ",P_ranger!K248)</f>
        <v xml:space="preserve"> </v>
      </c>
      <c r="L235" s="47" t="str">
        <f>IF(P_ranger!L248=0," ",P_ranger!L248/1000)</f>
        <v xml:space="preserve"> </v>
      </c>
    </row>
    <row r="236" spans="2:12" ht="12.95" customHeight="1" x14ac:dyDescent="0.2">
      <c r="B236" s="39" t="str">
        <f>IF(P_ranger!J249=0," ",IF(P_ranger!B249="sum"," ",P_ranger!A249))</f>
        <v xml:space="preserve"> </v>
      </c>
      <c r="C236" t="str">
        <f>IF(P_ranger!J249=0," ",P_ranger!B249)</f>
        <v xml:space="preserve"> </v>
      </c>
      <c r="D236" s="47" t="str">
        <f>IF(P_ranger!C249=0," ",P_ranger!C249/1000)</f>
        <v xml:space="preserve"> </v>
      </c>
      <c r="E236" s="47" t="str">
        <f>IF(P_ranger!D249=0," ",P_ranger!D249/1000)</f>
        <v xml:space="preserve"> </v>
      </c>
      <c r="F236" s="47" t="str">
        <f>IF(P_ranger!E249=0," ",P_ranger!E249/1000)</f>
        <v xml:space="preserve"> </v>
      </c>
      <c r="G236" s="47" t="str">
        <f>IF(P_ranger!F249=0," ",P_ranger!F249/1000)</f>
        <v xml:space="preserve"> </v>
      </c>
      <c r="H236" s="47" t="str">
        <f>IF(P_ranger!G249=0," ",P_ranger!G249/1000)</f>
        <v xml:space="preserve"> </v>
      </c>
      <c r="I236" s="46" t="str">
        <f>IF(P_ranger!I249=0," ",P_ranger!I249)</f>
        <v xml:space="preserve"> </v>
      </c>
      <c r="J236" s="48" t="str">
        <f>IF(P_ranger!J249=0," ",P_ranger!J249)</f>
        <v xml:space="preserve"> </v>
      </c>
      <c r="K236" s="49" t="str">
        <f>IF(P_ranger!K249=0," ",P_ranger!K249)</f>
        <v xml:space="preserve"> </v>
      </c>
      <c r="L236" s="47" t="str">
        <f>IF(P_ranger!L249=0," ",P_ranger!L249/1000)</f>
        <v xml:space="preserve"> </v>
      </c>
    </row>
    <row r="237" spans="2:12" ht="12.95" customHeight="1" x14ac:dyDescent="0.2">
      <c r="B237" s="39" t="str">
        <f>IF(P_ranger!J250=0," ",IF(P_ranger!B250="sum"," ",P_ranger!A250))</f>
        <v xml:space="preserve"> </v>
      </c>
      <c r="C237" t="str">
        <f>IF(P_ranger!J250=0," ",P_ranger!B250)</f>
        <v xml:space="preserve"> </v>
      </c>
      <c r="D237" s="47" t="str">
        <f>IF(P_ranger!C250=0," ",P_ranger!C250/1000)</f>
        <v xml:space="preserve"> </v>
      </c>
      <c r="E237" s="47" t="str">
        <f>IF(P_ranger!D250=0," ",P_ranger!D250/1000)</f>
        <v xml:space="preserve"> </v>
      </c>
      <c r="F237" s="47" t="str">
        <f>IF(P_ranger!E250=0," ",P_ranger!E250/1000)</f>
        <v xml:space="preserve"> </v>
      </c>
      <c r="G237" s="47" t="str">
        <f>IF(P_ranger!F250=0," ",P_ranger!F250/1000)</f>
        <v xml:space="preserve"> </v>
      </c>
      <c r="H237" s="47" t="str">
        <f>IF(P_ranger!G250=0," ",P_ranger!G250/1000)</f>
        <v xml:space="preserve"> </v>
      </c>
      <c r="I237" s="46" t="str">
        <f>IF(P_ranger!I250=0," ",P_ranger!I250)</f>
        <v xml:space="preserve"> </v>
      </c>
      <c r="J237" s="48" t="str">
        <f>IF(P_ranger!J250=0," ",P_ranger!J250)</f>
        <v xml:space="preserve"> </v>
      </c>
      <c r="K237" s="49" t="str">
        <f>IF(P_ranger!K250=0," ",P_ranger!K250)</f>
        <v xml:space="preserve"> </v>
      </c>
      <c r="L237" s="47" t="str">
        <f>IF(P_ranger!L250=0," ",P_ranger!L250/1000)</f>
        <v xml:space="preserve"> </v>
      </c>
    </row>
    <row r="238" spans="2:12" ht="12.95" customHeight="1" x14ac:dyDescent="0.2">
      <c r="B238" s="39" t="str">
        <f>IF(P_ranger!J251=0," ",IF(P_ranger!B251="sum"," ",P_ranger!A251))</f>
        <v xml:space="preserve"> </v>
      </c>
      <c r="C238" t="str">
        <f>IF(P_ranger!J251=0," ",P_ranger!B251)</f>
        <v xml:space="preserve"> </v>
      </c>
      <c r="D238" s="47" t="str">
        <f>IF(P_ranger!C251=0," ",P_ranger!C251/1000)</f>
        <v xml:space="preserve"> </v>
      </c>
      <c r="E238" s="47" t="str">
        <f>IF(P_ranger!D251=0," ",P_ranger!D251/1000)</f>
        <v xml:space="preserve"> </v>
      </c>
      <c r="F238" s="47" t="str">
        <f>IF(P_ranger!E251=0," ",P_ranger!E251/1000)</f>
        <v xml:space="preserve"> </v>
      </c>
      <c r="G238" s="47" t="str">
        <f>IF(P_ranger!F251=0," ",P_ranger!F251/1000)</f>
        <v xml:space="preserve"> </v>
      </c>
      <c r="H238" s="47" t="str">
        <f>IF(P_ranger!G251=0," ",P_ranger!G251/1000)</f>
        <v xml:space="preserve"> </v>
      </c>
      <c r="I238" s="46" t="str">
        <f>IF(P_ranger!I251=0," ",P_ranger!I251)</f>
        <v xml:space="preserve"> </v>
      </c>
      <c r="J238" s="48" t="str">
        <f>IF(P_ranger!J251=0," ",P_ranger!J251)</f>
        <v xml:space="preserve"> </v>
      </c>
      <c r="K238" s="49" t="str">
        <f>IF(P_ranger!K251=0," ",P_ranger!K251)</f>
        <v xml:space="preserve"> </v>
      </c>
      <c r="L238" s="47" t="str">
        <f>IF(P_ranger!L251=0," ",P_ranger!L251/1000)</f>
        <v xml:space="preserve"> </v>
      </c>
    </row>
    <row r="239" spans="2:12" ht="12.95" customHeight="1" x14ac:dyDescent="0.2">
      <c r="B239" s="39" t="str">
        <f>IF(P_ranger!J252=0," ",IF(P_ranger!B252="sum"," ",P_ranger!A252))</f>
        <v xml:space="preserve"> </v>
      </c>
      <c r="C239" t="str">
        <f>IF(P_ranger!J252=0," ",P_ranger!B252)</f>
        <v xml:space="preserve"> </v>
      </c>
      <c r="D239" s="47" t="str">
        <f>IF(P_ranger!C252=0," ",P_ranger!C252/1000)</f>
        <v xml:space="preserve"> </v>
      </c>
      <c r="E239" s="47" t="str">
        <f>IF(P_ranger!D252=0," ",P_ranger!D252/1000)</f>
        <v xml:space="preserve"> </v>
      </c>
      <c r="F239" s="47" t="str">
        <f>IF(P_ranger!E252=0," ",P_ranger!E252/1000)</f>
        <v xml:space="preserve"> </v>
      </c>
      <c r="G239" s="47" t="str">
        <f>IF(P_ranger!F252=0," ",P_ranger!F252/1000)</f>
        <v xml:space="preserve"> </v>
      </c>
      <c r="H239" s="47" t="str">
        <f>IF(P_ranger!G252=0," ",P_ranger!G252/1000)</f>
        <v xml:space="preserve"> </v>
      </c>
      <c r="I239" s="46" t="str">
        <f>IF(P_ranger!I252=0," ",P_ranger!I252)</f>
        <v xml:space="preserve"> </v>
      </c>
      <c r="J239" s="48" t="str">
        <f>IF(P_ranger!J252=0," ",P_ranger!J252)</f>
        <v xml:space="preserve"> </v>
      </c>
      <c r="K239" s="49" t="str">
        <f>IF(P_ranger!K252=0," ",P_ranger!K252)</f>
        <v xml:space="preserve"> </v>
      </c>
      <c r="L239" s="47" t="str">
        <f>IF(P_ranger!L252=0," ",P_ranger!L252/1000)</f>
        <v xml:space="preserve"> </v>
      </c>
    </row>
    <row r="240" spans="2:12" ht="12.95" customHeight="1" x14ac:dyDescent="0.2">
      <c r="B240" s="39" t="str">
        <f>IF(P_ranger!J253=0," ",IF(P_ranger!B253="sum"," ",P_ranger!A253))</f>
        <v xml:space="preserve"> </v>
      </c>
      <c r="C240" t="str">
        <f>IF(P_ranger!J253=0," ",P_ranger!B253)</f>
        <v xml:space="preserve"> </v>
      </c>
      <c r="D240" s="47" t="str">
        <f>IF(P_ranger!C253=0," ",P_ranger!C253/1000)</f>
        <v xml:space="preserve"> </v>
      </c>
      <c r="E240" s="47" t="str">
        <f>IF(P_ranger!D253=0," ",P_ranger!D253/1000)</f>
        <v xml:space="preserve"> </v>
      </c>
      <c r="F240" s="47" t="str">
        <f>IF(P_ranger!E253=0," ",P_ranger!E253/1000)</f>
        <v xml:space="preserve"> </v>
      </c>
      <c r="G240" s="47" t="str">
        <f>IF(P_ranger!F253=0," ",P_ranger!F253/1000)</f>
        <v xml:space="preserve"> </v>
      </c>
      <c r="H240" s="47" t="str">
        <f>IF(P_ranger!G253=0," ",P_ranger!G253/1000)</f>
        <v xml:space="preserve"> </v>
      </c>
      <c r="I240" s="46" t="str">
        <f>IF(P_ranger!I253=0," ",P_ranger!I253)</f>
        <v xml:space="preserve"> </v>
      </c>
      <c r="J240" s="48" t="str">
        <f>IF(P_ranger!J253=0," ",P_ranger!J253)</f>
        <v xml:space="preserve"> </v>
      </c>
      <c r="K240" s="49" t="str">
        <f>IF(P_ranger!K253=0," ",P_ranger!K253)</f>
        <v xml:space="preserve"> </v>
      </c>
      <c r="L240" s="47" t="str">
        <f>IF(P_ranger!L253=0," ",P_ranger!L253/1000)</f>
        <v xml:space="preserve"> </v>
      </c>
    </row>
    <row r="241" spans="2:12" ht="12.95" customHeight="1" x14ac:dyDescent="0.2">
      <c r="B241" s="39" t="str">
        <f>IF(P_ranger!J254=0," ",IF(P_ranger!B254="sum"," ",P_ranger!A254))</f>
        <v xml:space="preserve"> </v>
      </c>
      <c r="C241" t="str">
        <f>IF(P_ranger!J254=0," ",P_ranger!B254)</f>
        <v xml:space="preserve"> </v>
      </c>
      <c r="D241" s="47" t="str">
        <f>IF(P_ranger!C254=0," ",P_ranger!C254/1000)</f>
        <v xml:space="preserve"> </v>
      </c>
      <c r="E241" s="47" t="str">
        <f>IF(P_ranger!D254=0," ",P_ranger!D254/1000)</f>
        <v xml:space="preserve"> </v>
      </c>
      <c r="F241" s="47" t="str">
        <f>IF(P_ranger!E254=0," ",P_ranger!E254/1000)</f>
        <v xml:space="preserve"> </v>
      </c>
      <c r="G241" s="47" t="str">
        <f>IF(P_ranger!F254=0," ",P_ranger!F254/1000)</f>
        <v xml:space="preserve"> </v>
      </c>
      <c r="H241" s="47" t="str">
        <f>IF(P_ranger!G254=0," ",P_ranger!G254/1000)</f>
        <v xml:space="preserve"> </v>
      </c>
      <c r="I241" s="46" t="str">
        <f>IF(P_ranger!I254=0," ",P_ranger!I254)</f>
        <v xml:space="preserve"> </v>
      </c>
      <c r="J241" s="48" t="str">
        <f>IF(P_ranger!J254=0," ",P_ranger!J254)</f>
        <v xml:space="preserve"> </v>
      </c>
      <c r="K241" s="49" t="str">
        <f>IF(P_ranger!K254=0," ",P_ranger!K254)</f>
        <v xml:space="preserve"> </v>
      </c>
      <c r="L241" s="47" t="str">
        <f>IF(P_ranger!L254=0," ",P_ranger!L254/1000)</f>
        <v xml:space="preserve"> </v>
      </c>
    </row>
    <row r="242" spans="2:12" ht="12.95" customHeight="1" x14ac:dyDescent="0.2">
      <c r="B242" s="39" t="str">
        <f>IF(P_ranger!J255=0," ",IF(P_ranger!B255="sum"," ",P_ranger!A255))</f>
        <v xml:space="preserve"> </v>
      </c>
      <c r="C242" t="str">
        <f>IF(P_ranger!J255=0," ",P_ranger!B255)</f>
        <v xml:space="preserve"> </v>
      </c>
      <c r="D242" s="47" t="str">
        <f>IF(P_ranger!C255=0," ",P_ranger!C255/1000)</f>
        <v xml:space="preserve"> </v>
      </c>
      <c r="E242" s="47" t="str">
        <f>IF(P_ranger!D255=0," ",P_ranger!D255/1000)</f>
        <v xml:space="preserve"> </v>
      </c>
      <c r="F242" s="47" t="str">
        <f>IF(P_ranger!E255=0," ",P_ranger!E255/1000)</f>
        <v xml:space="preserve"> </v>
      </c>
      <c r="G242" s="47" t="str">
        <f>IF(P_ranger!F255=0," ",P_ranger!F255/1000)</f>
        <v xml:space="preserve"> </v>
      </c>
      <c r="H242" s="47" t="str">
        <f>IF(P_ranger!G255=0," ",P_ranger!G255/1000)</f>
        <v xml:space="preserve"> </v>
      </c>
      <c r="I242" s="46" t="str">
        <f>IF(P_ranger!I255=0," ",P_ranger!I255)</f>
        <v xml:space="preserve"> </v>
      </c>
      <c r="J242" s="48" t="str">
        <f>IF(P_ranger!J255=0," ",P_ranger!J255)</f>
        <v xml:space="preserve"> </v>
      </c>
      <c r="K242" s="49" t="str">
        <f>IF(P_ranger!K255=0," ",P_ranger!K255)</f>
        <v xml:space="preserve"> </v>
      </c>
      <c r="L242" s="47" t="str">
        <f>IF(P_ranger!L255=0," ",P_ranger!L255/1000)</f>
        <v xml:space="preserve"> </v>
      </c>
    </row>
    <row r="243" spans="2:12" ht="12.95" customHeight="1" x14ac:dyDescent="0.2">
      <c r="B243" s="39" t="str">
        <f>IF(P_ranger!J256=0," ",IF(P_ranger!B256="sum"," ",P_ranger!A256))</f>
        <v xml:space="preserve"> </v>
      </c>
      <c r="C243" t="str">
        <f>IF(P_ranger!J256=0," ",P_ranger!B256)</f>
        <v xml:space="preserve"> </v>
      </c>
      <c r="D243" s="47" t="str">
        <f>IF(P_ranger!C256=0," ",P_ranger!C256/1000)</f>
        <v xml:space="preserve"> </v>
      </c>
      <c r="E243" s="47" t="str">
        <f>IF(P_ranger!D256=0," ",P_ranger!D256/1000)</f>
        <v xml:space="preserve"> </v>
      </c>
      <c r="F243" s="47" t="str">
        <f>IF(P_ranger!E256=0," ",P_ranger!E256/1000)</f>
        <v xml:space="preserve"> </v>
      </c>
      <c r="G243" s="47" t="str">
        <f>IF(P_ranger!F256=0," ",P_ranger!F256/1000)</f>
        <v xml:space="preserve"> </v>
      </c>
      <c r="H243" s="47" t="str">
        <f>IF(P_ranger!G256=0," ",P_ranger!G256/1000)</f>
        <v xml:space="preserve"> </v>
      </c>
      <c r="I243" s="46" t="str">
        <f>IF(P_ranger!I256=0," ",P_ranger!I256)</f>
        <v xml:space="preserve"> </v>
      </c>
      <c r="J243" s="48" t="str">
        <f>IF(P_ranger!J256=0," ",P_ranger!J256)</f>
        <v xml:space="preserve"> </v>
      </c>
      <c r="K243" s="49" t="str">
        <f>IF(P_ranger!K256=0," ",P_ranger!K256)</f>
        <v xml:space="preserve"> </v>
      </c>
      <c r="L243" s="47" t="str">
        <f>IF(P_ranger!L256=0," ",P_ranger!L256/1000)</f>
        <v xml:space="preserve"> </v>
      </c>
    </row>
    <row r="244" spans="2:12" ht="12.95" customHeight="1" x14ac:dyDescent="0.2">
      <c r="B244" s="39" t="str">
        <f>IF(P_ranger!J257=0," ",IF(P_ranger!B257="sum"," ",P_ranger!A257))</f>
        <v xml:space="preserve"> </v>
      </c>
      <c r="C244" t="str">
        <f>IF(P_ranger!J257=0," ",P_ranger!B257)</f>
        <v xml:space="preserve"> </v>
      </c>
      <c r="D244" s="47" t="str">
        <f>IF(P_ranger!C257=0," ",P_ranger!C257/1000)</f>
        <v xml:space="preserve"> </v>
      </c>
      <c r="E244" s="47" t="str">
        <f>IF(P_ranger!D257=0," ",P_ranger!D257/1000)</f>
        <v xml:space="preserve"> </v>
      </c>
      <c r="F244" s="47" t="str">
        <f>IF(P_ranger!E257=0," ",P_ranger!E257/1000)</f>
        <v xml:space="preserve"> </v>
      </c>
      <c r="G244" s="47" t="str">
        <f>IF(P_ranger!F257=0," ",P_ranger!F257/1000)</f>
        <v xml:space="preserve"> </v>
      </c>
      <c r="H244" s="47" t="str">
        <f>IF(P_ranger!G257=0," ",P_ranger!G257/1000)</f>
        <v xml:space="preserve"> </v>
      </c>
      <c r="I244" s="46" t="str">
        <f>IF(P_ranger!I257=0," ",P_ranger!I257)</f>
        <v xml:space="preserve"> </v>
      </c>
      <c r="J244" s="48" t="str">
        <f>IF(P_ranger!J257=0," ",P_ranger!J257)</f>
        <v xml:space="preserve"> </v>
      </c>
      <c r="K244" s="49" t="str">
        <f>IF(P_ranger!K257=0," ",P_ranger!K257)</f>
        <v xml:space="preserve"> </v>
      </c>
      <c r="L244" s="47" t="str">
        <f>IF(P_ranger!L257=0," ",P_ranger!L257/1000)</f>
        <v xml:space="preserve"> </v>
      </c>
    </row>
    <row r="245" spans="2:12" ht="12.95" customHeight="1" x14ac:dyDescent="0.2">
      <c r="B245" s="39" t="str">
        <f>IF(P_ranger!J258=0," ",IF(P_ranger!B258="sum"," ",P_ranger!A258))</f>
        <v xml:space="preserve"> </v>
      </c>
      <c r="C245" t="str">
        <f>IF(P_ranger!J258=0," ",P_ranger!B258)</f>
        <v xml:space="preserve"> </v>
      </c>
      <c r="D245" s="47" t="str">
        <f>IF(P_ranger!C258=0," ",P_ranger!C258/1000)</f>
        <v xml:space="preserve"> </v>
      </c>
      <c r="E245" s="47" t="str">
        <f>IF(P_ranger!D258=0," ",P_ranger!D258/1000)</f>
        <v xml:space="preserve"> </v>
      </c>
      <c r="F245" s="47" t="str">
        <f>IF(P_ranger!E258=0," ",P_ranger!E258/1000)</f>
        <v xml:space="preserve"> </v>
      </c>
      <c r="G245" s="47" t="str">
        <f>IF(P_ranger!F258=0," ",P_ranger!F258/1000)</f>
        <v xml:space="preserve"> </v>
      </c>
      <c r="H245" s="47" t="str">
        <f>IF(P_ranger!G258=0," ",P_ranger!G258/1000)</f>
        <v xml:space="preserve"> </v>
      </c>
      <c r="I245" s="46" t="str">
        <f>IF(P_ranger!I258=0," ",P_ranger!I258)</f>
        <v xml:space="preserve"> </v>
      </c>
      <c r="J245" s="48" t="str">
        <f>IF(P_ranger!J258=0," ",P_ranger!J258)</f>
        <v xml:space="preserve"> </v>
      </c>
      <c r="K245" s="49" t="str">
        <f>IF(P_ranger!K258=0," ",P_ranger!K258)</f>
        <v xml:space="preserve"> </v>
      </c>
      <c r="L245" s="47" t="str">
        <f>IF(P_ranger!L258=0," ",P_ranger!L258/1000)</f>
        <v xml:space="preserve"> </v>
      </c>
    </row>
    <row r="246" spans="2:12" ht="12.95" customHeight="1" x14ac:dyDescent="0.2">
      <c r="B246" s="39" t="str">
        <f>IF(P_ranger!J259=0," ",IF(P_ranger!B259="sum"," ",P_ranger!A259))</f>
        <v xml:space="preserve"> </v>
      </c>
      <c r="C246" t="str">
        <f>IF(P_ranger!J259=0," ",P_ranger!B259)</f>
        <v xml:space="preserve"> </v>
      </c>
      <c r="D246" s="47" t="str">
        <f>IF(P_ranger!C259=0," ",P_ranger!C259/1000)</f>
        <v xml:space="preserve"> </v>
      </c>
      <c r="E246" s="47" t="str">
        <f>IF(P_ranger!D259=0," ",P_ranger!D259/1000)</f>
        <v xml:space="preserve"> </v>
      </c>
      <c r="F246" s="47" t="str">
        <f>IF(P_ranger!E259=0," ",P_ranger!E259/1000)</f>
        <v xml:space="preserve"> </v>
      </c>
      <c r="G246" s="47" t="str">
        <f>IF(P_ranger!F259=0," ",P_ranger!F259/1000)</f>
        <v xml:space="preserve"> </v>
      </c>
      <c r="H246" s="47" t="str">
        <f>IF(P_ranger!G259=0," ",P_ranger!G259/1000)</f>
        <v xml:space="preserve"> </v>
      </c>
      <c r="I246" s="46" t="str">
        <f>IF(P_ranger!I259=0," ",P_ranger!I259)</f>
        <v xml:space="preserve"> </v>
      </c>
      <c r="J246" s="48" t="str">
        <f>IF(P_ranger!J259=0," ",P_ranger!J259)</f>
        <v xml:space="preserve"> </v>
      </c>
      <c r="K246" s="49" t="str">
        <f>IF(P_ranger!K259=0," ",P_ranger!K259)</f>
        <v xml:space="preserve"> </v>
      </c>
      <c r="L246" s="47" t="str">
        <f>IF(P_ranger!L259=0," ",P_ranger!L259/1000)</f>
        <v xml:space="preserve"> </v>
      </c>
    </row>
    <row r="247" spans="2:12" ht="12.95" customHeight="1" x14ac:dyDescent="0.2">
      <c r="B247" s="39" t="str">
        <f>IF(P_ranger!J260=0," ",IF(P_ranger!B260="sum"," ",P_ranger!A260))</f>
        <v xml:space="preserve"> </v>
      </c>
      <c r="C247" t="str">
        <f>IF(P_ranger!J260=0," ",P_ranger!B260)</f>
        <v xml:space="preserve"> </v>
      </c>
      <c r="D247" s="47" t="str">
        <f>IF(P_ranger!C260=0," ",P_ranger!C260/1000)</f>
        <v xml:space="preserve"> </v>
      </c>
      <c r="E247" s="47" t="str">
        <f>IF(P_ranger!D260=0," ",P_ranger!D260/1000)</f>
        <v xml:space="preserve"> </v>
      </c>
      <c r="F247" s="47" t="str">
        <f>IF(P_ranger!E260=0," ",P_ranger!E260/1000)</f>
        <v xml:space="preserve"> </v>
      </c>
      <c r="G247" s="47" t="str">
        <f>IF(P_ranger!F260=0," ",P_ranger!F260/1000)</f>
        <v xml:space="preserve"> </v>
      </c>
      <c r="H247" s="47" t="str">
        <f>IF(P_ranger!G260=0," ",P_ranger!G260/1000)</f>
        <v xml:space="preserve"> </v>
      </c>
      <c r="I247" s="46" t="str">
        <f>IF(P_ranger!I260=0," ",P_ranger!I260)</f>
        <v xml:space="preserve"> </v>
      </c>
      <c r="J247" s="48" t="str">
        <f>IF(P_ranger!J260=0," ",P_ranger!J260)</f>
        <v xml:space="preserve"> </v>
      </c>
      <c r="K247" s="49" t="str">
        <f>IF(P_ranger!K260=0," ",P_ranger!K260)</f>
        <v xml:space="preserve"> </v>
      </c>
      <c r="L247" s="47" t="str">
        <f>IF(P_ranger!L260=0," ",P_ranger!L260/1000)</f>
        <v xml:space="preserve"> </v>
      </c>
    </row>
    <row r="248" spans="2:12" ht="12.95" customHeight="1" x14ac:dyDescent="0.2">
      <c r="B248" s="39" t="str">
        <f>IF(P_ranger!J261=0," ",IF(P_ranger!B261="sum"," ",P_ranger!A261))</f>
        <v xml:space="preserve"> </v>
      </c>
      <c r="C248" t="str">
        <f>IF(P_ranger!J261=0," ",P_ranger!B261)</f>
        <v xml:space="preserve"> </v>
      </c>
      <c r="D248" s="47" t="str">
        <f>IF(P_ranger!C261=0," ",P_ranger!C261/1000)</f>
        <v xml:space="preserve"> </v>
      </c>
      <c r="E248" s="47" t="str">
        <f>IF(P_ranger!D261=0," ",P_ranger!D261/1000)</f>
        <v xml:space="preserve"> </v>
      </c>
      <c r="F248" s="47" t="str">
        <f>IF(P_ranger!E261=0," ",P_ranger!E261/1000)</f>
        <v xml:space="preserve"> </v>
      </c>
      <c r="G248" s="47" t="str">
        <f>IF(P_ranger!F261=0," ",P_ranger!F261/1000)</f>
        <v xml:space="preserve"> </v>
      </c>
      <c r="H248" s="47" t="str">
        <f>IF(P_ranger!G261=0," ",P_ranger!G261/1000)</f>
        <v xml:space="preserve"> </v>
      </c>
      <c r="I248" s="46" t="str">
        <f>IF(P_ranger!I261=0," ",P_ranger!I261)</f>
        <v xml:space="preserve"> </v>
      </c>
      <c r="J248" s="48" t="str">
        <f>IF(P_ranger!J261=0," ",P_ranger!J261)</f>
        <v xml:space="preserve"> </v>
      </c>
      <c r="K248" s="49" t="str">
        <f>IF(P_ranger!K261=0," ",P_ranger!K261)</f>
        <v xml:space="preserve"> </v>
      </c>
      <c r="L248" s="47" t="str">
        <f>IF(P_ranger!L261=0," ",P_ranger!L261/1000)</f>
        <v xml:space="preserve"> </v>
      </c>
    </row>
    <row r="249" spans="2:12" ht="12.95" customHeight="1" x14ac:dyDescent="0.2">
      <c r="B249" s="39" t="str">
        <f>IF(P_ranger!J262=0," ",IF(P_ranger!B262="sum"," ",P_ranger!A262))</f>
        <v xml:space="preserve"> </v>
      </c>
      <c r="C249" t="str">
        <f>IF(P_ranger!J262=0," ",P_ranger!B262)</f>
        <v xml:space="preserve"> </v>
      </c>
      <c r="D249" s="47" t="str">
        <f>IF(P_ranger!C262=0," ",P_ranger!C262/1000)</f>
        <v xml:space="preserve"> </v>
      </c>
      <c r="E249" s="47" t="str">
        <f>IF(P_ranger!D262=0," ",P_ranger!D262/1000)</f>
        <v xml:space="preserve"> </v>
      </c>
      <c r="F249" s="47" t="str">
        <f>IF(P_ranger!E262=0," ",P_ranger!E262/1000)</f>
        <v xml:space="preserve"> </v>
      </c>
      <c r="G249" s="47" t="str">
        <f>IF(P_ranger!F262=0," ",P_ranger!F262/1000)</f>
        <v xml:space="preserve"> </v>
      </c>
      <c r="H249" s="47" t="str">
        <f>IF(P_ranger!G262=0," ",P_ranger!G262/1000)</f>
        <v xml:space="preserve"> </v>
      </c>
      <c r="I249" s="46" t="str">
        <f>IF(P_ranger!I262=0," ",P_ranger!I262)</f>
        <v xml:space="preserve"> </v>
      </c>
      <c r="J249" s="48" t="str">
        <f>IF(P_ranger!J262=0," ",P_ranger!J262)</f>
        <v xml:space="preserve"> </v>
      </c>
      <c r="K249" s="49" t="str">
        <f>IF(P_ranger!K262=0," ",P_ranger!K262)</f>
        <v xml:space="preserve"> </v>
      </c>
      <c r="L249" s="47" t="str">
        <f>IF(P_ranger!L262=0," ",P_ranger!L262/1000)</f>
        <v xml:space="preserve"> </v>
      </c>
    </row>
    <row r="250" spans="2:12" ht="12.95" customHeight="1" x14ac:dyDescent="0.2">
      <c r="B250" s="39" t="str">
        <f>IF(P_ranger!J263=0," ",IF(P_ranger!B263="sum"," ",P_ranger!A263))</f>
        <v xml:space="preserve"> </v>
      </c>
      <c r="C250" t="str">
        <f>IF(P_ranger!J263=0," ",P_ranger!B263)</f>
        <v xml:space="preserve"> </v>
      </c>
      <c r="D250" s="47" t="str">
        <f>IF(P_ranger!C263=0," ",P_ranger!C263/1000)</f>
        <v xml:space="preserve"> </v>
      </c>
      <c r="E250" s="47" t="str">
        <f>IF(P_ranger!D263=0," ",P_ranger!D263/1000)</f>
        <v xml:space="preserve"> </v>
      </c>
      <c r="F250" s="47" t="str">
        <f>IF(P_ranger!E263=0," ",P_ranger!E263/1000)</f>
        <v xml:space="preserve"> </v>
      </c>
      <c r="G250" s="47" t="str">
        <f>IF(P_ranger!F263=0," ",P_ranger!F263/1000)</f>
        <v xml:space="preserve"> </v>
      </c>
      <c r="H250" s="47" t="str">
        <f>IF(P_ranger!G263=0," ",P_ranger!G263/1000)</f>
        <v xml:space="preserve"> </v>
      </c>
      <c r="I250" s="46" t="str">
        <f>IF(P_ranger!I263=0," ",P_ranger!I263)</f>
        <v xml:space="preserve"> </v>
      </c>
      <c r="J250" s="48" t="str">
        <f>IF(P_ranger!J263=0," ",P_ranger!J263)</f>
        <v xml:space="preserve"> </v>
      </c>
      <c r="K250" s="49" t="str">
        <f>IF(P_ranger!K263=0," ",P_ranger!K263)</f>
        <v xml:space="preserve"> </v>
      </c>
      <c r="L250" s="47" t="str">
        <f>IF(P_ranger!L263=0," ",P_ranger!L263/1000)</f>
        <v xml:space="preserve"> </v>
      </c>
    </row>
    <row r="251" spans="2:12" ht="12.95" customHeight="1" x14ac:dyDescent="0.2">
      <c r="B251" s="39" t="str">
        <f>IF(P_ranger!J264=0," ",IF(P_ranger!B264="sum"," ",P_ranger!A264))</f>
        <v xml:space="preserve"> </v>
      </c>
      <c r="C251" t="str">
        <f>IF(P_ranger!J264=0," ",P_ranger!B264)</f>
        <v xml:space="preserve"> </v>
      </c>
      <c r="D251" s="47" t="str">
        <f>IF(P_ranger!C264=0," ",P_ranger!C264/1000)</f>
        <v xml:space="preserve"> </v>
      </c>
      <c r="E251" s="47" t="str">
        <f>IF(P_ranger!D264=0," ",P_ranger!D264/1000)</f>
        <v xml:space="preserve"> </v>
      </c>
      <c r="F251" s="47" t="str">
        <f>IF(P_ranger!E264=0," ",P_ranger!E264/1000)</f>
        <v xml:space="preserve"> </v>
      </c>
      <c r="G251" s="47" t="str">
        <f>IF(P_ranger!F264=0," ",P_ranger!F264/1000)</f>
        <v xml:space="preserve"> </v>
      </c>
      <c r="H251" s="47" t="str">
        <f>IF(P_ranger!G264=0," ",P_ranger!G264/1000)</f>
        <v xml:space="preserve"> </v>
      </c>
      <c r="I251" s="46" t="str">
        <f>IF(P_ranger!I264=0," ",P_ranger!I264)</f>
        <v xml:space="preserve"> </v>
      </c>
      <c r="J251" s="48" t="str">
        <f>IF(P_ranger!J264=0," ",P_ranger!J264)</f>
        <v xml:space="preserve"> </v>
      </c>
      <c r="K251" s="49" t="str">
        <f>IF(P_ranger!K264=0," ",P_ranger!K264)</f>
        <v xml:space="preserve"> </v>
      </c>
      <c r="L251" s="47" t="str">
        <f>IF(P_ranger!L264=0," ",P_ranger!L264/1000)</f>
        <v xml:space="preserve"> </v>
      </c>
    </row>
    <row r="252" spans="2:12" ht="12.95" customHeight="1" x14ac:dyDescent="0.2">
      <c r="B252" s="39" t="str">
        <f>IF(P_ranger!J265=0," ",IF(P_ranger!B265="sum"," ",P_ranger!A265))</f>
        <v xml:space="preserve"> </v>
      </c>
      <c r="C252" t="str">
        <f>IF(P_ranger!J265=0," ",P_ranger!B265)</f>
        <v xml:space="preserve"> </v>
      </c>
      <c r="D252" s="47" t="str">
        <f>IF(P_ranger!C265=0," ",P_ranger!C265/1000)</f>
        <v xml:space="preserve"> </v>
      </c>
      <c r="E252" s="47" t="str">
        <f>IF(P_ranger!D265=0," ",P_ranger!D265/1000)</f>
        <v xml:space="preserve"> </v>
      </c>
      <c r="F252" s="47" t="str">
        <f>IF(P_ranger!E265=0," ",P_ranger!E265/1000)</f>
        <v xml:space="preserve"> </v>
      </c>
      <c r="G252" s="47" t="str">
        <f>IF(P_ranger!F265=0," ",P_ranger!F265/1000)</f>
        <v xml:space="preserve"> </v>
      </c>
      <c r="H252" s="47" t="str">
        <f>IF(P_ranger!G265=0," ",P_ranger!G265/1000)</f>
        <v xml:space="preserve"> </v>
      </c>
      <c r="I252" s="46" t="str">
        <f>IF(P_ranger!I265=0," ",P_ranger!I265)</f>
        <v xml:space="preserve"> </v>
      </c>
      <c r="J252" s="48" t="str">
        <f>IF(P_ranger!J265=0," ",P_ranger!J265)</f>
        <v xml:space="preserve"> </v>
      </c>
      <c r="K252" s="49" t="str">
        <f>IF(P_ranger!K265=0," ",P_ranger!K265)</f>
        <v xml:space="preserve"> </v>
      </c>
      <c r="L252" s="47" t="str">
        <f>IF(P_ranger!L265=0," ",P_ranger!L265/1000)</f>
        <v xml:space="preserve"> </v>
      </c>
    </row>
    <row r="253" spans="2:12" ht="12.95" customHeight="1" x14ac:dyDescent="0.2">
      <c r="B253" s="39" t="str">
        <f>IF(P_ranger!J266=0," ",IF(P_ranger!B266="sum"," ",P_ranger!A266))</f>
        <v xml:space="preserve"> </v>
      </c>
      <c r="C253" t="str">
        <f>IF(P_ranger!J266=0," ",P_ranger!B266)</f>
        <v xml:space="preserve"> </v>
      </c>
      <c r="D253" s="47" t="str">
        <f>IF(P_ranger!C266=0," ",P_ranger!C266/1000)</f>
        <v xml:space="preserve"> </v>
      </c>
      <c r="E253" s="47" t="str">
        <f>IF(P_ranger!D266=0," ",P_ranger!D266/1000)</f>
        <v xml:space="preserve"> </v>
      </c>
      <c r="F253" s="47" t="str">
        <f>IF(P_ranger!E266=0," ",P_ranger!E266/1000)</f>
        <v xml:space="preserve"> </v>
      </c>
      <c r="G253" s="47" t="str">
        <f>IF(P_ranger!F266=0," ",P_ranger!F266/1000)</f>
        <v xml:space="preserve"> </v>
      </c>
      <c r="H253" s="47" t="str">
        <f>IF(P_ranger!G266=0," ",P_ranger!G266/1000)</f>
        <v xml:space="preserve"> </v>
      </c>
      <c r="I253" s="46" t="str">
        <f>IF(P_ranger!I266=0," ",P_ranger!I266)</f>
        <v xml:space="preserve"> </v>
      </c>
      <c r="J253" s="48" t="str">
        <f>IF(P_ranger!J266=0," ",P_ranger!J266)</f>
        <v xml:space="preserve"> </v>
      </c>
      <c r="K253" s="49" t="str">
        <f>IF(P_ranger!K266=0," ",P_ranger!K266)</f>
        <v xml:space="preserve"> </v>
      </c>
      <c r="L253" s="47" t="str">
        <f>IF(P_ranger!L266=0," ",P_ranger!L266/1000)</f>
        <v xml:space="preserve"> </v>
      </c>
    </row>
    <row r="254" spans="2:12" ht="12.95" customHeight="1" x14ac:dyDescent="0.2">
      <c r="B254" s="39" t="str">
        <f>IF(P_ranger!J267=0," ",IF(P_ranger!B267="sum"," ",P_ranger!A267))</f>
        <v xml:space="preserve"> </v>
      </c>
      <c r="C254" t="str">
        <f>IF(P_ranger!J267=0," ",P_ranger!B267)</f>
        <v xml:space="preserve"> </v>
      </c>
      <c r="D254" s="47" t="str">
        <f>IF(P_ranger!C267=0," ",P_ranger!C267/1000)</f>
        <v xml:space="preserve"> </v>
      </c>
      <c r="E254" s="47" t="str">
        <f>IF(P_ranger!D267=0," ",P_ranger!D267/1000)</f>
        <v xml:space="preserve"> </v>
      </c>
      <c r="F254" s="47" t="str">
        <f>IF(P_ranger!E267=0," ",P_ranger!E267/1000)</f>
        <v xml:space="preserve"> </v>
      </c>
      <c r="G254" s="47" t="str">
        <f>IF(P_ranger!F267=0," ",P_ranger!F267/1000)</f>
        <v xml:space="preserve"> </v>
      </c>
      <c r="H254" s="47" t="str">
        <f>IF(P_ranger!G267=0," ",P_ranger!G267/1000)</f>
        <v xml:space="preserve"> </v>
      </c>
      <c r="I254" s="46" t="str">
        <f>IF(P_ranger!I267=0," ",P_ranger!I267)</f>
        <v xml:space="preserve"> </v>
      </c>
      <c r="J254" s="48" t="str">
        <f>IF(P_ranger!J267=0," ",P_ranger!J267)</f>
        <v xml:space="preserve"> </v>
      </c>
      <c r="K254" s="49" t="str">
        <f>IF(P_ranger!K267=0," ",P_ranger!K267)</f>
        <v xml:space="preserve"> </v>
      </c>
      <c r="L254" s="47" t="str">
        <f>IF(P_ranger!L267=0," ",P_ranger!L267/1000)</f>
        <v xml:space="preserve"> </v>
      </c>
    </row>
    <row r="255" spans="2:12" ht="12.95" customHeight="1" x14ac:dyDescent="0.2">
      <c r="B255" s="39" t="str">
        <f>IF(P_ranger!J268=0," ",IF(P_ranger!B268="sum"," ",P_ranger!A268))</f>
        <v xml:space="preserve"> </v>
      </c>
      <c r="C255" t="str">
        <f>IF(P_ranger!J268=0," ",P_ranger!B268)</f>
        <v xml:space="preserve"> </v>
      </c>
      <c r="D255" s="47" t="str">
        <f>IF(P_ranger!C268=0," ",P_ranger!C268/1000)</f>
        <v xml:space="preserve"> </v>
      </c>
      <c r="E255" s="47" t="str">
        <f>IF(P_ranger!D268=0," ",P_ranger!D268/1000)</f>
        <v xml:space="preserve"> </v>
      </c>
      <c r="F255" s="47" t="str">
        <f>IF(P_ranger!E268=0," ",P_ranger!E268/1000)</f>
        <v xml:space="preserve"> </v>
      </c>
      <c r="G255" s="47" t="str">
        <f>IF(P_ranger!F268=0," ",P_ranger!F268/1000)</f>
        <v xml:space="preserve"> </v>
      </c>
      <c r="H255" s="47" t="str">
        <f>IF(P_ranger!G268=0," ",P_ranger!G268/1000)</f>
        <v xml:space="preserve"> </v>
      </c>
      <c r="I255" s="46" t="str">
        <f>IF(P_ranger!I268=0," ",P_ranger!I268)</f>
        <v xml:space="preserve"> </v>
      </c>
      <c r="J255" s="48" t="str">
        <f>IF(P_ranger!J268=0," ",P_ranger!J268)</f>
        <v xml:space="preserve"> </v>
      </c>
      <c r="K255" s="49" t="str">
        <f>IF(P_ranger!K268=0," ",P_ranger!K268)</f>
        <v xml:space="preserve"> </v>
      </c>
      <c r="L255" s="47" t="str">
        <f>IF(P_ranger!L268=0," ",P_ranger!L268/1000)</f>
        <v xml:space="preserve"> </v>
      </c>
    </row>
    <row r="256" spans="2:12" ht="12.95" customHeight="1" x14ac:dyDescent="0.2">
      <c r="B256" s="39" t="str">
        <f>IF(P_ranger!J269=0," ",IF(P_ranger!B269="sum"," ",P_ranger!A269))</f>
        <v xml:space="preserve"> </v>
      </c>
      <c r="C256" t="str">
        <f>IF(P_ranger!J269=0," ",P_ranger!B269)</f>
        <v xml:space="preserve"> </v>
      </c>
      <c r="D256" s="47" t="str">
        <f>IF(P_ranger!C269=0," ",P_ranger!C269/1000)</f>
        <v xml:space="preserve"> </v>
      </c>
      <c r="E256" s="47" t="str">
        <f>IF(P_ranger!D269=0," ",P_ranger!D269/1000)</f>
        <v xml:space="preserve"> </v>
      </c>
      <c r="F256" s="47" t="str">
        <f>IF(P_ranger!E269=0," ",P_ranger!E269/1000)</f>
        <v xml:space="preserve"> </v>
      </c>
      <c r="G256" s="47" t="str">
        <f>IF(P_ranger!F269=0," ",P_ranger!F269/1000)</f>
        <v xml:space="preserve"> </v>
      </c>
      <c r="H256" s="47" t="str">
        <f>IF(P_ranger!G269=0," ",P_ranger!G269/1000)</f>
        <v xml:space="preserve"> </v>
      </c>
      <c r="I256" s="46" t="str">
        <f>IF(P_ranger!I269=0," ",P_ranger!I269)</f>
        <v xml:space="preserve"> </v>
      </c>
      <c r="J256" s="48" t="str">
        <f>IF(P_ranger!J269=0," ",P_ranger!J269)</f>
        <v xml:space="preserve"> </v>
      </c>
      <c r="K256" s="49" t="str">
        <f>IF(P_ranger!K269=0," ",P_ranger!K269)</f>
        <v xml:space="preserve"> </v>
      </c>
      <c r="L256" s="47" t="str">
        <f>IF(P_ranger!L269=0," ",P_ranger!L269/1000)</f>
        <v xml:space="preserve"> </v>
      </c>
    </row>
    <row r="257" spans="2:12" ht="12.95" customHeight="1" x14ac:dyDescent="0.2">
      <c r="B257" s="39" t="str">
        <f>IF(P_ranger!J270=0," ",IF(P_ranger!B270="sum"," ",P_ranger!A270))</f>
        <v xml:space="preserve"> </v>
      </c>
      <c r="C257" t="str">
        <f>IF(P_ranger!J270=0," ",P_ranger!B270)</f>
        <v xml:space="preserve"> </v>
      </c>
      <c r="D257" s="47" t="str">
        <f>IF(P_ranger!C270=0," ",P_ranger!C270/1000)</f>
        <v xml:space="preserve"> </v>
      </c>
      <c r="E257" s="47" t="str">
        <f>IF(P_ranger!D270=0," ",P_ranger!D270/1000)</f>
        <v xml:space="preserve"> </v>
      </c>
      <c r="F257" s="47" t="str">
        <f>IF(P_ranger!E270=0," ",P_ranger!E270/1000)</f>
        <v xml:space="preserve"> </v>
      </c>
      <c r="G257" s="47" t="str">
        <f>IF(P_ranger!F270=0," ",P_ranger!F270/1000)</f>
        <v xml:space="preserve"> </v>
      </c>
      <c r="H257" s="47" t="str">
        <f>IF(P_ranger!G270=0," ",P_ranger!G270/1000)</f>
        <v xml:space="preserve"> </v>
      </c>
      <c r="I257" s="46" t="str">
        <f>IF(P_ranger!I270=0," ",P_ranger!I270)</f>
        <v xml:space="preserve"> </v>
      </c>
      <c r="J257" s="48" t="str">
        <f>IF(P_ranger!J270=0," ",P_ranger!J270)</f>
        <v xml:space="preserve"> </v>
      </c>
      <c r="K257" s="49" t="str">
        <f>IF(P_ranger!K270=0," ",P_ranger!K270)</f>
        <v xml:space="preserve"> </v>
      </c>
      <c r="L257" s="47" t="str">
        <f>IF(P_ranger!L270=0," ",P_ranger!L270/1000)</f>
        <v xml:space="preserve"> </v>
      </c>
    </row>
    <row r="258" spans="2:12" ht="12.95" customHeight="1" x14ac:dyDescent="0.2">
      <c r="B258" s="39" t="str">
        <f>IF(P_ranger!J271=0," ",IF(P_ranger!B271="sum"," ",P_ranger!A271))</f>
        <v xml:space="preserve"> </v>
      </c>
      <c r="C258" t="str">
        <f>IF(P_ranger!J271=0," ",P_ranger!B271)</f>
        <v xml:space="preserve"> </v>
      </c>
      <c r="D258" s="47" t="str">
        <f>IF(P_ranger!C271=0," ",P_ranger!C271/1000)</f>
        <v xml:space="preserve"> </v>
      </c>
      <c r="E258" s="47" t="str">
        <f>IF(P_ranger!D271=0," ",P_ranger!D271/1000)</f>
        <v xml:space="preserve"> </v>
      </c>
      <c r="F258" s="47" t="str">
        <f>IF(P_ranger!E271=0," ",P_ranger!E271/1000)</f>
        <v xml:space="preserve"> </v>
      </c>
      <c r="G258" s="47" t="str">
        <f>IF(P_ranger!F271=0," ",P_ranger!F271/1000)</f>
        <v xml:space="preserve"> </v>
      </c>
      <c r="H258" s="47" t="str">
        <f>IF(P_ranger!G271=0," ",P_ranger!G271/1000)</f>
        <v xml:space="preserve"> </v>
      </c>
      <c r="I258" s="46" t="str">
        <f>IF(P_ranger!I271=0," ",P_ranger!I271)</f>
        <v xml:space="preserve"> </v>
      </c>
      <c r="J258" s="48" t="str">
        <f>IF(P_ranger!J271=0," ",P_ranger!J271)</f>
        <v xml:space="preserve"> </v>
      </c>
      <c r="K258" s="49" t="str">
        <f>IF(P_ranger!K271=0," ",P_ranger!K271)</f>
        <v xml:space="preserve"> </v>
      </c>
      <c r="L258" s="47" t="str">
        <f>IF(P_ranger!L271=0," ",P_ranger!L271/1000)</f>
        <v xml:space="preserve"> </v>
      </c>
    </row>
    <row r="259" spans="2:12" ht="12.95" customHeight="1" x14ac:dyDescent="0.2">
      <c r="B259" s="39" t="str">
        <f>IF(P_ranger!J272=0," ",IF(P_ranger!B272="sum"," ",P_ranger!A272))</f>
        <v xml:space="preserve"> </v>
      </c>
      <c r="C259" t="str">
        <f>IF(P_ranger!J272=0," ",P_ranger!B272)</f>
        <v xml:space="preserve"> </v>
      </c>
      <c r="D259" s="47" t="str">
        <f>IF(P_ranger!C272=0," ",P_ranger!C272/1000)</f>
        <v xml:space="preserve"> </v>
      </c>
      <c r="E259" s="47" t="str">
        <f>IF(P_ranger!D272=0," ",P_ranger!D272/1000)</f>
        <v xml:space="preserve"> </v>
      </c>
      <c r="F259" s="47" t="str">
        <f>IF(P_ranger!E272=0," ",P_ranger!E272/1000)</f>
        <v xml:space="preserve"> </v>
      </c>
      <c r="G259" s="47" t="str">
        <f>IF(P_ranger!F272=0," ",P_ranger!F272/1000)</f>
        <v xml:space="preserve"> </v>
      </c>
      <c r="H259" s="47" t="str">
        <f>IF(P_ranger!G272=0," ",P_ranger!G272/1000)</f>
        <v xml:space="preserve"> </v>
      </c>
      <c r="I259" s="46" t="str">
        <f>IF(P_ranger!I272=0," ",P_ranger!I272)</f>
        <v xml:space="preserve"> </v>
      </c>
      <c r="J259" s="48" t="str">
        <f>IF(P_ranger!J272=0," ",P_ranger!J272)</f>
        <v xml:space="preserve"> </v>
      </c>
      <c r="K259" s="49" t="str">
        <f>IF(P_ranger!K272=0," ",P_ranger!K272)</f>
        <v xml:space="preserve"> </v>
      </c>
      <c r="L259" s="47" t="str">
        <f>IF(P_ranger!L272=0," ",P_ranger!L272/1000)</f>
        <v xml:space="preserve"> </v>
      </c>
    </row>
    <row r="260" spans="2:12" ht="12.95" customHeight="1" x14ac:dyDescent="0.2">
      <c r="B260" s="39" t="str">
        <f>IF(P_ranger!J273=0," ",IF(P_ranger!B273="sum"," ",P_ranger!A273))</f>
        <v xml:space="preserve"> </v>
      </c>
      <c r="C260" t="str">
        <f>IF(P_ranger!J273=0," ",P_ranger!B273)</f>
        <v xml:space="preserve"> </v>
      </c>
      <c r="D260" s="47" t="str">
        <f>IF(P_ranger!C273=0," ",P_ranger!C273/1000)</f>
        <v xml:space="preserve"> </v>
      </c>
      <c r="E260" s="47" t="str">
        <f>IF(P_ranger!D273=0," ",P_ranger!D273/1000)</f>
        <v xml:space="preserve"> </v>
      </c>
      <c r="F260" s="47" t="str">
        <f>IF(P_ranger!E273=0," ",P_ranger!E273/1000)</f>
        <v xml:space="preserve"> </v>
      </c>
      <c r="G260" s="47" t="str">
        <f>IF(P_ranger!F273=0," ",P_ranger!F273/1000)</f>
        <v xml:space="preserve"> </v>
      </c>
      <c r="H260" s="47" t="str">
        <f>IF(P_ranger!G273=0," ",P_ranger!G273/1000)</f>
        <v xml:space="preserve"> </v>
      </c>
      <c r="I260" s="46" t="str">
        <f>IF(P_ranger!I273=0," ",P_ranger!I273)</f>
        <v xml:space="preserve"> </v>
      </c>
      <c r="J260" s="48" t="str">
        <f>IF(P_ranger!J273=0," ",P_ranger!J273)</f>
        <v xml:space="preserve"> </v>
      </c>
      <c r="K260" s="49" t="str">
        <f>IF(P_ranger!K273=0," ",P_ranger!K273)</f>
        <v xml:space="preserve"> </v>
      </c>
      <c r="L260" s="47" t="str">
        <f>IF(P_ranger!L273=0," ",P_ranger!L273/1000)</f>
        <v xml:space="preserve"> </v>
      </c>
    </row>
    <row r="261" spans="2:12" ht="12.95" customHeight="1" x14ac:dyDescent="0.2">
      <c r="B261" s="39" t="str">
        <f>IF(P_ranger!J274=0," ",IF(P_ranger!B274="sum"," ",P_ranger!A274))</f>
        <v xml:space="preserve"> </v>
      </c>
      <c r="C261" t="str">
        <f>IF(P_ranger!J274=0," ",P_ranger!B274)</f>
        <v xml:space="preserve"> </v>
      </c>
      <c r="D261" s="47" t="str">
        <f>IF(P_ranger!C274=0," ",P_ranger!C274/1000)</f>
        <v xml:space="preserve"> </v>
      </c>
      <c r="E261" s="47" t="str">
        <f>IF(P_ranger!D274=0," ",P_ranger!D274/1000)</f>
        <v xml:space="preserve"> </v>
      </c>
      <c r="F261" s="47" t="str">
        <f>IF(P_ranger!E274=0," ",P_ranger!E274/1000)</f>
        <v xml:space="preserve"> </v>
      </c>
      <c r="G261" s="47" t="str">
        <f>IF(P_ranger!F274=0," ",P_ranger!F274/1000)</f>
        <v xml:space="preserve"> </v>
      </c>
      <c r="H261" s="47" t="str">
        <f>IF(P_ranger!G274=0," ",P_ranger!G274/1000)</f>
        <v xml:space="preserve"> </v>
      </c>
      <c r="I261" s="46" t="str">
        <f>IF(P_ranger!I274=0," ",P_ranger!I274)</f>
        <v xml:space="preserve"> </v>
      </c>
      <c r="J261" s="48" t="str">
        <f>IF(P_ranger!J274=0," ",P_ranger!J274)</f>
        <v xml:space="preserve"> </v>
      </c>
      <c r="K261" s="49" t="str">
        <f>IF(P_ranger!K274=0," ",P_ranger!K274)</f>
        <v xml:space="preserve"> </v>
      </c>
      <c r="L261" s="47" t="str">
        <f>IF(P_ranger!L274=0," ",P_ranger!L274/1000)</f>
        <v xml:space="preserve"> </v>
      </c>
    </row>
    <row r="262" spans="2:12" ht="12.95" customHeight="1" x14ac:dyDescent="0.2">
      <c r="B262" s="39" t="str">
        <f>IF(P_ranger!J275=0," ",IF(P_ranger!B275="sum"," ",P_ranger!A275))</f>
        <v xml:space="preserve"> </v>
      </c>
      <c r="C262" t="str">
        <f>IF(P_ranger!J275=0," ",P_ranger!B275)</f>
        <v xml:space="preserve"> </v>
      </c>
      <c r="D262" s="47" t="str">
        <f>IF(P_ranger!C275=0," ",P_ranger!C275/1000)</f>
        <v xml:space="preserve"> </v>
      </c>
      <c r="E262" s="47" t="str">
        <f>IF(P_ranger!D275=0," ",P_ranger!D275/1000)</f>
        <v xml:space="preserve"> </v>
      </c>
      <c r="F262" s="47" t="str">
        <f>IF(P_ranger!E275=0," ",P_ranger!E275/1000)</f>
        <v xml:space="preserve"> </v>
      </c>
      <c r="G262" s="47" t="str">
        <f>IF(P_ranger!F275=0," ",P_ranger!F275/1000)</f>
        <v xml:space="preserve"> </v>
      </c>
      <c r="H262" s="47" t="str">
        <f>IF(P_ranger!G275=0," ",P_ranger!G275/1000)</f>
        <v xml:space="preserve"> </v>
      </c>
      <c r="I262" s="46" t="str">
        <f>IF(P_ranger!I275=0," ",P_ranger!I275)</f>
        <v xml:space="preserve"> </v>
      </c>
      <c r="J262" s="48" t="str">
        <f>IF(P_ranger!J275=0," ",P_ranger!J275)</f>
        <v xml:space="preserve"> </v>
      </c>
      <c r="K262" s="49" t="str">
        <f>IF(P_ranger!K275=0," ",P_ranger!K275)</f>
        <v xml:space="preserve"> </v>
      </c>
      <c r="L262" s="47" t="str">
        <f>IF(P_ranger!L275=0," ",P_ranger!L275/1000)</f>
        <v xml:space="preserve"> </v>
      </c>
    </row>
    <row r="263" spans="2:12" ht="12.95" customHeight="1" x14ac:dyDescent="0.2">
      <c r="B263" s="39" t="str">
        <f>IF(P_ranger!J276=0," ",IF(P_ranger!B276="sum"," ",P_ranger!A276))</f>
        <v xml:space="preserve"> </v>
      </c>
      <c r="C263" t="str">
        <f>IF(P_ranger!J276=0," ",P_ranger!B276)</f>
        <v xml:space="preserve"> </v>
      </c>
      <c r="D263" s="47" t="str">
        <f>IF(P_ranger!C276=0," ",P_ranger!C276/1000)</f>
        <v xml:space="preserve"> </v>
      </c>
      <c r="E263" s="47" t="str">
        <f>IF(P_ranger!D276=0," ",P_ranger!D276/1000)</f>
        <v xml:space="preserve"> </v>
      </c>
      <c r="F263" s="47" t="str">
        <f>IF(P_ranger!E276=0," ",P_ranger!E276/1000)</f>
        <v xml:space="preserve"> </v>
      </c>
      <c r="G263" s="47" t="str">
        <f>IF(P_ranger!F276=0," ",P_ranger!F276/1000)</f>
        <v xml:space="preserve"> </v>
      </c>
      <c r="H263" s="47" t="str">
        <f>IF(P_ranger!G276=0," ",P_ranger!G276/1000)</f>
        <v xml:space="preserve"> </v>
      </c>
      <c r="I263" s="46" t="str">
        <f>IF(P_ranger!I276=0," ",P_ranger!I276)</f>
        <v xml:space="preserve"> </v>
      </c>
      <c r="J263" s="48" t="str">
        <f>IF(P_ranger!J276=0," ",P_ranger!J276)</f>
        <v xml:space="preserve"> </v>
      </c>
      <c r="K263" s="49" t="str">
        <f>IF(P_ranger!K276=0," ",P_ranger!K276)</f>
        <v xml:space="preserve"> </v>
      </c>
      <c r="L263" s="47" t="str">
        <f>IF(P_ranger!L276=0," ",P_ranger!L276/1000)</f>
        <v xml:space="preserve"> </v>
      </c>
    </row>
    <row r="264" spans="2:12" ht="12.95" customHeight="1" x14ac:dyDescent="0.2">
      <c r="B264" s="39" t="str">
        <f>IF(P_ranger!J277=0," ",IF(P_ranger!B277="sum"," ",P_ranger!A277))</f>
        <v xml:space="preserve"> </v>
      </c>
      <c r="C264" t="str">
        <f>IF(P_ranger!J277=0," ",P_ranger!B277)</f>
        <v xml:space="preserve"> </v>
      </c>
      <c r="D264" s="47" t="str">
        <f>IF(P_ranger!C277=0," ",P_ranger!C277/1000)</f>
        <v xml:space="preserve"> </v>
      </c>
      <c r="E264" s="47" t="str">
        <f>IF(P_ranger!D277=0," ",P_ranger!D277/1000)</f>
        <v xml:space="preserve"> </v>
      </c>
      <c r="F264" s="47" t="str">
        <f>IF(P_ranger!E277=0," ",P_ranger!E277/1000)</f>
        <v xml:space="preserve"> </v>
      </c>
      <c r="G264" s="47" t="str">
        <f>IF(P_ranger!F277=0," ",P_ranger!F277/1000)</f>
        <v xml:space="preserve"> </v>
      </c>
      <c r="H264" s="47" t="str">
        <f>IF(P_ranger!G277=0," ",P_ranger!G277/1000)</f>
        <v xml:space="preserve"> </v>
      </c>
      <c r="I264" s="46" t="str">
        <f>IF(P_ranger!I277=0," ",P_ranger!I277)</f>
        <v xml:space="preserve"> </v>
      </c>
      <c r="J264" s="48" t="str">
        <f>IF(P_ranger!J277=0," ",P_ranger!J277)</f>
        <v xml:space="preserve"> </v>
      </c>
      <c r="K264" s="49" t="str">
        <f>IF(P_ranger!K277=0," ",P_ranger!K277)</f>
        <v xml:space="preserve"> </v>
      </c>
      <c r="L264" s="47" t="str">
        <f>IF(P_ranger!L277=0," ",P_ranger!L277/1000)</f>
        <v xml:space="preserve"> </v>
      </c>
    </row>
    <row r="265" spans="2:12" ht="12.95" customHeight="1" x14ac:dyDescent="0.2">
      <c r="B265" s="39" t="str">
        <f>IF(P_ranger!J278=0," ",IF(P_ranger!B278="sum"," ",P_ranger!A278))</f>
        <v xml:space="preserve"> </v>
      </c>
      <c r="C265" t="str">
        <f>IF(P_ranger!J278=0," ",P_ranger!B278)</f>
        <v xml:space="preserve"> </v>
      </c>
      <c r="D265" s="47" t="str">
        <f>IF(P_ranger!C278=0," ",P_ranger!C278/1000)</f>
        <v xml:space="preserve"> </v>
      </c>
      <c r="E265" s="47" t="str">
        <f>IF(P_ranger!D278=0," ",P_ranger!D278/1000)</f>
        <v xml:space="preserve"> </v>
      </c>
      <c r="F265" s="47" t="str">
        <f>IF(P_ranger!E278=0," ",P_ranger!E278/1000)</f>
        <v xml:space="preserve"> </v>
      </c>
      <c r="G265" s="47" t="str">
        <f>IF(P_ranger!F278=0," ",P_ranger!F278/1000)</f>
        <v xml:space="preserve"> </v>
      </c>
      <c r="H265" s="47" t="str">
        <f>IF(P_ranger!G278=0," ",P_ranger!G278/1000)</f>
        <v xml:space="preserve"> </v>
      </c>
      <c r="I265" s="46" t="str">
        <f>IF(P_ranger!I278=0," ",P_ranger!I278)</f>
        <v xml:space="preserve"> </v>
      </c>
      <c r="J265" s="48" t="str">
        <f>IF(P_ranger!J278=0," ",P_ranger!J278)</f>
        <v xml:space="preserve"> </v>
      </c>
      <c r="K265" s="49" t="str">
        <f>IF(P_ranger!K278=0," ",P_ranger!K278)</f>
        <v xml:space="preserve"> </v>
      </c>
      <c r="L265" s="47" t="str">
        <f>IF(P_ranger!L278=0," ",P_ranger!L278/1000)</f>
        <v xml:space="preserve"> </v>
      </c>
    </row>
    <row r="266" spans="2:12" ht="12.95" customHeight="1" x14ac:dyDescent="0.2">
      <c r="B266" s="39" t="str">
        <f>IF(P_ranger!J279=0," ",IF(P_ranger!B279="sum"," ",P_ranger!A279))</f>
        <v xml:space="preserve"> </v>
      </c>
      <c r="C266" t="str">
        <f>IF(P_ranger!J279=0," ",P_ranger!B279)</f>
        <v xml:space="preserve"> </v>
      </c>
      <c r="D266" s="47" t="str">
        <f>IF(P_ranger!C279=0," ",P_ranger!C279/1000)</f>
        <v xml:space="preserve"> </v>
      </c>
      <c r="E266" s="47" t="str">
        <f>IF(P_ranger!D279=0," ",P_ranger!D279/1000)</f>
        <v xml:space="preserve"> </v>
      </c>
      <c r="F266" s="47" t="str">
        <f>IF(P_ranger!E279=0," ",P_ranger!E279/1000)</f>
        <v xml:space="preserve"> </v>
      </c>
      <c r="G266" s="47" t="str">
        <f>IF(P_ranger!F279=0," ",P_ranger!F279/1000)</f>
        <v xml:space="preserve"> </v>
      </c>
      <c r="H266" s="47" t="str">
        <f>IF(P_ranger!G279=0," ",P_ranger!G279/1000)</f>
        <v xml:space="preserve"> </v>
      </c>
      <c r="I266" s="46" t="str">
        <f>IF(P_ranger!I279=0," ",P_ranger!I279)</f>
        <v xml:space="preserve"> </v>
      </c>
      <c r="J266" s="48" t="str">
        <f>IF(P_ranger!J279=0," ",P_ranger!J279)</f>
        <v xml:space="preserve"> </v>
      </c>
      <c r="K266" s="49" t="str">
        <f>IF(P_ranger!K279=0," ",P_ranger!K279)</f>
        <v xml:space="preserve"> </v>
      </c>
      <c r="L266" s="47" t="str">
        <f>IF(P_ranger!L279=0," ",P_ranger!L279/1000)</f>
        <v xml:space="preserve"> </v>
      </c>
    </row>
    <row r="267" spans="2:12" ht="12.95" customHeight="1" x14ac:dyDescent="0.2">
      <c r="B267" s="39" t="str">
        <f>IF(P_ranger!J280=0," ",IF(P_ranger!B280="sum"," ",P_ranger!A280))</f>
        <v xml:space="preserve"> </v>
      </c>
      <c r="C267" t="str">
        <f>IF(P_ranger!J280=0," ",P_ranger!B280)</f>
        <v xml:space="preserve"> </v>
      </c>
      <c r="D267" s="47" t="str">
        <f>IF(P_ranger!C280=0," ",P_ranger!C280/1000)</f>
        <v xml:space="preserve"> </v>
      </c>
      <c r="E267" s="47" t="str">
        <f>IF(P_ranger!D280=0," ",P_ranger!D280/1000)</f>
        <v xml:space="preserve"> </v>
      </c>
      <c r="F267" s="47" t="str">
        <f>IF(P_ranger!E280=0," ",P_ranger!E280/1000)</f>
        <v xml:space="preserve"> </v>
      </c>
      <c r="G267" s="47" t="str">
        <f>IF(P_ranger!F280=0," ",P_ranger!F280/1000)</f>
        <v xml:space="preserve"> </v>
      </c>
      <c r="H267" s="47" t="str">
        <f>IF(P_ranger!G280=0," ",P_ranger!G280/1000)</f>
        <v xml:space="preserve"> </v>
      </c>
      <c r="I267" s="46" t="str">
        <f>IF(P_ranger!I280=0," ",P_ranger!I280)</f>
        <v xml:space="preserve"> </v>
      </c>
      <c r="J267" s="48" t="str">
        <f>IF(P_ranger!J280=0," ",P_ranger!J280)</f>
        <v xml:space="preserve"> </v>
      </c>
      <c r="K267" s="49" t="str">
        <f>IF(P_ranger!K280=0," ",P_ranger!K280)</f>
        <v xml:space="preserve"> </v>
      </c>
      <c r="L267" s="47" t="str">
        <f>IF(P_ranger!L280=0," ",P_ranger!L280/1000)</f>
        <v xml:space="preserve"> </v>
      </c>
    </row>
    <row r="268" spans="2:12" ht="12.95" customHeight="1" x14ac:dyDescent="0.2">
      <c r="B268" s="39" t="str">
        <f>IF(P_ranger!J281=0," ",IF(P_ranger!B281="sum"," ",P_ranger!A281))</f>
        <v xml:space="preserve"> </v>
      </c>
      <c r="C268" t="str">
        <f>IF(P_ranger!J281=0," ",P_ranger!B281)</f>
        <v xml:space="preserve"> </v>
      </c>
      <c r="D268" s="47" t="str">
        <f>IF(P_ranger!C281=0," ",P_ranger!C281/1000)</f>
        <v xml:space="preserve"> </v>
      </c>
      <c r="E268" s="47" t="str">
        <f>IF(P_ranger!D281=0," ",P_ranger!D281/1000)</f>
        <v xml:space="preserve"> </v>
      </c>
      <c r="F268" s="47" t="str">
        <f>IF(P_ranger!E281=0," ",P_ranger!E281/1000)</f>
        <v xml:space="preserve"> </v>
      </c>
      <c r="G268" s="47" t="str">
        <f>IF(P_ranger!F281=0," ",P_ranger!F281/1000)</f>
        <v xml:space="preserve"> </v>
      </c>
      <c r="H268" s="47" t="str">
        <f>IF(P_ranger!G281=0," ",P_ranger!G281/1000)</f>
        <v xml:space="preserve"> </v>
      </c>
      <c r="I268" s="46" t="str">
        <f>IF(P_ranger!I281=0," ",P_ranger!I281)</f>
        <v xml:space="preserve"> </v>
      </c>
      <c r="J268" s="48" t="str">
        <f>IF(P_ranger!J281=0," ",P_ranger!J281)</f>
        <v xml:space="preserve"> </v>
      </c>
      <c r="K268" s="49" t="str">
        <f>IF(P_ranger!K281=0," ",P_ranger!K281)</f>
        <v xml:space="preserve"> </v>
      </c>
      <c r="L268" s="47" t="str">
        <f>IF(P_ranger!L281=0," ",P_ranger!L281/1000)</f>
        <v xml:space="preserve"> </v>
      </c>
    </row>
    <row r="269" spans="2:12" ht="12.95" customHeight="1" x14ac:dyDescent="0.2">
      <c r="B269" s="39" t="str">
        <f>IF(P_ranger!J282=0," ",IF(P_ranger!B282="sum"," ",P_ranger!A282))</f>
        <v xml:space="preserve"> </v>
      </c>
      <c r="C269" t="str">
        <f>IF(P_ranger!J282=0," ",P_ranger!B282)</f>
        <v xml:space="preserve"> </v>
      </c>
      <c r="D269" s="47" t="str">
        <f>IF(P_ranger!C282=0," ",P_ranger!C282/1000)</f>
        <v xml:space="preserve"> </v>
      </c>
      <c r="E269" s="47" t="str">
        <f>IF(P_ranger!D282=0," ",P_ranger!D282/1000)</f>
        <v xml:space="preserve"> </v>
      </c>
      <c r="F269" s="47" t="str">
        <f>IF(P_ranger!E282=0," ",P_ranger!E282/1000)</f>
        <v xml:space="preserve"> </v>
      </c>
      <c r="G269" s="47" t="str">
        <f>IF(P_ranger!F282=0," ",P_ranger!F282/1000)</f>
        <v xml:space="preserve"> </v>
      </c>
      <c r="H269" s="47" t="str">
        <f>IF(P_ranger!G282=0," ",P_ranger!G282/1000)</f>
        <v xml:space="preserve"> </v>
      </c>
      <c r="I269" s="46" t="str">
        <f>IF(P_ranger!I282=0," ",P_ranger!I282)</f>
        <v xml:space="preserve"> </v>
      </c>
      <c r="J269" s="48" t="str">
        <f>IF(P_ranger!J282=0," ",P_ranger!J282)</f>
        <v xml:space="preserve"> </v>
      </c>
      <c r="K269" s="49" t="str">
        <f>IF(P_ranger!K282=0," ",P_ranger!K282)</f>
        <v xml:space="preserve"> </v>
      </c>
      <c r="L269" s="47" t="str">
        <f>IF(P_ranger!L282=0," ",P_ranger!L282/1000)</f>
        <v xml:space="preserve"> </v>
      </c>
    </row>
    <row r="270" spans="2:12" ht="12.95" customHeight="1" x14ac:dyDescent="0.2">
      <c r="B270" s="39" t="str">
        <f>IF(P_ranger!J283=0," ",IF(P_ranger!B283="sum"," ",P_ranger!A283))</f>
        <v xml:space="preserve"> </v>
      </c>
      <c r="C270" t="str">
        <f>IF(P_ranger!J283=0," ",P_ranger!B283)</f>
        <v xml:space="preserve"> </v>
      </c>
      <c r="D270" s="47" t="str">
        <f>IF(P_ranger!C283=0," ",P_ranger!C283/1000)</f>
        <v xml:space="preserve"> </v>
      </c>
      <c r="E270" s="47" t="str">
        <f>IF(P_ranger!D283=0," ",P_ranger!D283/1000)</f>
        <v xml:space="preserve"> </v>
      </c>
      <c r="F270" s="47" t="str">
        <f>IF(P_ranger!E283=0," ",P_ranger!E283/1000)</f>
        <v xml:space="preserve"> </v>
      </c>
      <c r="G270" s="47" t="str">
        <f>IF(P_ranger!F283=0," ",P_ranger!F283/1000)</f>
        <v xml:space="preserve"> </v>
      </c>
      <c r="H270" s="47" t="str">
        <f>IF(P_ranger!G283=0," ",P_ranger!G283/1000)</f>
        <v xml:space="preserve"> </v>
      </c>
      <c r="I270" s="46" t="str">
        <f>IF(P_ranger!I283=0," ",P_ranger!I283)</f>
        <v xml:space="preserve"> </v>
      </c>
      <c r="J270" s="48" t="str">
        <f>IF(P_ranger!J283=0," ",P_ranger!J283)</f>
        <v xml:space="preserve"> </v>
      </c>
      <c r="K270" s="49" t="str">
        <f>IF(P_ranger!K283=0," ",P_ranger!K283)</f>
        <v xml:space="preserve"> </v>
      </c>
      <c r="L270" s="47" t="str">
        <f>IF(P_ranger!L283=0," ",P_ranger!L283/1000)</f>
        <v xml:space="preserve"> </v>
      </c>
    </row>
    <row r="271" spans="2:12" ht="12.95" customHeight="1" x14ac:dyDescent="0.2">
      <c r="B271" s="39" t="str">
        <f>IF(P_ranger!J284=0," ",IF(P_ranger!B284="sum"," ",P_ranger!A284))</f>
        <v xml:space="preserve"> </v>
      </c>
      <c r="C271" t="str">
        <f>IF(P_ranger!J284=0," ",P_ranger!B284)</f>
        <v xml:space="preserve"> </v>
      </c>
      <c r="D271" s="47" t="str">
        <f>IF(P_ranger!C284=0," ",P_ranger!C284/1000)</f>
        <v xml:space="preserve"> </v>
      </c>
      <c r="E271" s="47" t="str">
        <f>IF(P_ranger!D284=0," ",P_ranger!D284/1000)</f>
        <v xml:space="preserve"> </v>
      </c>
      <c r="F271" s="47" t="str">
        <f>IF(P_ranger!E284=0," ",P_ranger!E284/1000)</f>
        <v xml:space="preserve"> </v>
      </c>
      <c r="G271" s="47" t="str">
        <f>IF(P_ranger!F284=0," ",P_ranger!F284/1000)</f>
        <v xml:space="preserve"> </v>
      </c>
      <c r="H271" s="47" t="str">
        <f>IF(P_ranger!G284=0," ",P_ranger!G284/1000)</f>
        <v xml:space="preserve"> </v>
      </c>
      <c r="I271" s="46" t="str">
        <f>IF(P_ranger!I284=0," ",P_ranger!I284)</f>
        <v xml:space="preserve"> </v>
      </c>
      <c r="J271" s="48" t="str">
        <f>IF(P_ranger!J284=0," ",P_ranger!J284)</f>
        <v xml:space="preserve"> </v>
      </c>
      <c r="K271" s="49" t="str">
        <f>IF(P_ranger!K284=0," ",P_ranger!K284)</f>
        <v xml:space="preserve"> </v>
      </c>
      <c r="L271" s="47" t="str">
        <f>IF(P_ranger!L284=0," ",P_ranger!L284/1000)</f>
        <v xml:space="preserve"> </v>
      </c>
    </row>
    <row r="272" spans="2:12" ht="12.95" customHeight="1" x14ac:dyDescent="0.2">
      <c r="B272" s="39" t="str">
        <f>IF(P_ranger!J285=0," ",IF(P_ranger!B285="sum"," ",P_ranger!A285))</f>
        <v xml:space="preserve"> </v>
      </c>
      <c r="C272" t="str">
        <f>IF(P_ranger!J285=0," ",P_ranger!B285)</f>
        <v xml:space="preserve"> </v>
      </c>
      <c r="D272" s="47" t="str">
        <f>IF(P_ranger!C285=0," ",P_ranger!C285/1000)</f>
        <v xml:space="preserve"> </v>
      </c>
      <c r="E272" s="47" t="str">
        <f>IF(P_ranger!D285=0," ",P_ranger!D285/1000)</f>
        <v xml:space="preserve"> </v>
      </c>
      <c r="F272" s="47" t="str">
        <f>IF(P_ranger!E285=0," ",P_ranger!E285/1000)</f>
        <v xml:space="preserve"> </v>
      </c>
      <c r="G272" s="47" t="str">
        <f>IF(P_ranger!F285=0," ",P_ranger!F285/1000)</f>
        <v xml:space="preserve"> </v>
      </c>
      <c r="H272" s="47" t="str">
        <f>IF(P_ranger!G285=0," ",P_ranger!G285/1000)</f>
        <v xml:space="preserve"> </v>
      </c>
      <c r="I272" s="46" t="str">
        <f>IF(P_ranger!I285=0," ",P_ranger!I285)</f>
        <v xml:space="preserve"> </v>
      </c>
      <c r="J272" s="48" t="str">
        <f>IF(P_ranger!J285=0," ",P_ranger!J285)</f>
        <v xml:space="preserve"> </v>
      </c>
      <c r="K272" s="49" t="str">
        <f>IF(P_ranger!K285=0," ",P_ranger!K285)</f>
        <v xml:space="preserve"> </v>
      </c>
      <c r="L272" s="47" t="str">
        <f>IF(P_ranger!L285=0," ",P_ranger!L285/1000)</f>
        <v xml:space="preserve"> </v>
      </c>
    </row>
    <row r="273" spans="2:12" ht="12.95" customHeight="1" x14ac:dyDescent="0.2">
      <c r="B273" s="39" t="str">
        <f>IF(P_ranger!J286=0," ",IF(P_ranger!B286="sum"," ",P_ranger!A286))</f>
        <v xml:space="preserve"> </v>
      </c>
      <c r="C273" t="str">
        <f>IF(P_ranger!J286=0," ",P_ranger!B286)</f>
        <v xml:space="preserve"> </v>
      </c>
      <c r="D273" s="47" t="str">
        <f>IF(P_ranger!C286=0," ",P_ranger!C286/1000)</f>
        <v xml:space="preserve"> </v>
      </c>
      <c r="E273" s="47" t="str">
        <f>IF(P_ranger!D286=0," ",P_ranger!D286/1000)</f>
        <v xml:space="preserve"> </v>
      </c>
      <c r="F273" s="47" t="str">
        <f>IF(P_ranger!E286=0," ",P_ranger!E286/1000)</f>
        <v xml:space="preserve"> </v>
      </c>
      <c r="G273" s="47" t="str">
        <f>IF(P_ranger!F286=0," ",P_ranger!F286/1000)</f>
        <v xml:space="preserve"> </v>
      </c>
      <c r="H273" s="47" t="str">
        <f>IF(P_ranger!G286=0," ",P_ranger!G286/1000)</f>
        <v xml:space="preserve"> </v>
      </c>
      <c r="I273" s="46" t="str">
        <f>IF(P_ranger!I286=0," ",P_ranger!I286)</f>
        <v xml:space="preserve"> </v>
      </c>
      <c r="J273" s="48" t="str">
        <f>IF(P_ranger!J286=0," ",P_ranger!J286)</f>
        <v xml:space="preserve"> </v>
      </c>
      <c r="K273" s="49" t="str">
        <f>IF(P_ranger!K286=0," ",P_ranger!K286)</f>
        <v xml:space="preserve"> </v>
      </c>
      <c r="L273" s="47" t="str">
        <f>IF(P_ranger!L286=0," ",P_ranger!L286/1000)</f>
        <v xml:space="preserve"> </v>
      </c>
    </row>
    <row r="274" spans="2:12" ht="12.95" customHeight="1" x14ac:dyDescent="0.2">
      <c r="B274" s="39" t="str">
        <f>IF(P_ranger!J287=0," ",IF(P_ranger!B287="sum"," ",P_ranger!A287))</f>
        <v xml:space="preserve"> </v>
      </c>
      <c r="C274" t="str">
        <f>IF(P_ranger!J287=0," ",P_ranger!B287)</f>
        <v xml:space="preserve"> </v>
      </c>
      <c r="D274" s="47" t="str">
        <f>IF(P_ranger!C287=0," ",P_ranger!C287/1000)</f>
        <v xml:space="preserve"> </v>
      </c>
      <c r="E274" s="47" t="str">
        <f>IF(P_ranger!D287=0," ",P_ranger!D287/1000)</f>
        <v xml:space="preserve"> </v>
      </c>
      <c r="F274" s="47" t="str">
        <f>IF(P_ranger!E287=0," ",P_ranger!E287/1000)</f>
        <v xml:space="preserve"> </v>
      </c>
      <c r="G274" s="47" t="str">
        <f>IF(P_ranger!F287=0," ",P_ranger!F287/1000)</f>
        <v xml:space="preserve"> </v>
      </c>
      <c r="H274" s="47" t="str">
        <f>IF(P_ranger!G287=0," ",P_ranger!G287/1000)</f>
        <v xml:space="preserve"> </v>
      </c>
      <c r="I274" s="46" t="str">
        <f>IF(P_ranger!I287=0," ",P_ranger!I287)</f>
        <v xml:space="preserve"> </v>
      </c>
      <c r="J274" s="48" t="str">
        <f>IF(P_ranger!J287=0," ",P_ranger!J287)</f>
        <v xml:space="preserve"> </v>
      </c>
      <c r="K274" s="49" t="str">
        <f>IF(P_ranger!K287=0," ",P_ranger!K287)</f>
        <v xml:space="preserve"> </v>
      </c>
      <c r="L274" s="47" t="str">
        <f>IF(P_ranger!L287=0," ",P_ranger!L287/1000)</f>
        <v xml:space="preserve"> </v>
      </c>
    </row>
    <row r="275" spans="2:12" ht="12.95" customHeight="1" x14ac:dyDescent="0.2">
      <c r="B275" s="39" t="str">
        <f>IF(P_ranger!J288=0," ",IF(P_ranger!B288="sum"," ",P_ranger!A288))</f>
        <v xml:space="preserve"> </v>
      </c>
      <c r="C275" t="str">
        <f>IF(P_ranger!J288=0," ",P_ranger!B288)</f>
        <v xml:space="preserve"> </v>
      </c>
      <c r="D275" s="47" t="str">
        <f>IF(P_ranger!C288=0," ",P_ranger!C288/1000)</f>
        <v xml:space="preserve"> </v>
      </c>
      <c r="E275" s="47" t="str">
        <f>IF(P_ranger!D288=0," ",P_ranger!D288/1000)</f>
        <v xml:space="preserve"> </v>
      </c>
      <c r="F275" s="47" t="str">
        <f>IF(P_ranger!E288=0," ",P_ranger!E288/1000)</f>
        <v xml:space="preserve"> </v>
      </c>
      <c r="G275" s="47" t="str">
        <f>IF(P_ranger!F288=0," ",P_ranger!F288/1000)</f>
        <v xml:space="preserve"> </v>
      </c>
      <c r="H275" s="47" t="str">
        <f>IF(P_ranger!G288=0," ",P_ranger!G288/1000)</f>
        <v xml:space="preserve"> </v>
      </c>
      <c r="I275" s="46" t="str">
        <f>IF(P_ranger!I288=0," ",P_ranger!I288)</f>
        <v xml:space="preserve"> </v>
      </c>
      <c r="J275" s="48" t="str">
        <f>IF(P_ranger!J288=0," ",P_ranger!J288)</f>
        <v xml:space="preserve"> </v>
      </c>
      <c r="K275" s="49" t="str">
        <f>IF(P_ranger!K288=0," ",P_ranger!K288)</f>
        <v xml:space="preserve"> </v>
      </c>
      <c r="L275" s="47" t="str">
        <f>IF(P_ranger!L288=0," ",P_ranger!L288/1000)</f>
        <v xml:space="preserve"> </v>
      </c>
    </row>
    <row r="276" spans="2:12" ht="12.95" customHeight="1" x14ac:dyDescent="0.2">
      <c r="B276" s="39" t="str">
        <f>IF(P_ranger!J289=0," ",IF(P_ranger!B289="sum"," ",P_ranger!A289))</f>
        <v xml:space="preserve"> </v>
      </c>
      <c r="C276" t="str">
        <f>IF(P_ranger!J289=0," ",P_ranger!B289)</f>
        <v xml:space="preserve"> </v>
      </c>
      <c r="D276" s="47" t="str">
        <f>IF(P_ranger!C289=0," ",P_ranger!C289/1000)</f>
        <v xml:space="preserve"> </v>
      </c>
      <c r="E276" s="47" t="str">
        <f>IF(P_ranger!D289=0," ",P_ranger!D289/1000)</f>
        <v xml:space="preserve"> </v>
      </c>
      <c r="F276" s="47" t="str">
        <f>IF(P_ranger!E289=0," ",P_ranger!E289/1000)</f>
        <v xml:space="preserve"> </v>
      </c>
      <c r="G276" s="47" t="str">
        <f>IF(P_ranger!F289=0," ",P_ranger!F289/1000)</f>
        <v xml:space="preserve"> </v>
      </c>
      <c r="H276" s="47" t="str">
        <f>IF(P_ranger!G289=0," ",P_ranger!G289/1000)</f>
        <v xml:space="preserve"> </v>
      </c>
      <c r="I276" s="46" t="str">
        <f>IF(P_ranger!I289=0," ",P_ranger!I289)</f>
        <v xml:space="preserve"> </v>
      </c>
      <c r="J276" s="48" t="str">
        <f>IF(P_ranger!J289=0," ",P_ranger!J289)</f>
        <v xml:space="preserve"> </v>
      </c>
      <c r="K276" s="49" t="str">
        <f>IF(P_ranger!K289=0," ",P_ranger!K289)</f>
        <v xml:space="preserve"> </v>
      </c>
      <c r="L276" s="47" t="str">
        <f>IF(P_ranger!L289=0," ",P_ranger!L289/1000)</f>
        <v xml:space="preserve"> </v>
      </c>
    </row>
    <row r="277" spans="2:12" ht="12.95" customHeight="1" x14ac:dyDescent="0.2">
      <c r="B277" s="39" t="str">
        <f>IF(P_ranger!J290=0," ",IF(P_ranger!B290="sum"," ",P_ranger!A290))</f>
        <v xml:space="preserve"> </v>
      </c>
      <c r="C277" t="str">
        <f>IF(P_ranger!J290=0," ",P_ranger!B290)</f>
        <v xml:space="preserve"> </v>
      </c>
      <c r="D277" s="47" t="str">
        <f>IF(P_ranger!C290=0," ",P_ranger!C290/1000)</f>
        <v xml:space="preserve"> </v>
      </c>
      <c r="E277" s="47" t="str">
        <f>IF(P_ranger!D290=0," ",P_ranger!D290/1000)</f>
        <v xml:space="preserve"> </v>
      </c>
      <c r="F277" s="47" t="str">
        <f>IF(P_ranger!E290=0," ",P_ranger!E290/1000)</f>
        <v xml:space="preserve"> </v>
      </c>
      <c r="G277" s="47" t="str">
        <f>IF(P_ranger!F290=0," ",P_ranger!F290/1000)</f>
        <v xml:space="preserve"> </v>
      </c>
      <c r="H277" s="47" t="str">
        <f>IF(P_ranger!G290=0," ",P_ranger!G290/1000)</f>
        <v xml:space="preserve"> </v>
      </c>
      <c r="I277" s="46" t="str">
        <f>IF(P_ranger!I290=0," ",P_ranger!I290)</f>
        <v xml:space="preserve"> </v>
      </c>
      <c r="J277" s="48" t="str">
        <f>IF(P_ranger!J290=0," ",P_ranger!J290)</f>
        <v xml:space="preserve"> </v>
      </c>
      <c r="K277" s="49" t="str">
        <f>IF(P_ranger!K290=0," ",P_ranger!K290)</f>
        <v xml:space="preserve"> </v>
      </c>
      <c r="L277" s="47" t="str">
        <f>IF(P_ranger!L290=0," ",P_ranger!L290/1000)</f>
        <v xml:space="preserve"> </v>
      </c>
    </row>
    <row r="278" spans="2:12" ht="12.95" customHeight="1" x14ac:dyDescent="0.2">
      <c r="B278" s="39" t="str">
        <f>IF(P_ranger!J291=0," ",IF(P_ranger!B291="sum"," ",P_ranger!A291))</f>
        <v xml:space="preserve"> </v>
      </c>
      <c r="C278" t="str">
        <f>IF(P_ranger!J291=0," ",P_ranger!B291)</f>
        <v xml:space="preserve"> </v>
      </c>
      <c r="D278" s="47" t="str">
        <f>IF(P_ranger!C291=0," ",P_ranger!C291/1000)</f>
        <v xml:space="preserve"> </v>
      </c>
      <c r="E278" s="47" t="str">
        <f>IF(P_ranger!D291=0," ",P_ranger!D291/1000)</f>
        <v xml:space="preserve"> </v>
      </c>
      <c r="F278" s="47" t="str">
        <f>IF(P_ranger!E291=0," ",P_ranger!E291/1000)</f>
        <v xml:space="preserve"> </v>
      </c>
      <c r="G278" s="47" t="str">
        <f>IF(P_ranger!F291=0," ",P_ranger!F291/1000)</f>
        <v xml:space="preserve"> </v>
      </c>
      <c r="H278" s="47" t="str">
        <f>IF(P_ranger!G291=0," ",P_ranger!G291/1000)</f>
        <v xml:space="preserve"> </v>
      </c>
      <c r="I278" s="46" t="str">
        <f>IF(P_ranger!I291=0," ",P_ranger!I291)</f>
        <v xml:space="preserve"> </v>
      </c>
      <c r="J278" s="48" t="str">
        <f>IF(P_ranger!J291=0," ",P_ranger!J291)</f>
        <v xml:space="preserve"> </v>
      </c>
      <c r="K278" s="49" t="str">
        <f>IF(P_ranger!K291=0," ",P_ranger!K291)</f>
        <v xml:space="preserve"> </v>
      </c>
      <c r="L278" s="47" t="str">
        <f>IF(P_ranger!L291=0," ",P_ranger!L291/1000)</f>
        <v xml:space="preserve"> </v>
      </c>
    </row>
    <row r="279" spans="2:12" ht="12.95" customHeight="1" x14ac:dyDescent="0.2">
      <c r="B279" s="39" t="str">
        <f>IF(P_ranger!J292=0," ",IF(P_ranger!B292="sum"," ",P_ranger!A292))</f>
        <v xml:space="preserve"> </v>
      </c>
      <c r="C279" t="str">
        <f>IF(P_ranger!J292=0," ",P_ranger!B292)</f>
        <v xml:space="preserve"> </v>
      </c>
      <c r="D279" s="47" t="str">
        <f>IF(P_ranger!C292=0," ",P_ranger!C292/1000)</f>
        <v xml:space="preserve"> </v>
      </c>
      <c r="E279" s="47" t="str">
        <f>IF(P_ranger!D292=0," ",P_ranger!D292/1000)</f>
        <v xml:space="preserve"> </v>
      </c>
      <c r="F279" s="47" t="str">
        <f>IF(P_ranger!E292=0," ",P_ranger!E292/1000)</f>
        <v xml:space="preserve"> </v>
      </c>
      <c r="G279" s="47" t="str">
        <f>IF(P_ranger!F292=0," ",P_ranger!F292/1000)</f>
        <v xml:space="preserve"> </v>
      </c>
      <c r="H279" s="47" t="str">
        <f>IF(P_ranger!G292=0," ",P_ranger!G292/1000)</f>
        <v xml:space="preserve"> </v>
      </c>
      <c r="I279" s="46" t="str">
        <f>IF(P_ranger!I292=0," ",P_ranger!I292)</f>
        <v xml:space="preserve"> </v>
      </c>
      <c r="J279" s="48" t="str">
        <f>IF(P_ranger!J292=0," ",P_ranger!J292)</f>
        <v xml:space="preserve"> </v>
      </c>
      <c r="K279" s="49" t="str">
        <f>IF(P_ranger!K292=0," ",P_ranger!K292)</f>
        <v xml:space="preserve"> </v>
      </c>
      <c r="L279" s="47" t="str">
        <f>IF(P_ranger!L292=0," ",P_ranger!L292/1000)</f>
        <v xml:space="preserve"> </v>
      </c>
    </row>
    <row r="280" spans="2:12" ht="12.95" customHeight="1" x14ac:dyDescent="0.2">
      <c r="B280" s="39" t="str">
        <f>IF(P_ranger!J293=0," ",IF(P_ranger!B293="sum"," ",P_ranger!A293))</f>
        <v xml:space="preserve"> </v>
      </c>
      <c r="C280" t="str">
        <f>IF(P_ranger!J293=0," ",P_ranger!B293)</f>
        <v xml:space="preserve"> </v>
      </c>
      <c r="D280" s="47" t="str">
        <f>IF(P_ranger!C293=0," ",P_ranger!C293/1000)</f>
        <v xml:space="preserve"> </v>
      </c>
      <c r="E280" s="47" t="str">
        <f>IF(P_ranger!D293=0," ",P_ranger!D293/1000)</f>
        <v xml:space="preserve"> </v>
      </c>
      <c r="F280" s="47" t="str">
        <f>IF(P_ranger!E293=0," ",P_ranger!E293/1000)</f>
        <v xml:space="preserve"> </v>
      </c>
      <c r="G280" s="47" t="str">
        <f>IF(P_ranger!F293=0," ",P_ranger!F293/1000)</f>
        <v xml:space="preserve"> </v>
      </c>
      <c r="H280" s="47" t="str">
        <f>IF(P_ranger!G293=0," ",P_ranger!G293/1000)</f>
        <v xml:space="preserve"> </v>
      </c>
      <c r="I280" s="46" t="str">
        <f>IF(P_ranger!I293=0," ",P_ranger!I293)</f>
        <v xml:space="preserve"> </v>
      </c>
      <c r="J280" s="48" t="str">
        <f>IF(P_ranger!J293=0," ",P_ranger!J293)</f>
        <v xml:space="preserve"> </v>
      </c>
      <c r="K280" s="49" t="str">
        <f>IF(P_ranger!K293=0," ",P_ranger!K293)</f>
        <v xml:space="preserve"> </v>
      </c>
      <c r="L280" s="47" t="str">
        <f>IF(P_ranger!L293=0," ",P_ranger!L293/1000)</f>
        <v xml:space="preserve"> </v>
      </c>
    </row>
    <row r="281" spans="2:12" ht="12.95" customHeight="1" x14ac:dyDescent="0.2">
      <c r="B281" s="39" t="str">
        <f>IF(P_ranger!J294=0," ",IF(P_ranger!B294="sum"," ",P_ranger!A294))</f>
        <v xml:space="preserve"> </v>
      </c>
      <c r="C281" t="str">
        <f>IF(P_ranger!J294=0," ",P_ranger!B294)</f>
        <v xml:space="preserve"> </v>
      </c>
      <c r="D281" s="47" t="str">
        <f>IF(P_ranger!C294=0," ",P_ranger!C294/1000)</f>
        <v xml:space="preserve"> </v>
      </c>
      <c r="E281" s="47" t="str">
        <f>IF(P_ranger!D294=0," ",P_ranger!D294/1000)</f>
        <v xml:space="preserve"> </v>
      </c>
      <c r="F281" s="47" t="str">
        <f>IF(P_ranger!E294=0," ",P_ranger!E294/1000)</f>
        <v xml:space="preserve"> </v>
      </c>
      <c r="G281" s="47" t="str">
        <f>IF(P_ranger!F294=0," ",P_ranger!F294/1000)</f>
        <v xml:space="preserve"> </v>
      </c>
      <c r="H281" s="47" t="str">
        <f>IF(P_ranger!G294=0," ",P_ranger!G294/1000)</f>
        <v xml:space="preserve"> </v>
      </c>
      <c r="I281" s="46" t="str">
        <f>IF(P_ranger!I294=0," ",P_ranger!I294)</f>
        <v xml:space="preserve"> </v>
      </c>
      <c r="J281" s="48" t="str">
        <f>IF(P_ranger!J294=0," ",P_ranger!J294)</f>
        <v xml:space="preserve"> </v>
      </c>
      <c r="K281" s="49" t="str">
        <f>IF(P_ranger!K294=0," ",P_ranger!K294)</f>
        <v xml:space="preserve"> </v>
      </c>
      <c r="L281" s="47" t="str">
        <f>IF(P_ranger!L294=0," ",P_ranger!L294/1000)</f>
        <v xml:space="preserve"> </v>
      </c>
    </row>
    <row r="282" spans="2:12" ht="12.95" customHeight="1" x14ac:dyDescent="0.2">
      <c r="B282" s="39" t="str">
        <f>IF(P_ranger!J295=0," ",IF(P_ranger!B295="sum"," ",P_ranger!A295))</f>
        <v xml:space="preserve"> </v>
      </c>
      <c r="C282" t="str">
        <f>IF(P_ranger!J295=0," ",P_ranger!B295)</f>
        <v xml:space="preserve"> </v>
      </c>
      <c r="D282" s="47" t="str">
        <f>IF(P_ranger!C295=0," ",P_ranger!C295/1000)</f>
        <v xml:space="preserve"> </v>
      </c>
      <c r="E282" s="47" t="str">
        <f>IF(P_ranger!D295=0," ",P_ranger!D295/1000)</f>
        <v xml:space="preserve"> </v>
      </c>
      <c r="F282" s="47" t="str">
        <f>IF(P_ranger!E295=0," ",P_ranger!E295/1000)</f>
        <v xml:space="preserve"> </v>
      </c>
      <c r="G282" s="47" t="str">
        <f>IF(P_ranger!F295=0," ",P_ranger!F295/1000)</f>
        <v xml:space="preserve"> </v>
      </c>
      <c r="H282" s="47" t="str">
        <f>IF(P_ranger!G295=0," ",P_ranger!G295/1000)</f>
        <v xml:space="preserve"> </v>
      </c>
      <c r="I282" s="46" t="str">
        <f>IF(P_ranger!I295=0," ",P_ranger!I295)</f>
        <v xml:space="preserve"> </v>
      </c>
      <c r="J282" s="48" t="str">
        <f>IF(P_ranger!J295=0," ",P_ranger!J295)</f>
        <v xml:space="preserve"> </v>
      </c>
      <c r="K282" s="49" t="str">
        <f>IF(P_ranger!K295=0," ",P_ranger!K295)</f>
        <v xml:space="preserve"> </v>
      </c>
      <c r="L282" s="47" t="str">
        <f>IF(P_ranger!L295=0," ",P_ranger!L295/1000)</f>
        <v xml:space="preserve"> </v>
      </c>
    </row>
    <row r="283" spans="2:12" ht="12.95" customHeight="1" x14ac:dyDescent="0.2">
      <c r="B283" s="39" t="str">
        <f>IF(P_ranger!J296=0," ",IF(P_ranger!B296="sum"," ",P_ranger!A296))</f>
        <v xml:space="preserve"> </v>
      </c>
      <c r="C283" t="str">
        <f>IF(P_ranger!J296=0," ",P_ranger!B296)</f>
        <v xml:space="preserve"> </v>
      </c>
      <c r="D283" s="47" t="str">
        <f>IF(P_ranger!C296=0," ",P_ranger!C296/1000)</f>
        <v xml:space="preserve"> </v>
      </c>
      <c r="E283" s="47" t="str">
        <f>IF(P_ranger!D296=0," ",P_ranger!D296/1000)</f>
        <v xml:space="preserve"> </v>
      </c>
      <c r="F283" s="47" t="str">
        <f>IF(P_ranger!E296=0," ",P_ranger!E296/1000)</f>
        <v xml:space="preserve"> </v>
      </c>
      <c r="G283" s="47" t="str">
        <f>IF(P_ranger!F296=0," ",P_ranger!F296/1000)</f>
        <v xml:space="preserve"> </v>
      </c>
      <c r="H283" s="47" t="str">
        <f>IF(P_ranger!G296=0," ",P_ranger!G296/1000)</f>
        <v xml:space="preserve"> </v>
      </c>
      <c r="I283" s="46" t="str">
        <f>IF(P_ranger!I296=0," ",P_ranger!I296)</f>
        <v xml:space="preserve"> </v>
      </c>
      <c r="J283" s="48" t="str">
        <f>IF(P_ranger!J296=0," ",P_ranger!J296)</f>
        <v xml:space="preserve"> </v>
      </c>
      <c r="K283" s="49" t="str">
        <f>IF(P_ranger!K296=0," ",P_ranger!K296)</f>
        <v xml:space="preserve"> </v>
      </c>
      <c r="L283" s="47" t="str">
        <f>IF(P_ranger!L296=0," ",P_ranger!L296/1000)</f>
        <v xml:space="preserve"> </v>
      </c>
    </row>
    <row r="284" spans="2:12" ht="12.95" customHeight="1" x14ac:dyDescent="0.2">
      <c r="B284" s="39" t="str">
        <f>IF(P_ranger!J297=0," ",IF(P_ranger!B297="sum"," ",P_ranger!A297))</f>
        <v xml:space="preserve"> </v>
      </c>
      <c r="C284" t="str">
        <f>IF(P_ranger!J297=0," ",P_ranger!B297)</f>
        <v xml:space="preserve"> </v>
      </c>
      <c r="D284" s="47" t="str">
        <f>IF(P_ranger!C297=0," ",P_ranger!C297/1000)</f>
        <v xml:space="preserve"> </v>
      </c>
      <c r="E284" s="47" t="str">
        <f>IF(P_ranger!D297=0," ",P_ranger!D297/1000)</f>
        <v xml:space="preserve"> </v>
      </c>
      <c r="F284" s="47" t="str">
        <f>IF(P_ranger!E297=0," ",P_ranger!E297/1000)</f>
        <v xml:space="preserve"> </v>
      </c>
      <c r="G284" s="47" t="str">
        <f>IF(P_ranger!F297=0," ",P_ranger!F297/1000)</f>
        <v xml:space="preserve"> </v>
      </c>
      <c r="H284" s="47" t="str">
        <f>IF(P_ranger!G297=0," ",P_ranger!G297/1000)</f>
        <v xml:space="preserve"> </v>
      </c>
      <c r="I284" s="46" t="str">
        <f>IF(P_ranger!I297=0," ",P_ranger!I297)</f>
        <v xml:space="preserve"> </v>
      </c>
      <c r="J284" s="48" t="str">
        <f>IF(P_ranger!J297=0," ",P_ranger!J297)</f>
        <v xml:space="preserve"> </v>
      </c>
      <c r="K284" s="49" t="str">
        <f>IF(P_ranger!K297=0," ",P_ranger!K297)</f>
        <v xml:space="preserve"> </v>
      </c>
      <c r="L284" s="47" t="str">
        <f>IF(P_ranger!L297=0," ",P_ranger!L297/1000)</f>
        <v xml:space="preserve"> </v>
      </c>
    </row>
    <row r="285" spans="2:12" ht="12.95" customHeight="1" x14ac:dyDescent="0.2">
      <c r="B285" s="39" t="str">
        <f>IF(P_ranger!J298=0," ",IF(P_ranger!B298="sum"," ",P_ranger!A298))</f>
        <v xml:space="preserve"> </v>
      </c>
      <c r="C285" t="str">
        <f>IF(P_ranger!J298=0," ",P_ranger!B298)</f>
        <v xml:space="preserve"> </v>
      </c>
      <c r="D285" s="47" t="str">
        <f>IF(P_ranger!C298=0," ",P_ranger!C298/1000)</f>
        <v xml:space="preserve"> </v>
      </c>
      <c r="E285" s="47" t="str">
        <f>IF(P_ranger!D298=0," ",P_ranger!D298/1000)</f>
        <v xml:space="preserve"> </v>
      </c>
      <c r="F285" s="47" t="str">
        <f>IF(P_ranger!E298=0," ",P_ranger!E298/1000)</f>
        <v xml:space="preserve"> </v>
      </c>
      <c r="G285" s="47" t="str">
        <f>IF(P_ranger!F298=0," ",P_ranger!F298/1000)</f>
        <v xml:space="preserve"> </v>
      </c>
      <c r="H285" s="47" t="str">
        <f>IF(P_ranger!G298=0," ",P_ranger!G298/1000)</f>
        <v xml:space="preserve"> </v>
      </c>
      <c r="I285" s="46" t="str">
        <f>IF(P_ranger!I298=0," ",P_ranger!I298)</f>
        <v xml:space="preserve"> </v>
      </c>
      <c r="J285" s="48" t="str">
        <f>IF(P_ranger!J298=0," ",P_ranger!J298)</f>
        <v xml:space="preserve"> </v>
      </c>
      <c r="K285" s="49" t="str">
        <f>IF(P_ranger!K298=0," ",P_ranger!K298)</f>
        <v xml:space="preserve"> </v>
      </c>
      <c r="L285" s="47" t="str">
        <f>IF(P_ranger!L298=0," ",P_ranger!L298/1000)</f>
        <v xml:space="preserve"> </v>
      </c>
    </row>
    <row r="286" spans="2:12" ht="12.95" customHeight="1" x14ac:dyDescent="0.2">
      <c r="B286" s="39" t="str">
        <f>IF(P_ranger!J299=0," ",IF(P_ranger!B299="sum"," ",P_ranger!A299))</f>
        <v xml:space="preserve"> </v>
      </c>
      <c r="C286" t="str">
        <f>IF(P_ranger!J299=0," ",P_ranger!B299)</f>
        <v xml:space="preserve"> </v>
      </c>
      <c r="D286" s="47" t="str">
        <f>IF(P_ranger!C299=0," ",P_ranger!C299/1000)</f>
        <v xml:space="preserve"> </v>
      </c>
      <c r="E286" s="47" t="str">
        <f>IF(P_ranger!D299=0," ",P_ranger!D299/1000)</f>
        <v xml:space="preserve"> </v>
      </c>
      <c r="F286" s="47" t="str">
        <f>IF(P_ranger!E299=0," ",P_ranger!E299/1000)</f>
        <v xml:space="preserve"> </v>
      </c>
      <c r="G286" s="47" t="str">
        <f>IF(P_ranger!F299=0," ",P_ranger!F299/1000)</f>
        <v xml:space="preserve"> </v>
      </c>
      <c r="H286" s="47" t="str">
        <f>IF(P_ranger!G299=0," ",P_ranger!G299/1000)</f>
        <v xml:space="preserve"> </v>
      </c>
      <c r="I286" s="46" t="str">
        <f>IF(P_ranger!I299=0," ",P_ranger!I299)</f>
        <v xml:space="preserve"> </v>
      </c>
      <c r="J286" s="48" t="str">
        <f>IF(P_ranger!J299=0," ",P_ranger!J299)</f>
        <v xml:space="preserve"> </v>
      </c>
      <c r="K286" s="49" t="str">
        <f>IF(P_ranger!K299=0," ",P_ranger!K299)</f>
        <v xml:space="preserve"> </v>
      </c>
      <c r="L286" s="47" t="str">
        <f>IF(P_ranger!L299=0," ",P_ranger!L299/1000)</f>
        <v xml:space="preserve"> </v>
      </c>
    </row>
    <row r="287" spans="2:12" ht="12.95" customHeight="1" x14ac:dyDescent="0.2">
      <c r="B287" s="39" t="str">
        <f>IF(P_ranger!J300=0," ",IF(P_ranger!B300="sum"," ",P_ranger!A300))</f>
        <v xml:space="preserve"> </v>
      </c>
      <c r="C287" t="str">
        <f>IF(P_ranger!J300=0," ",P_ranger!B300)</f>
        <v xml:space="preserve"> </v>
      </c>
      <c r="D287" s="47" t="str">
        <f>IF(P_ranger!C300=0," ",P_ranger!C300/1000)</f>
        <v xml:space="preserve"> </v>
      </c>
      <c r="E287" s="47" t="str">
        <f>IF(P_ranger!D300=0," ",P_ranger!D300/1000)</f>
        <v xml:space="preserve"> </v>
      </c>
      <c r="F287" s="47" t="str">
        <f>IF(P_ranger!E300=0," ",P_ranger!E300/1000)</f>
        <v xml:space="preserve"> </v>
      </c>
      <c r="G287" s="47" t="str">
        <f>IF(P_ranger!F300=0," ",P_ranger!F300/1000)</f>
        <v xml:space="preserve"> </v>
      </c>
      <c r="H287" s="47" t="str">
        <f>IF(P_ranger!G300=0," ",P_ranger!G300/1000)</f>
        <v xml:space="preserve"> </v>
      </c>
      <c r="I287" s="46" t="str">
        <f>IF(P_ranger!I300=0," ",P_ranger!I300)</f>
        <v xml:space="preserve"> </v>
      </c>
      <c r="J287" s="48" t="str">
        <f>IF(P_ranger!J300=0," ",P_ranger!J300)</f>
        <v xml:space="preserve"> </v>
      </c>
      <c r="K287" s="49" t="str">
        <f>IF(P_ranger!K300=0," ",P_ranger!K300)</f>
        <v xml:space="preserve"> </v>
      </c>
      <c r="L287" s="47" t="str">
        <f>IF(P_ranger!L300=0," ",P_ranger!L300/1000)</f>
        <v xml:space="preserve"> </v>
      </c>
    </row>
    <row r="288" spans="2:12" ht="12.95" customHeight="1" x14ac:dyDescent="0.2">
      <c r="B288" s="39" t="str">
        <f>IF(P_ranger!J301=0," ",IF(P_ranger!B301="sum"," ",P_ranger!A301))</f>
        <v xml:space="preserve"> </v>
      </c>
      <c r="C288" t="str">
        <f>IF(P_ranger!J301=0," ",P_ranger!B301)</f>
        <v xml:space="preserve"> </v>
      </c>
      <c r="D288" s="47" t="str">
        <f>IF(P_ranger!C301=0," ",P_ranger!C301/1000)</f>
        <v xml:space="preserve"> </v>
      </c>
      <c r="E288" s="47" t="str">
        <f>IF(P_ranger!D301=0," ",P_ranger!D301/1000)</f>
        <v xml:space="preserve"> </v>
      </c>
      <c r="F288" s="47" t="str">
        <f>IF(P_ranger!E301=0," ",P_ranger!E301/1000)</f>
        <v xml:space="preserve"> </v>
      </c>
      <c r="G288" s="47" t="str">
        <f>IF(P_ranger!F301=0," ",P_ranger!F301/1000)</f>
        <v xml:space="preserve"> </v>
      </c>
      <c r="H288" s="47" t="str">
        <f>IF(P_ranger!G301=0," ",P_ranger!G301/1000)</f>
        <v xml:space="preserve"> </v>
      </c>
      <c r="I288" s="46" t="str">
        <f>IF(P_ranger!I301=0," ",P_ranger!I301)</f>
        <v xml:space="preserve"> </v>
      </c>
      <c r="J288" s="48" t="str">
        <f>IF(P_ranger!J301=0," ",P_ranger!J301)</f>
        <v xml:space="preserve"> </v>
      </c>
      <c r="K288" s="49" t="str">
        <f>IF(P_ranger!K301=0," ",P_ranger!K301)</f>
        <v xml:space="preserve"> </v>
      </c>
      <c r="L288" s="47" t="str">
        <f>IF(P_ranger!L301=0," ",P_ranger!L301/1000)</f>
        <v xml:space="preserve"> </v>
      </c>
    </row>
    <row r="289" spans="2:12" ht="12.95" customHeight="1" x14ac:dyDescent="0.2">
      <c r="B289" s="39" t="str">
        <f>IF(P_ranger!J302=0," ",IF(P_ranger!B302="sum"," ",P_ranger!A302))</f>
        <v xml:space="preserve"> </v>
      </c>
      <c r="C289" t="str">
        <f>IF(P_ranger!J302=0," ",P_ranger!B302)</f>
        <v xml:space="preserve"> </v>
      </c>
      <c r="D289" s="47" t="str">
        <f>IF(P_ranger!C302=0," ",P_ranger!C302/1000)</f>
        <v xml:space="preserve"> </v>
      </c>
      <c r="E289" s="47" t="str">
        <f>IF(P_ranger!D302=0," ",P_ranger!D302/1000)</f>
        <v xml:space="preserve"> </v>
      </c>
      <c r="F289" s="47" t="str">
        <f>IF(P_ranger!E302=0," ",P_ranger!E302/1000)</f>
        <v xml:space="preserve"> </v>
      </c>
      <c r="G289" s="47" t="str">
        <f>IF(P_ranger!F302=0," ",P_ranger!F302/1000)</f>
        <v xml:space="preserve"> </v>
      </c>
      <c r="H289" s="47" t="str">
        <f>IF(P_ranger!G302=0," ",P_ranger!G302/1000)</f>
        <v xml:space="preserve"> </v>
      </c>
      <c r="I289" s="46" t="str">
        <f>IF(P_ranger!I302=0," ",P_ranger!I302)</f>
        <v xml:space="preserve"> </v>
      </c>
      <c r="J289" s="48" t="str">
        <f>IF(P_ranger!J302=0," ",P_ranger!J302)</f>
        <v xml:space="preserve"> </v>
      </c>
      <c r="K289" s="49" t="str">
        <f>IF(P_ranger!K302=0," ",P_ranger!K302)</f>
        <v xml:space="preserve"> </v>
      </c>
      <c r="L289" s="47" t="str">
        <f>IF(P_ranger!L302=0," ",P_ranger!L302/1000)</f>
        <v xml:space="preserve"> </v>
      </c>
    </row>
    <row r="290" spans="2:12" ht="12.95" customHeight="1" x14ac:dyDescent="0.2">
      <c r="B290" s="39" t="str">
        <f>IF(P_ranger!J303=0," ",IF(P_ranger!B303="sum"," ",P_ranger!A303))</f>
        <v xml:space="preserve"> </v>
      </c>
      <c r="C290" t="str">
        <f>IF(P_ranger!J303=0," ",P_ranger!B303)</f>
        <v xml:space="preserve"> </v>
      </c>
      <c r="D290" s="47" t="str">
        <f>IF(P_ranger!C303=0," ",P_ranger!C303/1000)</f>
        <v xml:space="preserve"> </v>
      </c>
      <c r="E290" s="47" t="str">
        <f>IF(P_ranger!D303=0," ",P_ranger!D303/1000)</f>
        <v xml:space="preserve"> </v>
      </c>
      <c r="F290" s="47" t="str">
        <f>IF(P_ranger!E303=0," ",P_ranger!E303/1000)</f>
        <v xml:space="preserve"> </v>
      </c>
      <c r="G290" s="47" t="str">
        <f>IF(P_ranger!F303=0," ",P_ranger!F303/1000)</f>
        <v xml:space="preserve"> </v>
      </c>
      <c r="H290" s="47" t="str">
        <f>IF(P_ranger!G303=0," ",P_ranger!G303/1000)</f>
        <v xml:space="preserve"> </v>
      </c>
      <c r="I290" s="46" t="str">
        <f>IF(P_ranger!I303=0," ",P_ranger!I303)</f>
        <v xml:space="preserve"> </v>
      </c>
      <c r="J290" s="48" t="str">
        <f>IF(P_ranger!J303=0," ",P_ranger!J303)</f>
        <v xml:space="preserve"> </v>
      </c>
      <c r="K290" s="49" t="str">
        <f>IF(P_ranger!K303=0," ",P_ranger!K303)</f>
        <v xml:space="preserve"> </v>
      </c>
      <c r="L290" s="47" t="str">
        <f>IF(P_ranger!L303=0," ",P_ranger!L303/1000)</f>
        <v xml:space="preserve"> </v>
      </c>
    </row>
    <row r="291" spans="2:12" ht="12.95" customHeight="1" x14ac:dyDescent="0.2">
      <c r="B291" s="39" t="str">
        <f>IF(P_ranger!J304=0," ",IF(P_ranger!B304="sum"," ",P_ranger!A304))</f>
        <v xml:space="preserve"> </v>
      </c>
      <c r="C291" t="str">
        <f>IF(P_ranger!J304=0," ",P_ranger!B304)</f>
        <v xml:space="preserve"> </v>
      </c>
      <c r="D291" s="47" t="str">
        <f>IF(P_ranger!C304=0," ",P_ranger!C304/1000)</f>
        <v xml:space="preserve"> </v>
      </c>
      <c r="E291" s="47" t="str">
        <f>IF(P_ranger!D304=0," ",P_ranger!D304/1000)</f>
        <v xml:space="preserve"> </v>
      </c>
      <c r="F291" s="47" t="str">
        <f>IF(P_ranger!E304=0," ",P_ranger!E304/1000)</f>
        <v xml:space="preserve"> </v>
      </c>
      <c r="G291" s="47" t="str">
        <f>IF(P_ranger!F304=0," ",P_ranger!F304/1000)</f>
        <v xml:space="preserve"> </v>
      </c>
      <c r="H291" s="47" t="str">
        <f>IF(P_ranger!G304=0," ",P_ranger!G304/1000)</f>
        <v xml:space="preserve"> </v>
      </c>
      <c r="I291" s="46" t="str">
        <f>IF(P_ranger!I304=0," ",P_ranger!I304)</f>
        <v xml:space="preserve"> </v>
      </c>
      <c r="J291" s="48" t="str">
        <f>IF(P_ranger!J304=0," ",P_ranger!J304)</f>
        <v xml:space="preserve"> </v>
      </c>
      <c r="K291" s="49" t="str">
        <f>IF(P_ranger!K304=0," ",P_ranger!K304)</f>
        <v xml:space="preserve"> </v>
      </c>
      <c r="L291" s="47" t="str">
        <f>IF(P_ranger!L304=0," ",P_ranger!L304/1000)</f>
        <v xml:space="preserve"> </v>
      </c>
    </row>
    <row r="292" spans="2:12" ht="12.95" customHeight="1" x14ac:dyDescent="0.2">
      <c r="B292" s="39" t="str">
        <f>IF(P_ranger!J305=0," ",IF(P_ranger!B305="sum"," ",P_ranger!A305))</f>
        <v xml:space="preserve"> </v>
      </c>
      <c r="C292" t="str">
        <f>IF(P_ranger!J305=0," ",P_ranger!B305)</f>
        <v xml:space="preserve"> </v>
      </c>
      <c r="D292" s="47" t="str">
        <f>IF(P_ranger!C305=0," ",P_ranger!C305/1000)</f>
        <v xml:space="preserve"> </v>
      </c>
      <c r="E292" s="47" t="str">
        <f>IF(P_ranger!D305=0," ",P_ranger!D305/1000)</f>
        <v xml:space="preserve"> </v>
      </c>
      <c r="F292" s="47" t="str">
        <f>IF(P_ranger!E305=0," ",P_ranger!E305/1000)</f>
        <v xml:space="preserve"> </v>
      </c>
      <c r="G292" s="47" t="str">
        <f>IF(P_ranger!F305=0," ",P_ranger!F305/1000)</f>
        <v xml:space="preserve"> </v>
      </c>
      <c r="H292" s="47" t="str">
        <f>IF(P_ranger!G305=0," ",P_ranger!G305/1000)</f>
        <v xml:space="preserve"> </v>
      </c>
      <c r="I292" s="46" t="str">
        <f>IF(P_ranger!I305=0," ",P_ranger!I305)</f>
        <v xml:space="preserve"> </v>
      </c>
      <c r="J292" s="48" t="str">
        <f>IF(P_ranger!J305=0," ",P_ranger!J305)</f>
        <v xml:space="preserve"> </v>
      </c>
      <c r="K292" s="49" t="str">
        <f>IF(P_ranger!K305=0," ",P_ranger!K305)</f>
        <v xml:space="preserve"> </v>
      </c>
      <c r="L292" s="47" t="str">
        <f>IF(P_ranger!L305=0," ",P_ranger!L305/1000)</f>
        <v xml:space="preserve"> </v>
      </c>
    </row>
    <row r="293" spans="2:12" ht="12.95" customHeight="1" x14ac:dyDescent="0.2">
      <c r="B293" s="39" t="str">
        <f>IF(P_ranger!J306=0," ",IF(P_ranger!B306="sum"," ",P_ranger!A306))</f>
        <v xml:space="preserve"> </v>
      </c>
      <c r="C293" t="str">
        <f>IF(P_ranger!J306=0," ",P_ranger!B306)</f>
        <v xml:space="preserve"> </v>
      </c>
      <c r="D293" s="47" t="str">
        <f>IF(P_ranger!C306=0," ",P_ranger!C306/1000)</f>
        <v xml:space="preserve"> </v>
      </c>
      <c r="E293" s="47" t="str">
        <f>IF(P_ranger!D306=0," ",P_ranger!D306/1000)</f>
        <v xml:space="preserve"> </v>
      </c>
      <c r="F293" s="47" t="str">
        <f>IF(P_ranger!E306=0," ",P_ranger!E306/1000)</f>
        <v xml:space="preserve"> </v>
      </c>
      <c r="G293" s="47" t="str">
        <f>IF(P_ranger!F306=0," ",P_ranger!F306/1000)</f>
        <v xml:space="preserve"> </v>
      </c>
      <c r="H293" s="47" t="str">
        <f>IF(P_ranger!G306=0," ",P_ranger!G306/1000)</f>
        <v xml:space="preserve"> </v>
      </c>
      <c r="I293" s="46" t="str">
        <f>IF(P_ranger!I306=0," ",P_ranger!I306)</f>
        <v xml:space="preserve"> </v>
      </c>
      <c r="J293" s="48" t="str">
        <f>IF(P_ranger!J306=0," ",P_ranger!J306)</f>
        <v xml:space="preserve"> </v>
      </c>
      <c r="K293" s="49" t="str">
        <f>IF(P_ranger!K306=0," ",P_ranger!K306)</f>
        <v xml:space="preserve"> </v>
      </c>
      <c r="L293" s="47" t="str">
        <f>IF(P_ranger!L306=0," ",P_ranger!L306/1000)</f>
        <v xml:space="preserve"> </v>
      </c>
    </row>
    <row r="294" spans="2:12" ht="12.95" customHeight="1" x14ac:dyDescent="0.2">
      <c r="B294" s="39" t="str">
        <f>IF(P_ranger!J307=0," ",IF(P_ranger!B307="sum"," ",P_ranger!A307))</f>
        <v xml:space="preserve"> </v>
      </c>
      <c r="C294" t="str">
        <f>IF(P_ranger!J307=0," ",P_ranger!B307)</f>
        <v xml:space="preserve"> </v>
      </c>
      <c r="D294" s="47" t="str">
        <f>IF(P_ranger!C307=0," ",P_ranger!C307/1000)</f>
        <v xml:space="preserve"> </v>
      </c>
      <c r="E294" s="47" t="str">
        <f>IF(P_ranger!D307=0," ",P_ranger!D307/1000)</f>
        <v xml:space="preserve"> </v>
      </c>
      <c r="F294" s="47" t="str">
        <f>IF(P_ranger!E307=0," ",P_ranger!E307/1000)</f>
        <v xml:space="preserve"> </v>
      </c>
      <c r="G294" s="47" t="str">
        <f>IF(P_ranger!F307=0," ",P_ranger!F307/1000)</f>
        <v xml:space="preserve"> </v>
      </c>
      <c r="H294" s="47" t="str">
        <f>IF(P_ranger!G307=0," ",P_ranger!G307/1000)</f>
        <v xml:space="preserve"> </v>
      </c>
      <c r="I294" s="46" t="str">
        <f>IF(P_ranger!I307=0," ",P_ranger!I307)</f>
        <v xml:space="preserve"> </v>
      </c>
      <c r="J294" s="48" t="str">
        <f>IF(P_ranger!J307=0," ",P_ranger!J307)</f>
        <v xml:space="preserve"> </v>
      </c>
      <c r="K294" s="49" t="str">
        <f>IF(P_ranger!K307=0," ",P_ranger!K307)</f>
        <v xml:space="preserve"> </v>
      </c>
      <c r="L294" s="47" t="str">
        <f>IF(P_ranger!L307=0," ",P_ranger!L307/1000)</f>
        <v xml:space="preserve"> </v>
      </c>
    </row>
    <row r="295" spans="2:12" ht="12.95" customHeight="1" x14ac:dyDescent="0.2">
      <c r="B295" s="39" t="str">
        <f>IF(P_ranger!J308=0," ",IF(P_ranger!B308="sum"," ",P_ranger!A308))</f>
        <v xml:space="preserve"> </v>
      </c>
      <c r="C295" t="str">
        <f>IF(P_ranger!J308=0," ",P_ranger!B308)</f>
        <v xml:space="preserve"> </v>
      </c>
      <c r="D295" s="47" t="str">
        <f>IF(P_ranger!C308=0," ",P_ranger!C308/1000)</f>
        <v xml:space="preserve"> </v>
      </c>
      <c r="E295" s="47" t="str">
        <f>IF(P_ranger!D308=0," ",P_ranger!D308/1000)</f>
        <v xml:space="preserve"> </v>
      </c>
      <c r="F295" s="47" t="str">
        <f>IF(P_ranger!E308=0," ",P_ranger!E308/1000)</f>
        <v xml:space="preserve"> </v>
      </c>
      <c r="G295" s="47" t="str">
        <f>IF(P_ranger!F308=0," ",P_ranger!F308/1000)</f>
        <v xml:space="preserve"> </v>
      </c>
      <c r="H295" s="47" t="str">
        <f>IF(P_ranger!G308=0," ",P_ranger!G308/1000)</f>
        <v xml:space="preserve"> </v>
      </c>
      <c r="I295" s="46" t="str">
        <f>IF(P_ranger!I308=0," ",P_ranger!I308)</f>
        <v xml:space="preserve"> </v>
      </c>
      <c r="J295" s="48" t="str">
        <f>IF(P_ranger!J308=0," ",P_ranger!J308)</f>
        <v xml:space="preserve"> </v>
      </c>
      <c r="K295" s="49" t="str">
        <f>IF(P_ranger!K308=0," ",P_ranger!K308)</f>
        <v xml:space="preserve"> </v>
      </c>
      <c r="L295" s="47" t="str">
        <f>IF(P_ranger!L308=0," ",P_ranger!L308/1000)</f>
        <v xml:space="preserve"> </v>
      </c>
    </row>
    <row r="296" spans="2:12" ht="12.95" customHeight="1" x14ac:dyDescent="0.2">
      <c r="B296" s="39" t="str">
        <f>IF(P_ranger!J309=0," ",IF(P_ranger!B309="sum"," ",P_ranger!A309))</f>
        <v xml:space="preserve"> </v>
      </c>
      <c r="C296" t="str">
        <f>IF(P_ranger!J309=0," ",P_ranger!B309)</f>
        <v xml:space="preserve"> </v>
      </c>
      <c r="D296" s="47" t="str">
        <f>IF(P_ranger!C309=0," ",P_ranger!C309/1000)</f>
        <v xml:space="preserve"> </v>
      </c>
      <c r="E296" s="47" t="str">
        <f>IF(P_ranger!D309=0," ",P_ranger!D309/1000)</f>
        <v xml:space="preserve"> </v>
      </c>
      <c r="F296" s="47" t="str">
        <f>IF(P_ranger!E309=0," ",P_ranger!E309/1000)</f>
        <v xml:space="preserve"> </v>
      </c>
      <c r="G296" s="47" t="str">
        <f>IF(P_ranger!F309=0," ",P_ranger!F309/1000)</f>
        <v xml:space="preserve"> </v>
      </c>
      <c r="H296" s="47" t="str">
        <f>IF(P_ranger!G309=0," ",P_ranger!G309/1000)</f>
        <v xml:space="preserve"> </v>
      </c>
      <c r="I296" s="46" t="str">
        <f>IF(P_ranger!I309=0," ",P_ranger!I309)</f>
        <v xml:space="preserve"> </v>
      </c>
      <c r="J296" s="48" t="str">
        <f>IF(P_ranger!J309=0," ",P_ranger!J309)</f>
        <v xml:space="preserve"> </v>
      </c>
      <c r="K296" s="49" t="str">
        <f>IF(P_ranger!K309=0," ",P_ranger!K309)</f>
        <v xml:space="preserve"> </v>
      </c>
      <c r="L296" s="47" t="str">
        <f>IF(P_ranger!L309=0," ",P_ranger!L309/1000)</f>
        <v xml:space="preserve"> </v>
      </c>
    </row>
    <row r="297" spans="2:12" ht="12.95" customHeight="1" x14ac:dyDescent="0.2">
      <c r="B297" s="39" t="str">
        <f>IF(P_ranger!J310=0," ",IF(P_ranger!B310="sum"," ",P_ranger!A310))</f>
        <v xml:space="preserve"> </v>
      </c>
      <c r="C297" t="str">
        <f>IF(P_ranger!J310=0," ",P_ranger!B310)</f>
        <v xml:space="preserve"> </v>
      </c>
      <c r="D297" s="47" t="str">
        <f>IF(P_ranger!C310=0," ",P_ranger!C310/1000)</f>
        <v xml:space="preserve"> </v>
      </c>
      <c r="E297" s="47" t="str">
        <f>IF(P_ranger!D310=0," ",P_ranger!D310/1000)</f>
        <v xml:space="preserve"> </v>
      </c>
      <c r="F297" s="47" t="str">
        <f>IF(P_ranger!E310=0," ",P_ranger!E310/1000)</f>
        <v xml:space="preserve"> </v>
      </c>
      <c r="G297" s="47" t="str">
        <f>IF(P_ranger!F310=0," ",P_ranger!F310/1000)</f>
        <v xml:space="preserve"> </v>
      </c>
      <c r="H297" s="47" t="str">
        <f>IF(P_ranger!G310=0," ",P_ranger!G310/1000)</f>
        <v xml:space="preserve"> </v>
      </c>
      <c r="I297" s="46" t="str">
        <f>IF(P_ranger!I310=0," ",P_ranger!I310)</f>
        <v xml:space="preserve"> </v>
      </c>
      <c r="J297" s="48" t="str">
        <f>IF(P_ranger!J310=0," ",P_ranger!J310)</f>
        <v xml:space="preserve"> </v>
      </c>
      <c r="K297" s="49" t="str">
        <f>IF(P_ranger!K310=0," ",P_ranger!K310)</f>
        <v xml:space="preserve"> </v>
      </c>
      <c r="L297" s="47" t="str">
        <f>IF(P_ranger!L310=0," ",P_ranger!L310/1000)</f>
        <v xml:space="preserve"> </v>
      </c>
    </row>
    <row r="298" spans="2:12" ht="12.95" customHeight="1" x14ac:dyDescent="0.2">
      <c r="B298" s="39" t="str">
        <f>IF(P_ranger!J311=0," ",IF(P_ranger!B311="sum"," ",P_ranger!A311))</f>
        <v xml:space="preserve"> </v>
      </c>
      <c r="C298" t="str">
        <f>IF(P_ranger!J311=0," ",P_ranger!B311)</f>
        <v xml:space="preserve"> </v>
      </c>
      <c r="D298" s="47" t="str">
        <f>IF(P_ranger!C311=0," ",P_ranger!C311/1000)</f>
        <v xml:space="preserve"> </v>
      </c>
      <c r="E298" s="47" t="str">
        <f>IF(P_ranger!D311=0," ",P_ranger!D311/1000)</f>
        <v xml:space="preserve"> </v>
      </c>
      <c r="F298" s="47" t="str">
        <f>IF(P_ranger!E311=0," ",P_ranger!E311/1000)</f>
        <v xml:space="preserve"> </v>
      </c>
      <c r="G298" s="47" t="str">
        <f>IF(P_ranger!F311=0," ",P_ranger!F311/1000)</f>
        <v xml:space="preserve"> </v>
      </c>
      <c r="H298" s="47" t="str">
        <f>IF(P_ranger!G311=0," ",P_ranger!G311/1000)</f>
        <v xml:space="preserve"> </v>
      </c>
      <c r="I298" s="46" t="str">
        <f>IF(P_ranger!I311=0," ",P_ranger!I311)</f>
        <v xml:space="preserve"> </v>
      </c>
      <c r="J298" s="48" t="str">
        <f>IF(P_ranger!J311=0," ",P_ranger!J311)</f>
        <v xml:space="preserve"> </v>
      </c>
      <c r="K298" s="49" t="str">
        <f>IF(P_ranger!K311=0," ",P_ranger!K311)</f>
        <v xml:space="preserve"> </v>
      </c>
      <c r="L298" s="47" t="str">
        <f>IF(P_ranger!L311=0," ",P_ranger!L311/1000)</f>
        <v xml:space="preserve"> </v>
      </c>
    </row>
    <row r="299" spans="2:12" ht="12.95" customHeight="1" x14ac:dyDescent="0.2">
      <c r="B299" s="39" t="str">
        <f>IF(P_ranger!J312=0," ",IF(P_ranger!B312="sum"," ",P_ranger!A312))</f>
        <v xml:space="preserve"> </v>
      </c>
      <c r="C299" t="str">
        <f>IF(P_ranger!J312=0," ",P_ranger!B312)</f>
        <v xml:space="preserve"> </v>
      </c>
      <c r="D299" s="47" t="str">
        <f>IF(P_ranger!C312=0," ",P_ranger!C312/1000)</f>
        <v xml:space="preserve"> </v>
      </c>
      <c r="E299" s="47" t="str">
        <f>IF(P_ranger!D312=0," ",P_ranger!D312/1000)</f>
        <v xml:space="preserve"> </v>
      </c>
      <c r="F299" s="47" t="str">
        <f>IF(P_ranger!E312=0," ",P_ranger!E312/1000)</f>
        <v xml:space="preserve"> </v>
      </c>
      <c r="G299" s="47" t="str">
        <f>IF(P_ranger!F312=0," ",P_ranger!F312/1000)</f>
        <v xml:space="preserve"> </v>
      </c>
      <c r="H299" s="47" t="str">
        <f>IF(P_ranger!G312=0," ",P_ranger!G312/1000)</f>
        <v xml:space="preserve"> </v>
      </c>
      <c r="I299" s="46" t="str">
        <f>IF(P_ranger!I312=0," ",P_ranger!I312)</f>
        <v xml:space="preserve"> </v>
      </c>
      <c r="J299" s="48" t="str">
        <f>IF(P_ranger!J312=0," ",P_ranger!J312)</f>
        <v xml:space="preserve"> </v>
      </c>
      <c r="K299" s="49" t="str">
        <f>IF(P_ranger!K312=0," ",P_ranger!K312)</f>
        <v xml:space="preserve"> </v>
      </c>
      <c r="L299" s="47" t="str">
        <f>IF(P_ranger!L312=0," ",P_ranger!L312/1000)</f>
        <v xml:space="preserve"> </v>
      </c>
    </row>
    <row r="300" spans="2:12" ht="12.95" customHeight="1" x14ac:dyDescent="0.2">
      <c r="B300" s="39" t="str">
        <f>IF(P_ranger!J313=0," ",IF(P_ranger!B313="sum"," ",P_ranger!A313))</f>
        <v xml:space="preserve"> </v>
      </c>
      <c r="C300" t="str">
        <f>IF(P_ranger!J313=0," ",P_ranger!B313)</f>
        <v xml:space="preserve"> </v>
      </c>
      <c r="D300" s="47" t="str">
        <f>IF(P_ranger!C313=0," ",P_ranger!C313/1000)</f>
        <v xml:space="preserve"> </v>
      </c>
      <c r="E300" s="47" t="str">
        <f>IF(P_ranger!D313=0," ",P_ranger!D313/1000)</f>
        <v xml:space="preserve"> </v>
      </c>
      <c r="F300" s="47" t="str">
        <f>IF(P_ranger!E313=0," ",P_ranger!E313/1000)</f>
        <v xml:space="preserve"> </v>
      </c>
      <c r="G300" s="47" t="str">
        <f>IF(P_ranger!F313=0," ",P_ranger!F313/1000)</f>
        <v xml:space="preserve"> </v>
      </c>
      <c r="H300" s="47" t="str">
        <f>IF(P_ranger!G313=0," ",P_ranger!G313/1000)</f>
        <v xml:space="preserve"> </v>
      </c>
      <c r="I300" s="46" t="str">
        <f>IF(P_ranger!I313=0," ",P_ranger!I313)</f>
        <v xml:space="preserve"> </v>
      </c>
      <c r="J300" s="48" t="str">
        <f>IF(P_ranger!J313=0," ",P_ranger!J313)</f>
        <v xml:space="preserve"> </v>
      </c>
      <c r="K300" s="49" t="str">
        <f>IF(P_ranger!K313=0," ",P_ranger!K313)</f>
        <v xml:space="preserve"> </v>
      </c>
      <c r="L300" s="47" t="str">
        <f>IF(P_ranger!L313=0," ",P_ranger!L313/1000)</f>
        <v xml:space="preserve"> </v>
      </c>
    </row>
    <row r="301" spans="2:12" ht="12.95" customHeight="1" x14ac:dyDescent="0.2">
      <c r="B301" s="39" t="str">
        <f>IF(P_ranger!J314=0," ",IF(P_ranger!B314="sum"," ",P_ranger!A314))</f>
        <v xml:space="preserve"> </v>
      </c>
      <c r="C301" t="str">
        <f>IF(P_ranger!J314=0," ",P_ranger!B314)</f>
        <v xml:space="preserve"> </v>
      </c>
      <c r="D301" s="47" t="str">
        <f>IF(P_ranger!C314=0," ",P_ranger!C314/1000)</f>
        <v xml:space="preserve"> </v>
      </c>
      <c r="E301" s="47" t="str">
        <f>IF(P_ranger!D314=0," ",P_ranger!D314/1000)</f>
        <v xml:space="preserve"> </v>
      </c>
      <c r="F301" s="47" t="str">
        <f>IF(P_ranger!E314=0," ",P_ranger!E314/1000)</f>
        <v xml:space="preserve"> </v>
      </c>
      <c r="G301" s="47" t="str">
        <f>IF(P_ranger!F314=0," ",P_ranger!F314/1000)</f>
        <v xml:space="preserve"> </v>
      </c>
      <c r="H301" s="47" t="str">
        <f>IF(P_ranger!G314=0," ",P_ranger!G314/1000)</f>
        <v xml:space="preserve"> </v>
      </c>
      <c r="I301" s="46" t="str">
        <f>IF(P_ranger!I314=0," ",P_ranger!I314)</f>
        <v xml:space="preserve"> </v>
      </c>
      <c r="J301" s="48" t="str">
        <f>IF(P_ranger!J314=0," ",P_ranger!J314)</f>
        <v xml:space="preserve"> </v>
      </c>
      <c r="K301" s="49" t="str">
        <f>IF(P_ranger!K314=0," ",P_ranger!K314)</f>
        <v xml:space="preserve"> </v>
      </c>
      <c r="L301" s="47" t="str">
        <f>IF(P_ranger!L314=0," ",P_ranger!L314/1000)</f>
        <v xml:space="preserve"> </v>
      </c>
    </row>
    <row r="302" spans="2:12" ht="12.95" customHeight="1" x14ac:dyDescent="0.2">
      <c r="B302" s="39" t="str">
        <f>IF(P_ranger!J315=0," ",IF(P_ranger!B315="sum"," ",P_ranger!A315))</f>
        <v xml:space="preserve"> </v>
      </c>
      <c r="C302" t="str">
        <f>IF(P_ranger!J315=0," ",P_ranger!B315)</f>
        <v xml:space="preserve"> </v>
      </c>
      <c r="D302" s="47" t="str">
        <f>IF(P_ranger!C315=0," ",P_ranger!C315/1000)</f>
        <v xml:space="preserve"> </v>
      </c>
      <c r="E302" s="47" t="str">
        <f>IF(P_ranger!D315=0," ",P_ranger!D315/1000)</f>
        <v xml:space="preserve"> </v>
      </c>
      <c r="F302" s="47" t="str">
        <f>IF(P_ranger!E315=0," ",P_ranger!E315/1000)</f>
        <v xml:space="preserve"> </v>
      </c>
      <c r="G302" s="47" t="str">
        <f>IF(P_ranger!F315=0," ",P_ranger!F315/1000)</f>
        <v xml:space="preserve"> </v>
      </c>
      <c r="H302" s="47" t="str">
        <f>IF(P_ranger!G315=0," ",P_ranger!G315/1000)</f>
        <v xml:space="preserve"> </v>
      </c>
      <c r="I302" s="46" t="str">
        <f>IF(P_ranger!I315=0," ",P_ranger!I315)</f>
        <v xml:space="preserve"> </v>
      </c>
      <c r="J302" s="48" t="str">
        <f>IF(P_ranger!J315=0," ",P_ranger!J315)</f>
        <v xml:space="preserve"> </v>
      </c>
      <c r="K302" s="49" t="str">
        <f>IF(P_ranger!K315=0," ",P_ranger!K315)</f>
        <v xml:space="preserve"> </v>
      </c>
      <c r="L302" s="47" t="str">
        <f>IF(P_ranger!L315=0," ",P_ranger!L315/1000)</f>
        <v xml:space="preserve"> </v>
      </c>
    </row>
    <row r="303" spans="2:12" ht="12.95" customHeight="1" x14ac:dyDescent="0.2">
      <c r="B303" s="39" t="str">
        <f>IF(P_ranger!J316=0," ",IF(P_ranger!B316="sum"," ",P_ranger!A316))</f>
        <v xml:space="preserve"> </v>
      </c>
      <c r="C303" t="str">
        <f>IF(P_ranger!J316=0," ",P_ranger!B316)</f>
        <v xml:space="preserve"> </v>
      </c>
      <c r="D303" s="47" t="str">
        <f>IF(P_ranger!C316=0," ",P_ranger!C316/1000)</f>
        <v xml:space="preserve"> </v>
      </c>
      <c r="E303" s="47" t="str">
        <f>IF(P_ranger!D316=0," ",P_ranger!D316/1000)</f>
        <v xml:space="preserve"> </v>
      </c>
      <c r="F303" s="47" t="str">
        <f>IF(P_ranger!E316=0," ",P_ranger!E316/1000)</f>
        <v xml:space="preserve"> </v>
      </c>
      <c r="G303" s="47" t="str">
        <f>IF(P_ranger!F316=0," ",P_ranger!F316/1000)</f>
        <v xml:space="preserve"> </v>
      </c>
      <c r="H303" s="47" t="str">
        <f>IF(P_ranger!G316=0," ",P_ranger!G316/1000)</f>
        <v xml:space="preserve"> </v>
      </c>
      <c r="I303" s="46" t="str">
        <f>IF(P_ranger!I316=0," ",P_ranger!I316)</f>
        <v xml:space="preserve"> </v>
      </c>
      <c r="J303" s="48" t="str">
        <f>IF(P_ranger!J316=0," ",P_ranger!J316)</f>
        <v xml:space="preserve"> </v>
      </c>
      <c r="K303" s="49" t="str">
        <f>IF(P_ranger!K316=0," ",P_ranger!K316)</f>
        <v xml:space="preserve"> </v>
      </c>
      <c r="L303" s="47" t="str">
        <f>IF(P_ranger!L316=0," ",P_ranger!L316/1000)</f>
        <v xml:space="preserve"> </v>
      </c>
    </row>
    <row r="304" spans="2:12" ht="12.95" customHeight="1" x14ac:dyDescent="0.2">
      <c r="B304" s="39" t="str">
        <f>IF(P_ranger!J317=0," ",IF(P_ranger!B317="sum"," ",P_ranger!A317))</f>
        <v xml:space="preserve"> </v>
      </c>
      <c r="C304" t="str">
        <f>IF(P_ranger!J317=0," ",P_ranger!B317)</f>
        <v xml:space="preserve"> </v>
      </c>
      <c r="D304" s="47" t="str">
        <f>IF(P_ranger!C317=0," ",P_ranger!C317/1000)</f>
        <v xml:space="preserve"> </v>
      </c>
      <c r="E304" s="47" t="str">
        <f>IF(P_ranger!D317=0," ",P_ranger!D317/1000)</f>
        <v xml:space="preserve"> </v>
      </c>
      <c r="F304" s="47" t="str">
        <f>IF(P_ranger!E317=0," ",P_ranger!E317/1000)</f>
        <v xml:space="preserve"> </v>
      </c>
      <c r="G304" s="47" t="str">
        <f>IF(P_ranger!F317=0," ",P_ranger!F317/1000)</f>
        <v xml:space="preserve"> </v>
      </c>
      <c r="H304" s="47" t="str">
        <f>IF(P_ranger!G317=0," ",P_ranger!G317/1000)</f>
        <v xml:space="preserve"> </v>
      </c>
      <c r="I304" s="46" t="str">
        <f>IF(P_ranger!I317=0," ",P_ranger!I317)</f>
        <v xml:space="preserve"> </v>
      </c>
      <c r="J304" s="48" t="str">
        <f>IF(P_ranger!J317=0," ",P_ranger!J317)</f>
        <v xml:space="preserve"> </v>
      </c>
      <c r="K304" s="49" t="str">
        <f>IF(P_ranger!K317=0," ",P_ranger!K317)</f>
        <v xml:space="preserve"> </v>
      </c>
      <c r="L304" s="47" t="str">
        <f>IF(P_ranger!L317=0," ",P_ranger!L317/1000)</f>
        <v xml:space="preserve"> </v>
      </c>
    </row>
    <row r="305" spans="2:12" ht="12.95" customHeight="1" x14ac:dyDescent="0.2">
      <c r="B305" s="39" t="str">
        <f>IF(P_ranger!J318=0," ",IF(P_ranger!B318="sum"," ",P_ranger!A318))</f>
        <v xml:space="preserve"> </v>
      </c>
      <c r="C305" t="str">
        <f>IF(P_ranger!J318=0," ",P_ranger!B318)</f>
        <v xml:space="preserve"> </v>
      </c>
      <c r="D305" s="47" t="str">
        <f>IF(P_ranger!C318=0," ",P_ranger!C318/1000)</f>
        <v xml:space="preserve"> </v>
      </c>
      <c r="E305" s="47" t="str">
        <f>IF(P_ranger!D318=0," ",P_ranger!D318/1000)</f>
        <v xml:space="preserve"> </v>
      </c>
      <c r="F305" s="47" t="str">
        <f>IF(P_ranger!E318=0," ",P_ranger!E318/1000)</f>
        <v xml:space="preserve"> </v>
      </c>
      <c r="G305" s="47" t="str">
        <f>IF(P_ranger!F318=0," ",P_ranger!F318/1000)</f>
        <v xml:space="preserve"> </v>
      </c>
      <c r="H305" s="47" t="str">
        <f>IF(P_ranger!G318=0," ",P_ranger!G318/1000)</f>
        <v xml:space="preserve"> </v>
      </c>
      <c r="I305" s="46" t="str">
        <f>IF(P_ranger!I318=0," ",P_ranger!I318)</f>
        <v xml:space="preserve"> </v>
      </c>
      <c r="J305" s="48" t="str">
        <f>IF(P_ranger!J318=0," ",P_ranger!J318)</f>
        <v xml:space="preserve"> </v>
      </c>
      <c r="K305" s="49" t="str">
        <f>IF(P_ranger!K318=0," ",P_ranger!K318)</f>
        <v xml:space="preserve"> </v>
      </c>
      <c r="L305" s="47" t="str">
        <f>IF(P_ranger!L318=0," ",P_ranger!L318/1000)</f>
        <v xml:space="preserve"> </v>
      </c>
    </row>
    <row r="306" spans="2:12" ht="12.95" customHeight="1" x14ac:dyDescent="0.2">
      <c r="B306" s="39" t="str">
        <f>IF(P_ranger!J319=0," ",IF(P_ranger!B319="sum"," ",P_ranger!A319))</f>
        <v xml:space="preserve"> </v>
      </c>
      <c r="C306" t="str">
        <f>IF(P_ranger!J319=0," ",P_ranger!B319)</f>
        <v xml:space="preserve"> </v>
      </c>
      <c r="D306" s="47" t="str">
        <f>IF(P_ranger!C319=0," ",P_ranger!C319/1000)</f>
        <v xml:space="preserve"> </v>
      </c>
      <c r="E306" s="47" t="str">
        <f>IF(P_ranger!D319=0," ",P_ranger!D319/1000)</f>
        <v xml:space="preserve"> </v>
      </c>
      <c r="F306" s="47" t="str">
        <f>IF(P_ranger!E319=0," ",P_ranger!E319/1000)</f>
        <v xml:space="preserve"> </v>
      </c>
      <c r="G306" s="47" t="str">
        <f>IF(P_ranger!F319=0," ",P_ranger!F319/1000)</f>
        <v xml:space="preserve"> </v>
      </c>
      <c r="H306" s="47" t="str">
        <f>IF(P_ranger!G319=0," ",P_ranger!G319/1000)</f>
        <v xml:space="preserve"> </v>
      </c>
      <c r="I306" s="46" t="str">
        <f>IF(P_ranger!I319=0," ",P_ranger!I319)</f>
        <v xml:space="preserve"> </v>
      </c>
      <c r="J306" s="48" t="str">
        <f>IF(P_ranger!J319=0," ",P_ranger!J319)</f>
        <v xml:space="preserve"> </v>
      </c>
      <c r="K306" s="49" t="str">
        <f>IF(P_ranger!K319=0," ",P_ranger!K319)</f>
        <v xml:space="preserve"> </v>
      </c>
      <c r="L306" s="47" t="str">
        <f>IF(P_ranger!L319=0," ",P_ranger!L319/1000)</f>
        <v xml:space="preserve"> </v>
      </c>
    </row>
    <row r="307" spans="2:12" ht="12.95" customHeight="1" x14ac:dyDescent="0.2">
      <c r="B307" s="39" t="str">
        <f>IF(P_ranger!J320=0," ",IF(P_ranger!B320="sum"," ",P_ranger!A320))</f>
        <v xml:space="preserve"> </v>
      </c>
      <c r="C307" t="str">
        <f>IF(P_ranger!J320=0," ",P_ranger!B320)</f>
        <v xml:space="preserve"> </v>
      </c>
      <c r="D307" s="47" t="str">
        <f>IF(P_ranger!C320=0," ",P_ranger!C320/1000)</f>
        <v xml:space="preserve"> </v>
      </c>
      <c r="E307" s="47" t="str">
        <f>IF(P_ranger!D320=0," ",P_ranger!D320/1000)</f>
        <v xml:space="preserve"> </v>
      </c>
      <c r="F307" s="47" t="str">
        <f>IF(P_ranger!E320=0," ",P_ranger!E320/1000)</f>
        <v xml:space="preserve"> </v>
      </c>
      <c r="G307" s="47" t="str">
        <f>IF(P_ranger!F320=0," ",P_ranger!F320/1000)</f>
        <v xml:space="preserve"> </v>
      </c>
      <c r="H307" s="47" t="str">
        <f>IF(P_ranger!G320=0," ",P_ranger!G320/1000)</f>
        <v xml:space="preserve"> </v>
      </c>
      <c r="I307" s="46" t="str">
        <f>IF(P_ranger!I320=0," ",P_ranger!I320)</f>
        <v xml:space="preserve"> </v>
      </c>
      <c r="J307" s="48" t="str">
        <f>IF(P_ranger!J320=0," ",P_ranger!J320)</f>
        <v xml:space="preserve"> </v>
      </c>
      <c r="K307" s="49" t="str">
        <f>IF(P_ranger!K320=0," ",P_ranger!K320)</f>
        <v xml:space="preserve"> </v>
      </c>
      <c r="L307" s="47" t="str">
        <f>IF(P_ranger!L320=0," ",P_ranger!L320/1000)</f>
        <v xml:space="preserve"> </v>
      </c>
    </row>
    <row r="308" spans="2:12" ht="12.95" customHeight="1" x14ac:dyDescent="0.2">
      <c r="B308" s="39" t="str">
        <f>IF(P_ranger!J321=0," ",IF(P_ranger!B321="sum"," ",P_ranger!A321))</f>
        <v xml:space="preserve"> </v>
      </c>
      <c r="C308" t="str">
        <f>IF(P_ranger!J321=0," ",P_ranger!B321)</f>
        <v xml:space="preserve"> </v>
      </c>
      <c r="D308" s="47" t="str">
        <f>IF(P_ranger!C321=0," ",P_ranger!C321/1000)</f>
        <v xml:space="preserve"> </v>
      </c>
      <c r="E308" s="47" t="str">
        <f>IF(P_ranger!D321=0," ",P_ranger!D321/1000)</f>
        <v xml:space="preserve"> </v>
      </c>
      <c r="F308" s="47" t="str">
        <f>IF(P_ranger!E321=0," ",P_ranger!E321/1000)</f>
        <v xml:space="preserve"> </v>
      </c>
      <c r="G308" s="47" t="str">
        <f>IF(P_ranger!F321=0," ",P_ranger!F321/1000)</f>
        <v xml:space="preserve"> </v>
      </c>
      <c r="H308" s="47" t="str">
        <f>IF(P_ranger!G321=0," ",P_ranger!G321/1000)</f>
        <v xml:space="preserve"> </v>
      </c>
      <c r="I308" s="46" t="str">
        <f>IF(P_ranger!I321=0," ",P_ranger!I321)</f>
        <v xml:space="preserve"> </v>
      </c>
      <c r="J308" s="48" t="str">
        <f>IF(P_ranger!J321=0," ",P_ranger!J321)</f>
        <v xml:space="preserve"> </v>
      </c>
      <c r="K308" s="49" t="str">
        <f>IF(P_ranger!K321=0," ",P_ranger!K321)</f>
        <v xml:space="preserve"> </v>
      </c>
      <c r="L308" s="47" t="str">
        <f>IF(P_ranger!L321=0," ",P_ranger!L321/1000)</f>
        <v xml:space="preserve"> </v>
      </c>
    </row>
    <row r="309" spans="2:12" ht="12.95" customHeight="1" x14ac:dyDescent="0.2">
      <c r="B309" s="39" t="str">
        <f>IF(P_ranger!J322=0," ",IF(P_ranger!B322="sum"," ",P_ranger!A322))</f>
        <v xml:space="preserve"> </v>
      </c>
      <c r="C309" t="str">
        <f>IF(P_ranger!J322=0," ",P_ranger!B322)</f>
        <v xml:space="preserve"> </v>
      </c>
      <c r="D309" s="47" t="str">
        <f>IF(P_ranger!C322=0," ",P_ranger!C322/1000)</f>
        <v xml:space="preserve"> </v>
      </c>
      <c r="E309" s="47" t="str">
        <f>IF(P_ranger!D322=0," ",P_ranger!D322/1000)</f>
        <v xml:space="preserve"> </v>
      </c>
      <c r="F309" s="47" t="str">
        <f>IF(P_ranger!E322=0," ",P_ranger!E322/1000)</f>
        <v xml:space="preserve"> </v>
      </c>
      <c r="G309" s="47" t="str">
        <f>IF(P_ranger!F322=0," ",P_ranger!F322/1000)</f>
        <v xml:space="preserve"> </v>
      </c>
      <c r="H309" s="47" t="str">
        <f>IF(P_ranger!G322=0," ",P_ranger!G322/1000)</f>
        <v xml:space="preserve"> </v>
      </c>
      <c r="I309" s="46" t="str">
        <f>IF(P_ranger!I322=0," ",P_ranger!I322)</f>
        <v xml:space="preserve"> </v>
      </c>
      <c r="J309" s="48" t="str">
        <f>IF(P_ranger!J322=0," ",P_ranger!J322)</f>
        <v xml:space="preserve"> </v>
      </c>
      <c r="K309" s="49" t="str">
        <f>IF(P_ranger!K322=0," ",P_ranger!K322)</f>
        <v xml:space="preserve"> </v>
      </c>
      <c r="L309" s="47" t="str">
        <f>IF(P_ranger!L322=0," ",P_ranger!L322/1000)</f>
        <v xml:space="preserve"> </v>
      </c>
    </row>
    <row r="310" spans="2:12" ht="12.95" customHeight="1" x14ac:dyDescent="0.2">
      <c r="B310" s="39" t="str">
        <f>IF(P_ranger!J323=0," ",IF(P_ranger!B323="sum"," ",P_ranger!A323))</f>
        <v xml:space="preserve"> </v>
      </c>
      <c r="C310" t="str">
        <f>IF(P_ranger!J323=0," ",P_ranger!B323)</f>
        <v xml:space="preserve"> </v>
      </c>
      <c r="D310" s="47" t="str">
        <f>IF(P_ranger!C323=0," ",P_ranger!C323/1000)</f>
        <v xml:space="preserve"> </v>
      </c>
      <c r="E310" s="47" t="str">
        <f>IF(P_ranger!D323=0," ",P_ranger!D323/1000)</f>
        <v xml:space="preserve"> </v>
      </c>
      <c r="F310" s="47" t="str">
        <f>IF(P_ranger!E323=0," ",P_ranger!E323/1000)</f>
        <v xml:space="preserve"> </v>
      </c>
      <c r="G310" s="47" t="str">
        <f>IF(P_ranger!F323=0," ",P_ranger!F323/1000)</f>
        <v xml:space="preserve"> </v>
      </c>
      <c r="H310" s="47" t="str">
        <f>IF(P_ranger!G323=0," ",P_ranger!G323/1000)</f>
        <v xml:space="preserve"> </v>
      </c>
      <c r="I310" s="46" t="str">
        <f>IF(P_ranger!I323=0," ",P_ranger!I323)</f>
        <v xml:space="preserve"> </v>
      </c>
      <c r="J310" s="48" t="str">
        <f>IF(P_ranger!J323=0," ",P_ranger!J323)</f>
        <v xml:space="preserve"> </v>
      </c>
      <c r="K310" s="49" t="str">
        <f>IF(P_ranger!K323=0," ",P_ranger!K323)</f>
        <v xml:space="preserve"> </v>
      </c>
      <c r="L310" s="47" t="str">
        <f>IF(P_ranger!L323=0," ",P_ranger!L323/1000)</f>
        <v xml:space="preserve"> </v>
      </c>
    </row>
    <row r="311" spans="2:12" ht="12.95" customHeight="1" x14ac:dyDescent="0.2">
      <c r="B311" s="39" t="str">
        <f>IF(P_ranger!J324=0," ",IF(P_ranger!B324="sum"," ",P_ranger!A324))</f>
        <v xml:space="preserve"> </v>
      </c>
      <c r="C311" t="str">
        <f>IF(P_ranger!J324=0," ",P_ranger!B324)</f>
        <v xml:space="preserve"> </v>
      </c>
      <c r="D311" s="47" t="str">
        <f>IF(P_ranger!C324=0," ",P_ranger!C324/1000)</f>
        <v xml:space="preserve"> </v>
      </c>
      <c r="E311" s="47" t="str">
        <f>IF(P_ranger!D324=0," ",P_ranger!D324/1000)</f>
        <v xml:space="preserve"> </v>
      </c>
      <c r="F311" s="47" t="str">
        <f>IF(P_ranger!E324=0," ",P_ranger!E324/1000)</f>
        <v xml:space="preserve"> </v>
      </c>
      <c r="G311" s="47" t="str">
        <f>IF(P_ranger!F324=0," ",P_ranger!F324/1000)</f>
        <v xml:space="preserve"> </v>
      </c>
      <c r="H311" s="47" t="str">
        <f>IF(P_ranger!G324=0," ",P_ranger!G324/1000)</f>
        <v xml:space="preserve"> </v>
      </c>
      <c r="I311" s="46" t="str">
        <f>IF(P_ranger!I324=0," ",P_ranger!I324)</f>
        <v xml:space="preserve"> </v>
      </c>
      <c r="J311" s="48" t="str">
        <f>IF(P_ranger!J324=0," ",P_ranger!J324)</f>
        <v xml:space="preserve"> </v>
      </c>
      <c r="K311" s="49" t="str">
        <f>IF(P_ranger!K324=0," ",P_ranger!K324)</f>
        <v xml:space="preserve"> </v>
      </c>
      <c r="L311" s="47" t="str">
        <f>IF(P_ranger!L324=0," ",P_ranger!L324/1000)</f>
        <v xml:space="preserve"> </v>
      </c>
    </row>
    <row r="312" spans="2:12" ht="12.95" customHeight="1" x14ac:dyDescent="0.2">
      <c r="B312" s="39" t="str">
        <f>IF(P_ranger!J325=0," ",IF(P_ranger!B325="sum"," ",P_ranger!A325))</f>
        <v xml:space="preserve"> </v>
      </c>
      <c r="C312" t="str">
        <f>IF(P_ranger!J325=0," ",P_ranger!B325)</f>
        <v xml:space="preserve"> </v>
      </c>
      <c r="D312" s="47" t="str">
        <f>IF(P_ranger!C325=0," ",P_ranger!C325/1000)</f>
        <v xml:space="preserve"> </v>
      </c>
      <c r="E312" s="47" t="str">
        <f>IF(P_ranger!D325=0," ",P_ranger!D325/1000)</f>
        <v xml:space="preserve"> </v>
      </c>
      <c r="F312" s="47" t="str">
        <f>IF(P_ranger!E325=0," ",P_ranger!E325/1000)</f>
        <v xml:space="preserve"> </v>
      </c>
      <c r="G312" s="47" t="str">
        <f>IF(P_ranger!F325=0," ",P_ranger!F325/1000)</f>
        <v xml:space="preserve"> </v>
      </c>
      <c r="H312" s="47" t="str">
        <f>IF(P_ranger!G325=0," ",P_ranger!G325/1000)</f>
        <v xml:space="preserve"> </v>
      </c>
      <c r="I312" s="46" t="str">
        <f>IF(P_ranger!I325=0," ",P_ranger!I325)</f>
        <v xml:space="preserve"> </v>
      </c>
      <c r="J312" s="48" t="str">
        <f>IF(P_ranger!J325=0," ",P_ranger!J325)</f>
        <v xml:space="preserve"> </v>
      </c>
      <c r="K312" s="49" t="str">
        <f>IF(P_ranger!K325=0," ",P_ranger!K325)</f>
        <v xml:space="preserve"> </v>
      </c>
      <c r="L312" s="47" t="str">
        <f>IF(P_ranger!L325=0," ",P_ranger!L325/1000)</f>
        <v xml:space="preserve"> </v>
      </c>
    </row>
    <row r="313" spans="2:12" ht="12.95" customHeight="1" x14ac:dyDescent="0.2">
      <c r="B313" s="39" t="str">
        <f>IF(P_ranger!J326=0," ",IF(P_ranger!B326="sum"," ",P_ranger!A326))</f>
        <v xml:space="preserve"> </v>
      </c>
      <c r="C313" t="str">
        <f>IF(P_ranger!J326=0," ",P_ranger!B326)</f>
        <v xml:space="preserve"> </v>
      </c>
      <c r="D313" s="47" t="str">
        <f>IF(P_ranger!C326=0," ",P_ranger!C326/1000)</f>
        <v xml:space="preserve"> </v>
      </c>
      <c r="E313" s="47" t="str">
        <f>IF(P_ranger!D326=0," ",P_ranger!D326/1000)</f>
        <v xml:space="preserve"> </v>
      </c>
      <c r="F313" s="47" t="str">
        <f>IF(P_ranger!E326=0," ",P_ranger!E326/1000)</f>
        <v xml:space="preserve"> </v>
      </c>
      <c r="G313" s="47" t="str">
        <f>IF(P_ranger!F326=0," ",P_ranger!F326/1000)</f>
        <v xml:space="preserve"> </v>
      </c>
      <c r="H313" s="47" t="str">
        <f>IF(P_ranger!G326=0," ",P_ranger!G326/1000)</f>
        <v xml:space="preserve"> </v>
      </c>
      <c r="I313" s="46" t="str">
        <f>IF(P_ranger!I326=0," ",P_ranger!I326)</f>
        <v xml:space="preserve"> </v>
      </c>
      <c r="J313" s="48" t="str">
        <f>IF(P_ranger!J326=0," ",P_ranger!J326)</f>
        <v xml:space="preserve"> </v>
      </c>
      <c r="K313" s="49" t="str">
        <f>IF(P_ranger!K326=0," ",P_ranger!K326)</f>
        <v xml:space="preserve"> </v>
      </c>
      <c r="L313" s="47" t="str">
        <f>IF(P_ranger!L326=0," ",P_ranger!L326/1000)</f>
        <v xml:space="preserve"> </v>
      </c>
    </row>
    <row r="314" spans="2:12" ht="12.95" customHeight="1" x14ac:dyDescent="0.2">
      <c r="B314" s="39" t="str">
        <f>IF(P_ranger!J327=0," ",IF(P_ranger!B327="sum"," ",P_ranger!A327))</f>
        <v xml:space="preserve"> </v>
      </c>
      <c r="C314" t="str">
        <f>IF(P_ranger!J327=0," ",P_ranger!B327)</f>
        <v xml:space="preserve"> </v>
      </c>
      <c r="D314" s="47" t="str">
        <f>IF(P_ranger!C327=0," ",P_ranger!C327/1000)</f>
        <v xml:space="preserve"> </v>
      </c>
      <c r="E314" s="47" t="str">
        <f>IF(P_ranger!D327=0," ",P_ranger!D327/1000)</f>
        <v xml:space="preserve"> </v>
      </c>
      <c r="F314" s="47" t="str">
        <f>IF(P_ranger!E327=0," ",P_ranger!E327/1000)</f>
        <v xml:space="preserve"> </v>
      </c>
      <c r="G314" s="47" t="str">
        <f>IF(P_ranger!F327=0," ",P_ranger!F327/1000)</f>
        <v xml:space="preserve"> </v>
      </c>
      <c r="H314" s="47" t="str">
        <f>IF(P_ranger!G327=0," ",P_ranger!G327/1000)</f>
        <v xml:space="preserve"> </v>
      </c>
      <c r="I314" s="46" t="str">
        <f>IF(P_ranger!I327=0," ",P_ranger!I327)</f>
        <v xml:space="preserve"> </v>
      </c>
      <c r="J314" s="48" t="str">
        <f>IF(P_ranger!J327=0," ",P_ranger!J327)</f>
        <v xml:space="preserve"> </v>
      </c>
      <c r="K314" s="49" t="str">
        <f>IF(P_ranger!K327=0," ",P_ranger!K327)</f>
        <v xml:space="preserve"> </v>
      </c>
      <c r="L314" s="47" t="str">
        <f>IF(P_ranger!L327=0," ",P_ranger!L327/1000)</f>
        <v xml:space="preserve"> </v>
      </c>
    </row>
    <row r="315" spans="2:12" ht="12.95" customHeight="1" x14ac:dyDescent="0.2">
      <c r="B315" s="39" t="str">
        <f>IF(P_ranger!J328=0," ",IF(P_ranger!B328="sum"," ",P_ranger!A328))</f>
        <v xml:space="preserve"> </v>
      </c>
      <c r="C315" t="str">
        <f>IF(P_ranger!J328=0," ",P_ranger!B328)</f>
        <v xml:space="preserve"> </v>
      </c>
      <c r="D315" s="47" t="str">
        <f>IF(P_ranger!C328=0," ",P_ranger!C328/1000)</f>
        <v xml:space="preserve"> </v>
      </c>
      <c r="E315" s="47" t="str">
        <f>IF(P_ranger!D328=0," ",P_ranger!D328/1000)</f>
        <v xml:space="preserve"> </v>
      </c>
      <c r="F315" s="47" t="str">
        <f>IF(P_ranger!E328=0," ",P_ranger!E328/1000)</f>
        <v xml:space="preserve"> </v>
      </c>
      <c r="G315" s="47" t="str">
        <f>IF(P_ranger!F328=0," ",P_ranger!F328/1000)</f>
        <v xml:space="preserve"> </v>
      </c>
      <c r="H315" s="47" t="str">
        <f>IF(P_ranger!G328=0," ",P_ranger!G328/1000)</f>
        <v xml:space="preserve"> </v>
      </c>
      <c r="I315" s="46" t="str">
        <f>IF(P_ranger!I328=0," ",P_ranger!I328)</f>
        <v xml:space="preserve"> </v>
      </c>
      <c r="J315" s="48" t="str">
        <f>IF(P_ranger!J328=0," ",P_ranger!J328)</f>
        <v xml:space="preserve"> </v>
      </c>
      <c r="K315" s="49" t="str">
        <f>IF(P_ranger!K328=0," ",P_ranger!K328)</f>
        <v xml:space="preserve"> </v>
      </c>
      <c r="L315" s="47" t="str">
        <f>IF(P_ranger!L328=0," ",P_ranger!L328/1000)</f>
        <v xml:space="preserve"> </v>
      </c>
    </row>
    <row r="316" spans="2:12" ht="12.95" customHeight="1" x14ac:dyDescent="0.2">
      <c r="B316" s="39" t="str">
        <f>IF(P_ranger!J329=0," ",IF(P_ranger!B329="sum"," ",P_ranger!A329))</f>
        <v xml:space="preserve"> </v>
      </c>
      <c r="C316" t="str">
        <f>IF(P_ranger!J329=0," ",P_ranger!B329)</f>
        <v xml:space="preserve"> </v>
      </c>
      <c r="D316" s="47" t="str">
        <f>IF(P_ranger!C329=0," ",P_ranger!C329/1000)</f>
        <v xml:space="preserve"> </v>
      </c>
      <c r="E316" s="47" t="str">
        <f>IF(P_ranger!D329=0," ",P_ranger!D329/1000)</f>
        <v xml:space="preserve"> </v>
      </c>
      <c r="F316" s="47" t="str">
        <f>IF(P_ranger!E329=0," ",P_ranger!E329/1000)</f>
        <v xml:space="preserve"> </v>
      </c>
      <c r="G316" s="47" t="str">
        <f>IF(P_ranger!F329=0," ",P_ranger!F329/1000)</f>
        <v xml:space="preserve"> </v>
      </c>
      <c r="H316" s="47" t="str">
        <f>IF(P_ranger!G329=0," ",P_ranger!G329/1000)</f>
        <v xml:space="preserve"> </v>
      </c>
      <c r="I316" s="46" t="str">
        <f>IF(P_ranger!I329=0," ",P_ranger!I329)</f>
        <v xml:space="preserve"> </v>
      </c>
      <c r="J316" s="48" t="str">
        <f>IF(P_ranger!J329=0," ",P_ranger!J329)</f>
        <v xml:space="preserve"> </v>
      </c>
      <c r="K316" s="49" t="str">
        <f>IF(P_ranger!K329=0," ",P_ranger!K329)</f>
        <v xml:space="preserve"> </v>
      </c>
      <c r="L316" s="47" t="str">
        <f>IF(P_ranger!L329=0," ",P_ranger!L329/1000)</f>
        <v xml:space="preserve"> </v>
      </c>
    </row>
    <row r="317" spans="2:12" ht="12.95" customHeight="1" x14ac:dyDescent="0.2">
      <c r="B317" s="39" t="str">
        <f>IF(P_ranger!J330=0," ",IF(P_ranger!B330="sum"," ",P_ranger!A330))</f>
        <v xml:space="preserve"> </v>
      </c>
      <c r="C317" t="str">
        <f>IF(P_ranger!J330=0," ",P_ranger!B330)</f>
        <v xml:space="preserve"> </v>
      </c>
      <c r="D317" s="47" t="str">
        <f>IF(P_ranger!C330=0," ",P_ranger!C330/1000)</f>
        <v xml:space="preserve"> </v>
      </c>
      <c r="E317" s="47" t="str">
        <f>IF(P_ranger!D330=0," ",P_ranger!D330/1000)</f>
        <v xml:space="preserve"> </v>
      </c>
      <c r="F317" s="47" t="str">
        <f>IF(P_ranger!E330=0," ",P_ranger!E330/1000)</f>
        <v xml:space="preserve"> </v>
      </c>
      <c r="G317" s="47" t="str">
        <f>IF(P_ranger!F330=0," ",P_ranger!F330/1000)</f>
        <v xml:space="preserve"> </v>
      </c>
      <c r="H317" s="47" t="str">
        <f>IF(P_ranger!G330=0," ",P_ranger!G330/1000)</f>
        <v xml:space="preserve"> </v>
      </c>
      <c r="I317" s="46" t="str">
        <f>IF(P_ranger!I330=0," ",P_ranger!I330)</f>
        <v xml:space="preserve"> </v>
      </c>
      <c r="J317" s="48" t="str">
        <f>IF(P_ranger!J330=0," ",P_ranger!J330)</f>
        <v xml:space="preserve"> </v>
      </c>
      <c r="K317" s="49" t="str">
        <f>IF(P_ranger!K330=0," ",P_ranger!K330)</f>
        <v xml:space="preserve"> </v>
      </c>
      <c r="L317" s="47" t="str">
        <f>IF(P_ranger!L330=0," ",P_ranger!L330/1000)</f>
        <v xml:space="preserve"> </v>
      </c>
    </row>
    <row r="318" spans="2:12" ht="12.95" customHeight="1" x14ac:dyDescent="0.2">
      <c r="B318" s="39" t="str">
        <f>IF(P_ranger!J331=0," ",IF(P_ranger!B331="sum"," ",P_ranger!A331))</f>
        <v xml:space="preserve"> </v>
      </c>
      <c r="C318" t="str">
        <f>IF(P_ranger!J331=0," ",P_ranger!B331)</f>
        <v xml:space="preserve"> </v>
      </c>
      <c r="D318" s="47" t="str">
        <f>IF(P_ranger!C331=0," ",P_ranger!C331/1000)</f>
        <v xml:space="preserve"> </v>
      </c>
      <c r="E318" s="47" t="str">
        <f>IF(P_ranger!D331=0," ",P_ranger!D331/1000)</f>
        <v xml:space="preserve"> </v>
      </c>
      <c r="F318" s="47" t="str">
        <f>IF(P_ranger!E331=0," ",P_ranger!E331/1000)</f>
        <v xml:space="preserve"> </v>
      </c>
      <c r="G318" s="47" t="str">
        <f>IF(P_ranger!F331=0," ",P_ranger!F331/1000)</f>
        <v xml:space="preserve"> </v>
      </c>
      <c r="H318" s="47" t="str">
        <f>IF(P_ranger!G331=0," ",P_ranger!G331/1000)</f>
        <v xml:space="preserve"> </v>
      </c>
      <c r="I318" s="46" t="str">
        <f>IF(P_ranger!I331=0," ",P_ranger!I331)</f>
        <v xml:space="preserve"> </v>
      </c>
      <c r="J318" s="48" t="str">
        <f>IF(P_ranger!J331=0," ",P_ranger!J331)</f>
        <v xml:space="preserve"> </v>
      </c>
      <c r="K318" s="49" t="str">
        <f>IF(P_ranger!K331=0," ",P_ranger!K331)</f>
        <v xml:space="preserve"> </v>
      </c>
      <c r="L318" s="47" t="str">
        <f>IF(P_ranger!L331=0," ",P_ranger!L331/1000)</f>
        <v xml:space="preserve"> </v>
      </c>
    </row>
    <row r="319" spans="2:12" ht="12.95" customHeight="1" x14ac:dyDescent="0.2">
      <c r="B319" s="39" t="str">
        <f>IF(P_ranger!J332=0," ",IF(P_ranger!B332="sum"," ",P_ranger!A332))</f>
        <v xml:space="preserve"> </v>
      </c>
      <c r="C319" t="str">
        <f>IF(P_ranger!J332=0," ",P_ranger!B332)</f>
        <v xml:space="preserve"> </v>
      </c>
      <c r="D319" s="47" t="str">
        <f>IF(P_ranger!C332=0," ",P_ranger!C332/1000)</f>
        <v xml:space="preserve"> </v>
      </c>
      <c r="E319" s="47" t="str">
        <f>IF(P_ranger!D332=0," ",P_ranger!D332/1000)</f>
        <v xml:space="preserve"> </v>
      </c>
      <c r="F319" s="47" t="str">
        <f>IF(P_ranger!E332=0," ",P_ranger!E332/1000)</f>
        <v xml:space="preserve"> </v>
      </c>
      <c r="G319" s="47" t="str">
        <f>IF(P_ranger!F332=0," ",P_ranger!F332/1000)</f>
        <v xml:space="preserve"> </v>
      </c>
      <c r="H319" s="47" t="str">
        <f>IF(P_ranger!G332=0," ",P_ranger!G332/1000)</f>
        <v xml:space="preserve"> </v>
      </c>
      <c r="I319" s="46" t="str">
        <f>IF(P_ranger!I332=0," ",P_ranger!I332)</f>
        <v xml:space="preserve"> </v>
      </c>
      <c r="J319" s="48" t="str">
        <f>IF(P_ranger!J332=0," ",P_ranger!J332)</f>
        <v xml:space="preserve"> </v>
      </c>
      <c r="K319" s="49" t="str">
        <f>IF(P_ranger!K332=0," ",P_ranger!K332)</f>
        <v xml:space="preserve"> </v>
      </c>
      <c r="L319" s="47" t="str">
        <f>IF(P_ranger!L332=0," ",P_ranger!L332/1000)</f>
        <v xml:space="preserve"> </v>
      </c>
    </row>
    <row r="320" spans="2:12" ht="12.95" customHeight="1" x14ac:dyDescent="0.2">
      <c r="B320" s="39" t="str">
        <f>IF(P_ranger!J333=0," ",IF(P_ranger!B333="sum"," ",P_ranger!A333))</f>
        <v xml:space="preserve"> </v>
      </c>
      <c r="C320" t="str">
        <f>IF(P_ranger!J333=0," ",P_ranger!B333)</f>
        <v xml:space="preserve"> </v>
      </c>
      <c r="D320" s="47" t="str">
        <f>IF(P_ranger!C333=0," ",P_ranger!C333/1000)</f>
        <v xml:space="preserve"> </v>
      </c>
      <c r="E320" s="47" t="str">
        <f>IF(P_ranger!D333=0," ",P_ranger!D333/1000)</f>
        <v xml:space="preserve"> </v>
      </c>
      <c r="F320" s="47" t="str">
        <f>IF(P_ranger!E333=0," ",P_ranger!E333/1000)</f>
        <v xml:space="preserve"> </v>
      </c>
      <c r="G320" s="47" t="str">
        <f>IF(P_ranger!F333=0," ",P_ranger!F333/1000)</f>
        <v xml:space="preserve"> </v>
      </c>
      <c r="H320" s="47" t="str">
        <f>IF(P_ranger!G333=0," ",P_ranger!G333/1000)</f>
        <v xml:space="preserve"> </v>
      </c>
      <c r="I320" s="46" t="str">
        <f>IF(P_ranger!I333=0," ",P_ranger!I333)</f>
        <v xml:space="preserve"> </v>
      </c>
      <c r="J320" s="48" t="str">
        <f>IF(P_ranger!J333=0," ",P_ranger!J333)</f>
        <v xml:space="preserve"> </v>
      </c>
      <c r="K320" s="49" t="str">
        <f>IF(P_ranger!K333=0," ",P_ranger!K333)</f>
        <v xml:space="preserve"> </v>
      </c>
      <c r="L320" s="47" t="str">
        <f>IF(P_ranger!L333=0," ",P_ranger!L333/1000)</f>
        <v xml:space="preserve"> </v>
      </c>
    </row>
    <row r="321" spans="2:12" ht="12.95" customHeight="1" x14ac:dyDescent="0.2">
      <c r="B321" s="39" t="str">
        <f>IF(P_ranger!J334=0," ",IF(P_ranger!B334="sum"," ",P_ranger!A334))</f>
        <v xml:space="preserve"> </v>
      </c>
      <c r="C321" t="str">
        <f>IF(P_ranger!J334=0," ",P_ranger!B334)</f>
        <v xml:space="preserve"> </v>
      </c>
      <c r="D321" s="47" t="str">
        <f>IF(P_ranger!C334=0," ",P_ranger!C334/1000)</f>
        <v xml:space="preserve"> </v>
      </c>
      <c r="E321" s="47" t="str">
        <f>IF(P_ranger!D334=0," ",P_ranger!D334/1000)</f>
        <v xml:space="preserve"> </v>
      </c>
      <c r="F321" s="47" t="str">
        <f>IF(P_ranger!E334=0," ",P_ranger!E334/1000)</f>
        <v xml:space="preserve"> </v>
      </c>
      <c r="G321" s="47" t="str">
        <f>IF(P_ranger!F334=0," ",P_ranger!F334/1000)</f>
        <v xml:space="preserve"> </v>
      </c>
      <c r="H321" s="47" t="str">
        <f>IF(P_ranger!G334=0," ",P_ranger!G334/1000)</f>
        <v xml:space="preserve"> </v>
      </c>
      <c r="I321" s="46" t="str">
        <f>IF(P_ranger!I334=0," ",P_ranger!I334)</f>
        <v xml:space="preserve"> </v>
      </c>
      <c r="J321" s="48" t="str">
        <f>IF(P_ranger!J334=0," ",P_ranger!J334)</f>
        <v xml:space="preserve"> </v>
      </c>
      <c r="K321" s="49" t="str">
        <f>IF(P_ranger!K334=0," ",P_ranger!K334)</f>
        <v xml:space="preserve"> </v>
      </c>
      <c r="L321" s="47" t="str">
        <f>IF(P_ranger!L334=0," ",P_ranger!L334/1000)</f>
        <v xml:space="preserve"> </v>
      </c>
    </row>
    <row r="322" spans="2:12" ht="12.95" customHeight="1" x14ac:dyDescent="0.2">
      <c r="B322" s="39" t="str">
        <f>IF(P_ranger!J335=0," ",IF(P_ranger!B335="sum"," ",P_ranger!A335))</f>
        <v xml:space="preserve"> </v>
      </c>
      <c r="C322" t="str">
        <f>IF(P_ranger!J335=0," ",P_ranger!B335)</f>
        <v xml:space="preserve"> </v>
      </c>
      <c r="D322" s="47" t="str">
        <f>IF(P_ranger!C335=0," ",P_ranger!C335/1000)</f>
        <v xml:space="preserve"> </v>
      </c>
      <c r="E322" s="47" t="str">
        <f>IF(P_ranger!D335=0," ",P_ranger!D335/1000)</f>
        <v xml:space="preserve"> </v>
      </c>
      <c r="F322" s="47" t="str">
        <f>IF(P_ranger!E335=0," ",P_ranger!E335/1000)</f>
        <v xml:space="preserve"> </v>
      </c>
      <c r="G322" s="47" t="str">
        <f>IF(P_ranger!F335=0," ",P_ranger!F335/1000)</f>
        <v xml:space="preserve"> </v>
      </c>
      <c r="H322" s="47" t="str">
        <f>IF(P_ranger!G335=0," ",P_ranger!G335/1000)</f>
        <v xml:space="preserve"> </v>
      </c>
      <c r="I322" s="46" t="str">
        <f>IF(P_ranger!I335=0," ",P_ranger!I335)</f>
        <v xml:space="preserve"> </v>
      </c>
      <c r="J322" s="48" t="str">
        <f>IF(P_ranger!J335=0," ",P_ranger!J335)</f>
        <v xml:space="preserve"> </v>
      </c>
      <c r="K322" s="49" t="str">
        <f>IF(P_ranger!K335=0," ",P_ranger!K335)</f>
        <v xml:space="preserve"> </v>
      </c>
      <c r="L322" s="47" t="str">
        <f>IF(P_ranger!L335=0," ",P_ranger!L335/1000)</f>
        <v xml:space="preserve"> </v>
      </c>
    </row>
    <row r="323" spans="2:12" ht="12.95" customHeight="1" x14ac:dyDescent="0.2">
      <c r="B323" s="39" t="str">
        <f>IF(P_ranger!J336=0," ",IF(P_ranger!B336="sum"," ",P_ranger!A336))</f>
        <v xml:space="preserve"> </v>
      </c>
      <c r="C323" t="str">
        <f>IF(P_ranger!J336=0," ",P_ranger!B336)</f>
        <v xml:space="preserve"> </v>
      </c>
      <c r="D323" s="47" t="str">
        <f>IF(P_ranger!C336=0," ",P_ranger!C336/1000)</f>
        <v xml:space="preserve"> </v>
      </c>
      <c r="E323" s="47" t="str">
        <f>IF(P_ranger!D336=0," ",P_ranger!D336/1000)</f>
        <v xml:space="preserve"> </v>
      </c>
      <c r="F323" s="47" t="str">
        <f>IF(P_ranger!E336=0," ",P_ranger!E336/1000)</f>
        <v xml:space="preserve"> </v>
      </c>
      <c r="G323" s="47" t="str">
        <f>IF(P_ranger!F336=0," ",P_ranger!F336/1000)</f>
        <v xml:space="preserve"> </v>
      </c>
      <c r="H323" s="47" t="str">
        <f>IF(P_ranger!G336=0," ",P_ranger!G336/1000)</f>
        <v xml:space="preserve"> </v>
      </c>
      <c r="I323" s="46" t="str">
        <f>IF(P_ranger!I336=0," ",P_ranger!I336)</f>
        <v xml:space="preserve"> </v>
      </c>
      <c r="J323" s="48" t="str">
        <f>IF(P_ranger!J336=0," ",P_ranger!J336)</f>
        <v xml:space="preserve"> </v>
      </c>
      <c r="K323" s="49" t="str">
        <f>IF(P_ranger!K336=0," ",P_ranger!K336)</f>
        <v xml:space="preserve"> </v>
      </c>
      <c r="L323" s="47" t="str">
        <f>IF(P_ranger!L336=0," ",P_ranger!L336/1000)</f>
        <v xml:space="preserve"> </v>
      </c>
    </row>
    <row r="324" spans="2:12" ht="12.95" customHeight="1" x14ac:dyDescent="0.2">
      <c r="B324" s="39" t="str">
        <f>IF(P_ranger!J337=0," ",IF(P_ranger!B337="sum"," ",P_ranger!A337))</f>
        <v xml:space="preserve"> </v>
      </c>
      <c r="C324" t="str">
        <f>IF(P_ranger!J337=0," ",P_ranger!B337)</f>
        <v xml:space="preserve"> </v>
      </c>
      <c r="D324" s="47" t="str">
        <f>IF(P_ranger!C337=0," ",P_ranger!C337/1000)</f>
        <v xml:space="preserve"> </v>
      </c>
      <c r="E324" s="47" t="str">
        <f>IF(P_ranger!D337=0," ",P_ranger!D337/1000)</f>
        <v xml:space="preserve"> </v>
      </c>
      <c r="F324" s="47" t="str">
        <f>IF(P_ranger!E337=0," ",P_ranger!E337/1000)</f>
        <v xml:space="preserve"> </v>
      </c>
      <c r="G324" s="47" t="str">
        <f>IF(P_ranger!F337=0," ",P_ranger!F337/1000)</f>
        <v xml:space="preserve"> </v>
      </c>
      <c r="H324" s="47" t="str">
        <f>IF(P_ranger!G337=0," ",P_ranger!G337/1000)</f>
        <v xml:space="preserve"> </v>
      </c>
      <c r="I324" s="46" t="str">
        <f>IF(P_ranger!I337=0," ",P_ranger!I337)</f>
        <v xml:space="preserve"> </v>
      </c>
      <c r="J324" s="48" t="str">
        <f>IF(P_ranger!J337=0," ",P_ranger!J337)</f>
        <v xml:space="preserve"> </v>
      </c>
      <c r="K324" s="49" t="str">
        <f>IF(P_ranger!K337=0," ",P_ranger!K337)</f>
        <v xml:space="preserve"> </v>
      </c>
      <c r="L324" s="47" t="str">
        <f>IF(P_ranger!L337=0," ",P_ranger!L337/1000)</f>
        <v xml:space="preserve"> </v>
      </c>
    </row>
    <row r="325" spans="2:12" ht="12.95" customHeight="1" x14ac:dyDescent="0.2">
      <c r="B325" s="39" t="str">
        <f>IF(P_ranger!J338=0," ",IF(P_ranger!B338="sum"," ",P_ranger!A338))</f>
        <v xml:space="preserve"> </v>
      </c>
      <c r="C325" t="str">
        <f>IF(P_ranger!J338=0," ",P_ranger!B338)</f>
        <v xml:space="preserve"> </v>
      </c>
      <c r="D325" s="47" t="str">
        <f>IF(P_ranger!C338=0," ",P_ranger!C338/1000)</f>
        <v xml:space="preserve"> </v>
      </c>
      <c r="E325" s="47" t="str">
        <f>IF(P_ranger!D338=0," ",P_ranger!D338/1000)</f>
        <v xml:space="preserve"> </v>
      </c>
      <c r="F325" s="47" t="str">
        <f>IF(P_ranger!E338=0," ",P_ranger!E338/1000)</f>
        <v xml:space="preserve"> </v>
      </c>
      <c r="G325" s="47" t="str">
        <f>IF(P_ranger!F338=0," ",P_ranger!F338/1000)</f>
        <v xml:space="preserve"> </v>
      </c>
      <c r="H325" s="47" t="str">
        <f>IF(P_ranger!G338=0," ",P_ranger!G338/1000)</f>
        <v xml:space="preserve"> </v>
      </c>
      <c r="I325" s="46" t="str">
        <f>IF(P_ranger!I338=0," ",P_ranger!I338)</f>
        <v xml:space="preserve"> </v>
      </c>
      <c r="J325" s="48" t="str">
        <f>IF(P_ranger!J338=0," ",P_ranger!J338)</f>
        <v xml:space="preserve"> </v>
      </c>
      <c r="K325" s="49" t="str">
        <f>IF(P_ranger!K338=0," ",P_ranger!K338)</f>
        <v xml:space="preserve"> </v>
      </c>
      <c r="L325" s="47" t="str">
        <f>IF(P_ranger!L338=0," ",P_ranger!L338/1000)</f>
        <v xml:space="preserve"> </v>
      </c>
    </row>
    <row r="326" spans="2:12" ht="12.95" customHeight="1" x14ac:dyDescent="0.2">
      <c r="B326" s="39" t="str">
        <f>IF(P_ranger!J339=0," ",IF(P_ranger!B339="sum"," ",P_ranger!A339))</f>
        <v xml:space="preserve"> </v>
      </c>
      <c r="C326" t="str">
        <f>IF(P_ranger!J339=0," ",P_ranger!B339)</f>
        <v xml:space="preserve"> </v>
      </c>
      <c r="D326" s="47" t="str">
        <f>IF(P_ranger!C339=0," ",P_ranger!C339/1000)</f>
        <v xml:space="preserve"> </v>
      </c>
      <c r="E326" s="47" t="str">
        <f>IF(P_ranger!D339=0," ",P_ranger!D339/1000)</f>
        <v xml:space="preserve"> </v>
      </c>
      <c r="F326" s="47" t="str">
        <f>IF(P_ranger!E339=0," ",P_ranger!E339/1000)</f>
        <v xml:space="preserve"> </v>
      </c>
      <c r="G326" s="47" t="str">
        <f>IF(P_ranger!F339=0," ",P_ranger!F339/1000)</f>
        <v xml:space="preserve"> </v>
      </c>
      <c r="H326" s="47" t="str">
        <f>IF(P_ranger!G339=0," ",P_ranger!G339/1000)</f>
        <v xml:space="preserve"> </v>
      </c>
      <c r="I326" s="46" t="str">
        <f>IF(P_ranger!I339=0," ",P_ranger!I339)</f>
        <v xml:space="preserve"> </v>
      </c>
      <c r="J326" s="48" t="str">
        <f>IF(P_ranger!J339=0," ",P_ranger!J339)</f>
        <v xml:space="preserve"> </v>
      </c>
      <c r="K326" s="49" t="str">
        <f>IF(P_ranger!K339=0," ",P_ranger!K339)</f>
        <v xml:space="preserve"> </v>
      </c>
      <c r="L326" s="47" t="str">
        <f>IF(P_ranger!L339=0," ",P_ranger!L339/1000)</f>
        <v xml:space="preserve"> </v>
      </c>
    </row>
    <row r="327" spans="2:12" ht="12.95" customHeight="1" x14ac:dyDescent="0.2">
      <c r="B327" s="39" t="str">
        <f>IF(P_ranger!J340=0," ",IF(P_ranger!B340="sum"," ",P_ranger!A340))</f>
        <v xml:space="preserve"> </v>
      </c>
      <c r="C327" t="str">
        <f>IF(P_ranger!J340=0," ",P_ranger!B340)</f>
        <v xml:space="preserve"> </v>
      </c>
      <c r="D327" s="47" t="str">
        <f>IF(P_ranger!C340=0," ",P_ranger!C340/1000)</f>
        <v xml:space="preserve"> </v>
      </c>
      <c r="E327" s="47" t="str">
        <f>IF(P_ranger!D340=0," ",P_ranger!D340/1000)</f>
        <v xml:space="preserve"> </v>
      </c>
      <c r="F327" s="47" t="str">
        <f>IF(P_ranger!E340=0," ",P_ranger!E340/1000)</f>
        <v xml:space="preserve"> </v>
      </c>
      <c r="G327" s="47" t="str">
        <f>IF(P_ranger!F340=0," ",P_ranger!F340/1000)</f>
        <v xml:space="preserve"> </v>
      </c>
      <c r="H327" s="47" t="str">
        <f>IF(P_ranger!G340=0," ",P_ranger!G340/1000)</f>
        <v xml:space="preserve"> </v>
      </c>
      <c r="I327" s="46" t="str">
        <f>IF(P_ranger!I340=0," ",P_ranger!I340)</f>
        <v xml:space="preserve"> </v>
      </c>
      <c r="J327" s="48" t="str">
        <f>IF(P_ranger!J340=0," ",P_ranger!J340)</f>
        <v xml:space="preserve"> </v>
      </c>
      <c r="K327" s="49" t="str">
        <f>IF(P_ranger!K340=0," ",P_ranger!K340)</f>
        <v xml:space="preserve"> </v>
      </c>
      <c r="L327" s="47" t="str">
        <f>IF(P_ranger!L340=0," ",P_ranger!L340/1000)</f>
        <v xml:space="preserve"> </v>
      </c>
    </row>
    <row r="328" spans="2:12" ht="12.95" customHeight="1" x14ac:dyDescent="0.2">
      <c r="B328" s="39" t="str">
        <f>IF(P_ranger!J341=0," ",IF(P_ranger!B341="sum"," ",P_ranger!A341))</f>
        <v xml:space="preserve"> </v>
      </c>
      <c r="C328" t="str">
        <f>IF(P_ranger!J341=0," ",P_ranger!B341)</f>
        <v xml:space="preserve"> </v>
      </c>
      <c r="D328" s="47" t="str">
        <f>IF(P_ranger!C341=0," ",P_ranger!C341/1000)</f>
        <v xml:space="preserve"> </v>
      </c>
      <c r="E328" s="47" t="str">
        <f>IF(P_ranger!D341=0," ",P_ranger!D341/1000)</f>
        <v xml:space="preserve"> </v>
      </c>
      <c r="F328" s="47" t="str">
        <f>IF(P_ranger!E341=0," ",P_ranger!E341/1000)</f>
        <v xml:space="preserve"> </v>
      </c>
      <c r="G328" s="47" t="str">
        <f>IF(P_ranger!F341=0," ",P_ranger!F341/1000)</f>
        <v xml:space="preserve"> </v>
      </c>
      <c r="H328" s="47" t="str">
        <f>IF(P_ranger!G341=0," ",P_ranger!G341/1000)</f>
        <v xml:space="preserve"> </v>
      </c>
      <c r="I328" s="46" t="str">
        <f>IF(P_ranger!I341=0," ",P_ranger!I341)</f>
        <v xml:space="preserve"> </v>
      </c>
      <c r="J328" s="48" t="str">
        <f>IF(P_ranger!J341=0," ",P_ranger!J341)</f>
        <v xml:space="preserve"> </v>
      </c>
      <c r="K328" s="49" t="str">
        <f>IF(P_ranger!K341=0," ",P_ranger!K341)</f>
        <v xml:space="preserve"> </v>
      </c>
      <c r="L328" s="47" t="str">
        <f>IF(P_ranger!L341=0," ",P_ranger!L341/1000)</f>
        <v xml:space="preserve"> </v>
      </c>
    </row>
    <row r="329" spans="2:12" ht="12.95" customHeight="1" x14ac:dyDescent="0.2">
      <c r="B329" s="39" t="str">
        <f>IF(P_ranger!J342=0," ",IF(P_ranger!B342="sum"," ",P_ranger!A342))</f>
        <v xml:space="preserve"> </v>
      </c>
      <c r="C329" t="str">
        <f>IF(P_ranger!J342=0," ",P_ranger!B342)</f>
        <v xml:space="preserve"> </v>
      </c>
      <c r="D329" s="47" t="str">
        <f>IF(P_ranger!C342=0," ",P_ranger!C342/1000)</f>
        <v xml:space="preserve"> </v>
      </c>
      <c r="E329" s="47" t="str">
        <f>IF(P_ranger!D342=0," ",P_ranger!D342/1000)</f>
        <v xml:space="preserve"> </v>
      </c>
      <c r="F329" s="47" t="str">
        <f>IF(P_ranger!E342=0," ",P_ranger!E342/1000)</f>
        <v xml:space="preserve"> </v>
      </c>
      <c r="G329" s="47" t="str">
        <f>IF(P_ranger!F342=0," ",P_ranger!F342/1000)</f>
        <v xml:space="preserve"> </v>
      </c>
      <c r="H329" s="47" t="str">
        <f>IF(P_ranger!G342=0," ",P_ranger!G342/1000)</f>
        <v xml:space="preserve"> </v>
      </c>
      <c r="I329" s="46" t="str">
        <f>IF(P_ranger!I342=0," ",P_ranger!I342)</f>
        <v xml:space="preserve"> </v>
      </c>
      <c r="J329" s="48" t="str">
        <f>IF(P_ranger!J342=0," ",P_ranger!J342)</f>
        <v xml:space="preserve"> </v>
      </c>
      <c r="K329" s="49" t="str">
        <f>IF(P_ranger!K342=0," ",P_ranger!K342)</f>
        <v xml:space="preserve"> </v>
      </c>
      <c r="L329" s="47" t="str">
        <f>IF(P_ranger!L342=0," ",P_ranger!L342/1000)</f>
        <v xml:space="preserve"> </v>
      </c>
    </row>
    <row r="330" spans="2:12" ht="12.95" customHeight="1" x14ac:dyDescent="0.2">
      <c r="B330" s="39" t="str">
        <f>IF(P_ranger!J343=0," ",IF(P_ranger!B343="sum"," ",P_ranger!A343))</f>
        <v xml:space="preserve"> </v>
      </c>
      <c r="C330" t="str">
        <f>IF(P_ranger!J343=0," ",P_ranger!B343)</f>
        <v xml:space="preserve"> </v>
      </c>
      <c r="D330" s="47" t="str">
        <f>IF(P_ranger!C343=0," ",P_ranger!C343/1000)</f>
        <v xml:space="preserve"> </v>
      </c>
      <c r="E330" s="47" t="str">
        <f>IF(P_ranger!D343=0," ",P_ranger!D343/1000)</f>
        <v xml:space="preserve"> </v>
      </c>
      <c r="F330" s="47" t="str">
        <f>IF(P_ranger!E343=0," ",P_ranger!E343/1000)</f>
        <v xml:space="preserve"> </v>
      </c>
      <c r="G330" s="47" t="str">
        <f>IF(P_ranger!F343=0," ",P_ranger!F343/1000)</f>
        <v xml:space="preserve"> </v>
      </c>
      <c r="H330" s="47" t="str">
        <f>IF(P_ranger!G343=0," ",P_ranger!G343/1000)</f>
        <v xml:space="preserve"> </v>
      </c>
      <c r="I330" s="46" t="str">
        <f>IF(P_ranger!I343=0," ",P_ranger!I343)</f>
        <v xml:space="preserve"> </v>
      </c>
      <c r="J330" s="48" t="str">
        <f>IF(P_ranger!J343=0," ",P_ranger!J343)</f>
        <v xml:space="preserve"> </v>
      </c>
      <c r="K330" s="49" t="str">
        <f>IF(P_ranger!K343=0," ",P_ranger!K343)</f>
        <v xml:space="preserve"> </v>
      </c>
      <c r="L330" s="47" t="str">
        <f>IF(P_ranger!L343=0," ",P_ranger!L343/1000)</f>
        <v xml:space="preserve"> </v>
      </c>
    </row>
    <row r="331" spans="2:12" ht="12.95" customHeight="1" x14ac:dyDescent="0.2">
      <c r="B331" s="39" t="str">
        <f>IF(P_ranger!J344=0," ",IF(P_ranger!B344="sum"," ",P_ranger!A344))</f>
        <v xml:space="preserve"> </v>
      </c>
      <c r="C331" t="str">
        <f>IF(P_ranger!J344=0," ",P_ranger!B344)</f>
        <v xml:space="preserve"> </v>
      </c>
      <c r="D331" s="47" t="str">
        <f>IF(P_ranger!C344=0," ",P_ranger!C344/1000)</f>
        <v xml:space="preserve"> </v>
      </c>
      <c r="E331" s="47" t="str">
        <f>IF(P_ranger!D344=0," ",P_ranger!D344/1000)</f>
        <v xml:space="preserve"> </v>
      </c>
      <c r="F331" s="47" t="str">
        <f>IF(P_ranger!E344=0," ",P_ranger!E344/1000)</f>
        <v xml:space="preserve"> </v>
      </c>
      <c r="G331" s="47" t="str">
        <f>IF(P_ranger!F344=0," ",P_ranger!F344/1000)</f>
        <v xml:space="preserve"> </v>
      </c>
      <c r="H331" s="47" t="str">
        <f>IF(P_ranger!G344=0," ",P_ranger!G344/1000)</f>
        <v xml:space="preserve"> </v>
      </c>
      <c r="I331" s="46" t="str">
        <f>IF(P_ranger!I344=0," ",P_ranger!I344)</f>
        <v xml:space="preserve"> </v>
      </c>
      <c r="J331" s="48" t="str">
        <f>IF(P_ranger!J344=0," ",P_ranger!J344)</f>
        <v xml:space="preserve"> </v>
      </c>
      <c r="K331" s="49" t="str">
        <f>IF(P_ranger!K344=0," ",P_ranger!K344)</f>
        <v xml:space="preserve"> </v>
      </c>
      <c r="L331" s="47" t="str">
        <f>IF(P_ranger!L344=0," ",P_ranger!L344/1000)</f>
        <v xml:space="preserve"> </v>
      </c>
    </row>
    <row r="332" spans="2:12" ht="12.95" customHeight="1" x14ac:dyDescent="0.2">
      <c r="B332" s="39" t="str">
        <f>IF(P_ranger!J345=0," ",IF(P_ranger!B345="sum"," ",P_ranger!A345))</f>
        <v xml:space="preserve"> </v>
      </c>
      <c r="C332" t="str">
        <f>IF(P_ranger!J345=0," ",P_ranger!B345)</f>
        <v xml:space="preserve"> </v>
      </c>
      <c r="D332" s="47" t="str">
        <f>IF(P_ranger!C345=0," ",P_ranger!C345/1000)</f>
        <v xml:space="preserve"> </v>
      </c>
      <c r="E332" s="47" t="str">
        <f>IF(P_ranger!D345=0," ",P_ranger!D345/1000)</f>
        <v xml:space="preserve"> </v>
      </c>
      <c r="F332" s="47" t="str">
        <f>IF(P_ranger!E345=0," ",P_ranger!E345/1000)</f>
        <v xml:space="preserve"> </v>
      </c>
      <c r="G332" s="47" t="str">
        <f>IF(P_ranger!F345=0," ",P_ranger!F345/1000)</f>
        <v xml:space="preserve"> </v>
      </c>
      <c r="H332" s="47" t="str">
        <f>IF(P_ranger!G345=0," ",P_ranger!G345/1000)</f>
        <v xml:space="preserve"> </v>
      </c>
      <c r="I332" s="46" t="str">
        <f>IF(P_ranger!I345=0," ",P_ranger!I345)</f>
        <v xml:space="preserve"> </v>
      </c>
      <c r="J332" s="48" t="str">
        <f>IF(P_ranger!J345=0," ",P_ranger!J345)</f>
        <v xml:space="preserve"> </v>
      </c>
      <c r="K332" s="49" t="str">
        <f>IF(P_ranger!K345=0," ",P_ranger!K345)</f>
        <v xml:space="preserve"> </v>
      </c>
      <c r="L332" s="47" t="str">
        <f>IF(P_ranger!L345=0," ",P_ranger!L345/1000)</f>
        <v xml:space="preserve"> </v>
      </c>
    </row>
    <row r="333" spans="2:12" ht="12.95" customHeight="1" x14ac:dyDescent="0.2">
      <c r="B333" s="39" t="str">
        <f>IF(P_ranger!J346=0," ",IF(P_ranger!B346="sum"," ",P_ranger!A346))</f>
        <v xml:space="preserve"> </v>
      </c>
      <c r="C333" t="str">
        <f>IF(P_ranger!J346=0," ",P_ranger!B346)</f>
        <v xml:space="preserve"> </v>
      </c>
      <c r="D333" s="47" t="str">
        <f>IF(P_ranger!C346=0," ",P_ranger!C346/1000)</f>
        <v xml:space="preserve"> </v>
      </c>
      <c r="E333" s="47" t="str">
        <f>IF(P_ranger!D346=0," ",P_ranger!D346/1000)</f>
        <v xml:space="preserve"> </v>
      </c>
      <c r="F333" s="47" t="str">
        <f>IF(P_ranger!E346=0," ",P_ranger!E346/1000)</f>
        <v xml:space="preserve"> </v>
      </c>
      <c r="G333" s="47" t="str">
        <f>IF(P_ranger!F346=0," ",P_ranger!F346/1000)</f>
        <v xml:space="preserve"> </v>
      </c>
      <c r="H333" s="47" t="str">
        <f>IF(P_ranger!G346=0," ",P_ranger!G346/1000)</f>
        <v xml:space="preserve"> </v>
      </c>
      <c r="I333" s="46" t="str">
        <f>IF(P_ranger!I346=0," ",P_ranger!I346)</f>
        <v xml:space="preserve"> </v>
      </c>
      <c r="J333" s="48" t="str">
        <f>IF(P_ranger!J346=0," ",P_ranger!J346)</f>
        <v xml:space="preserve"> </v>
      </c>
      <c r="K333" s="49" t="str">
        <f>IF(P_ranger!K346=0," ",P_ranger!K346)</f>
        <v xml:space="preserve"> </v>
      </c>
      <c r="L333" s="47" t="str">
        <f>IF(P_ranger!L346=0," ",P_ranger!L346/1000)</f>
        <v xml:space="preserve"> </v>
      </c>
    </row>
    <row r="334" spans="2:12" ht="12.95" customHeight="1" x14ac:dyDescent="0.2">
      <c r="B334" s="39" t="str">
        <f>IF(P_ranger!J347=0," ",IF(P_ranger!B347="sum"," ",P_ranger!A347))</f>
        <v xml:space="preserve"> </v>
      </c>
      <c r="C334" t="str">
        <f>IF(P_ranger!J347=0," ",P_ranger!B347)</f>
        <v xml:space="preserve"> </v>
      </c>
      <c r="D334" s="47" t="str">
        <f>IF(P_ranger!C347=0," ",P_ranger!C347/1000)</f>
        <v xml:space="preserve"> </v>
      </c>
      <c r="E334" s="47" t="str">
        <f>IF(P_ranger!D347=0," ",P_ranger!D347/1000)</f>
        <v xml:space="preserve"> </v>
      </c>
      <c r="F334" s="47" t="str">
        <f>IF(P_ranger!E347=0," ",P_ranger!E347/1000)</f>
        <v xml:space="preserve"> </v>
      </c>
      <c r="G334" s="47" t="str">
        <f>IF(P_ranger!F347=0," ",P_ranger!F347/1000)</f>
        <v xml:space="preserve"> </v>
      </c>
      <c r="H334" s="47" t="str">
        <f>IF(P_ranger!G347=0," ",P_ranger!G347/1000)</f>
        <v xml:space="preserve"> </v>
      </c>
      <c r="I334" s="46" t="str">
        <f>IF(P_ranger!I347=0," ",P_ranger!I347)</f>
        <v xml:space="preserve"> </v>
      </c>
      <c r="J334" s="48" t="str">
        <f>IF(P_ranger!J347=0," ",P_ranger!J347)</f>
        <v xml:space="preserve"> </v>
      </c>
      <c r="K334" s="49" t="str">
        <f>IF(P_ranger!K347=0," ",P_ranger!K347)</f>
        <v xml:space="preserve"> </v>
      </c>
      <c r="L334" s="47" t="str">
        <f>IF(P_ranger!L347=0," ",P_ranger!L347/1000)</f>
        <v xml:space="preserve"> </v>
      </c>
    </row>
    <row r="335" spans="2:12" ht="12.95" customHeight="1" x14ac:dyDescent="0.2">
      <c r="B335" s="39" t="str">
        <f>IF(P_ranger!J348=0," ",IF(P_ranger!B348="sum"," ",P_ranger!A348))</f>
        <v xml:space="preserve"> </v>
      </c>
      <c r="C335" t="str">
        <f>IF(P_ranger!J348=0," ",P_ranger!B348)</f>
        <v xml:space="preserve"> </v>
      </c>
      <c r="D335" s="47" t="str">
        <f>IF(P_ranger!C348=0," ",P_ranger!C348/1000)</f>
        <v xml:space="preserve"> </v>
      </c>
      <c r="E335" s="47" t="str">
        <f>IF(P_ranger!D348=0," ",P_ranger!D348/1000)</f>
        <v xml:space="preserve"> </v>
      </c>
      <c r="F335" s="47" t="str">
        <f>IF(P_ranger!E348=0," ",P_ranger!E348/1000)</f>
        <v xml:space="preserve"> </v>
      </c>
      <c r="G335" s="47" t="str">
        <f>IF(P_ranger!F348=0," ",P_ranger!F348/1000)</f>
        <v xml:space="preserve"> </v>
      </c>
      <c r="H335" s="47" t="str">
        <f>IF(P_ranger!G348=0," ",P_ranger!G348/1000)</f>
        <v xml:space="preserve"> </v>
      </c>
      <c r="I335" s="46" t="str">
        <f>IF(P_ranger!I348=0," ",P_ranger!I348)</f>
        <v xml:space="preserve"> </v>
      </c>
      <c r="J335" s="48" t="str">
        <f>IF(P_ranger!J348=0," ",P_ranger!J348)</f>
        <v xml:space="preserve"> </v>
      </c>
      <c r="K335" s="49" t="str">
        <f>IF(P_ranger!K348=0," ",P_ranger!K348)</f>
        <v xml:space="preserve"> </v>
      </c>
      <c r="L335" s="47" t="str">
        <f>IF(P_ranger!L348=0," ",P_ranger!L348/1000)</f>
        <v xml:space="preserve"> </v>
      </c>
    </row>
    <row r="336" spans="2:12" ht="12.95" customHeight="1" x14ac:dyDescent="0.2">
      <c r="B336" s="39" t="str">
        <f>IF(P_ranger!J349=0," ",IF(P_ranger!B349="sum"," ",P_ranger!A349))</f>
        <v xml:space="preserve"> </v>
      </c>
      <c r="C336" t="str">
        <f>IF(P_ranger!J349=0," ",P_ranger!B349)</f>
        <v xml:space="preserve"> </v>
      </c>
      <c r="D336" s="47" t="str">
        <f>IF(P_ranger!C349=0," ",P_ranger!C349/1000)</f>
        <v xml:space="preserve"> </v>
      </c>
      <c r="E336" s="47" t="str">
        <f>IF(P_ranger!D349=0," ",P_ranger!D349/1000)</f>
        <v xml:space="preserve"> </v>
      </c>
      <c r="F336" s="47" t="str">
        <f>IF(P_ranger!E349=0," ",P_ranger!E349/1000)</f>
        <v xml:space="preserve"> </v>
      </c>
      <c r="G336" s="47" t="str">
        <f>IF(P_ranger!F349=0," ",P_ranger!F349/1000)</f>
        <v xml:space="preserve"> </v>
      </c>
      <c r="H336" s="47" t="str">
        <f>IF(P_ranger!G349=0," ",P_ranger!G349/1000)</f>
        <v xml:space="preserve"> </v>
      </c>
      <c r="I336" s="46" t="str">
        <f>IF(P_ranger!I349=0," ",P_ranger!I349)</f>
        <v xml:space="preserve"> </v>
      </c>
      <c r="J336" s="48" t="str">
        <f>IF(P_ranger!J349=0," ",P_ranger!J349)</f>
        <v xml:space="preserve"> </v>
      </c>
      <c r="K336" s="49" t="str">
        <f>IF(P_ranger!K349=0," ",P_ranger!K349)</f>
        <v xml:space="preserve"> </v>
      </c>
      <c r="L336" s="47" t="str">
        <f>IF(P_ranger!L349=0," ",P_ranger!L349/1000)</f>
        <v xml:space="preserve"> </v>
      </c>
    </row>
    <row r="337" spans="2:12" ht="12.95" customHeight="1" x14ac:dyDescent="0.2">
      <c r="B337" s="39" t="str">
        <f>IF(P_ranger!J350=0," ",IF(P_ranger!B350="sum"," ",P_ranger!A350))</f>
        <v xml:space="preserve"> </v>
      </c>
      <c r="C337" t="str">
        <f>IF(P_ranger!J350=0," ",P_ranger!B350)</f>
        <v xml:space="preserve"> </v>
      </c>
      <c r="D337" s="47" t="str">
        <f>IF(P_ranger!C350=0," ",P_ranger!C350/1000)</f>
        <v xml:space="preserve"> </v>
      </c>
      <c r="E337" s="47" t="str">
        <f>IF(P_ranger!D350=0," ",P_ranger!D350/1000)</f>
        <v xml:space="preserve"> </v>
      </c>
      <c r="F337" s="47" t="str">
        <f>IF(P_ranger!E350=0," ",P_ranger!E350/1000)</f>
        <v xml:space="preserve"> </v>
      </c>
      <c r="G337" s="47" t="str">
        <f>IF(P_ranger!F350=0," ",P_ranger!F350/1000)</f>
        <v xml:space="preserve"> </v>
      </c>
      <c r="H337" s="47" t="str">
        <f>IF(P_ranger!G350=0," ",P_ranger!G350/1000)</f>
        <v xml:space="preserve"> </v>
      </c>
      <c r="I337" s="46" t="str">
        <f>IF(P_ranger!I350=0," ",P_ranger!I350)</f>
        <v xml:space="preserve"> </v>
      </c>
      <c r="J337" s="48" t="str">
        <f>IF(P_ranger!J350=0," ",P_ranger!J350)</f>
        <v xml:space="preserve"> </v>
      </c>
      <c r="K337" s="49" t="str">
        <f>IF(P_ranger!K350=0," ",P_ranger!K350)</f>
        <v xml:space="preserve"> </v>
      </c>
      <c r="L337" s="47" t="str">
        <f>IF(P_ranger!L350=0," ",P_ranger!L350/1000)</f>
        <v xml:space="preserve"> </v>
      </c>
    </row>
    <row r="338" spans="2:12" ht="12.95" customHeight="1" x14ac:dyDescent="0.2">
      <c r="B338" s="39" t="str">
        <f>IF(P_ranger!J351=0," ",IF(P_ranger!B351="sum"," ",P_ranger!A351))</f>
        <v xml:space="preserve"> </v>
      </c>
      <c r="C338" t="str">
        <f>IF(P_ranger!J351=0," ",P_ranger!B351)</f>
        <v xml:space="preserve"> </v>
      </c>
      <c r="D338" s="47" t="str">
        <f>IF(P_ranger!C351=0," ",P_ranger!C351/1000)</f>
        <v xml:space="preserve"> </v>
      </c>
      <c r="E338" s="47" t="str">
        <f>IF(P_ranger!D351=0," ",P_ranger!D351/1000)</f>
        <v xml:space="preserve"> </v>
      </c>
      <c r="F338" s="47" t="str">
        <f>IF(P_ranger!E351=0," ",P_ranger!E351/1000)</f>
        <v xml:space="preserve"> </v>
      </c>
      <c r="G338" s="47" t="str">
        <f>IF(P_ranger!F351=0," ",P_ranger!F351/1000)</f>
        <v xml:space="preserve"> </v>
      </c>
      <c r="H338" s="47" t="str">
        <f>IF(P_ranger!G351=0," ",P_ranger!G351/1000)</f>
        <v xml:space="preserve"> </v>
      </c>
      <c r="I338" s="46" t="str">
        <f>IF(P_ranger!I351=0," ",P_ranger!I351)</f>
        <v xml:space="preserve"> </v>
      </c>
      <c r="J338" s="48" t="str">
        <f>IF(P_ranger!J351=0," ",P_ranger!J351)</f>
        <v xml:space="preserve"> </v>
      </c>
      <c r="K338" s="49" t="str">
        <f>IF(P_ranger!K351=0," ",P_ranger!K351)</f>
        <v xml:space="preserve"> </v>
      </c>
      <c r="L338" s="47" t="str">
        <f>IF(P_ranger!L351=0," ",P_ranger!L351/1000)</f>
        <v xml:space="preserve"> </v>
      </c>
    </row>
    <row r="339" spans="2:12" ht="12.95" customHeight="1" x14ac:dyDescent="0.2">
      <c r="B339" s="39" t="str">
        <f>IF(P_ranger!J352=0," ",IF(P_ranger!B352="sum"," ",P_ranger!A352))</f>
        <v xml:space="preserve"> </v>
      </c>
      <c r="C339" t="str">
        <f>IF(P_ranger!J352=0," ",P_ranger!B352)</f>
        <v xml:space="preserve"> </v>
      </c>
      <c r="D339" s="47" t="str">
        <f>IF(P_ranger!C352=0," ",P_ranger!C352/1000)</f>
        <v xml:space="preserve"> </v>
      </c>
      <c r="E339" s="47" t="str">
        <f>IF(P_ranger!D352=0," ",P_ranger!D352/1000)</f>
        <v xml:space="preserve"> </v>
      </c>
      <c r="F339" s="47" t="str">
        <f>IF(P_ranger!E352=0," ",P_ranger!E352/1000)</f>
        <v xml:space="preserve"> </v>
      </c>
      <c r="G339" s="47" t="str">
        <f>IF(P_ranger!F352=0," ",P_ranger!F352/1000)</f>
        <v xml:space="preserve"> </v>
      </c>
      <c r="H339" s="47" t="str">
        <f>IF(P_ranger!G352=0," ",P_ranger!G352/1000)</f>
        <v xml:space="preserve"> </v>
      </c>
      <c r="I339" s="46" t="str">
        <f>IF(P_ranger!I352=0," ",P_ranger!I352)</f>
        <v xml:space="preserve"> </v>
      </c>
      <c r="J339" s="48" t="str">
        <f>IF(P_ranger!J352=0," ",P_ranger!J352)</f>
        <v xml:space="preserve"> </v>
      </c>
      <c r="K339" s="49" t="str">
        <f>IF(P_ranger!K352=0," ",P_ranger!K352)</f>
        <v xml:space="preserve"> </v>
      </c>
      <c r="L339" s="47" t="str">
        <f>IF(P_ranger!L352=0," ",P_ranger!L352/1000)</f>
        <v xml:space="preserve"> </v>
      </c>
    </row>
    <row r="340" spans="2:12" ht="12.95" customHeight="1" x14ac:dyDescent="0.2">
      <c r="B340" s="39" t="str">
        <f>IF(P_ranger!J353=0," ",IF(P_ranger!B353="sum"," ",P_ranger!A353))</f>
        <v xml:space="preserve"> </v>
      </c>
      <c r="C340" t="str">
        <f>IF(P_ranger!J353=0," ",P_ranger!B353)</f>
        <v xml:space="preserve"> </v>
      </c>
      <c r="D340" s="47" t="str">
        <f>IF(P_ranger!C353=0," ",P_ranger!C353/1000)</f>
        <v xml:space="preserve"> </v>
      </c>
      <c r="E340" s="47" t="str">
        <f>IF(P_ranger!D353=0," ",P_ranger!D353/1000)</f>
        <v xml:space="preserve"> </v>
      </c>
      <c r="F340" s="47" t="str">
        <f>IF(P_ranger!E353=0," ",P_ranger!E353/1000)</f>
        <v xml:space="preserve"> </v>
      </c>
      <c r="G340" s="47" t="str">
        <f>IF(P_ranger!F353=0," ",P_ranger!F353/1000)</f>
        <v xml:space="preserve"> </v>
      </c>
      <c r="H340" s="47" t="str">
        <f>IF(P_ranger!G353=0," ",P_ranger!G353/1000)</f>
        <v xml:space="preserve"> </v>
      </c>
      <c r="I340" s="46" t="str">
        <f>IF(P_ranger!I353=0," ",P_ranger!I353)</f>
        <v xml:space="preserve"> </v>
      </c>
      <c r="J340" s="48" t="str">
        <f>IF(P_ranger!J353=0," ",P_ranger!J353)</f>
        <v xml:space="preserve"> </v>
      </c>
      <c r="K340" s="49" t="str">
        <f>IF(P_ranger!K353=0," ",P_ranger!K353)</f>
        <v xml:space="preserve"> </v>
      </c>
      <c r="L340" s="47" t="str">
        <f>IF(P_ranger!L353=0," ",P_ranger!L353/1000)</f>
        <v xml:space="preserve"> </v>
      </c>
    </row>
    <row r="341" spans="2:12" ht="12.95" customHeight="1" x14ac:dyDescent="0.2">
      <c r="B341" s="39" t="str">
        <f>IF(P_ranger!J354=0," ",IF(P_ranger!B354="sum"," ",P_ranger!A354))</f>
        <v xml:space="preserve"> </v>
      </c>
      <c r="C341" t="str">
        <f>IF(P_ranger!J354=0," ",P_ranger!B354)</f>
        <v xml:space="preserve"> </v>
      </c>
      <c r="D341" s="47" t="str">
        <f>IF(P_ranger!C354=0," ",P_ranger!C354/1000)</f>
        <v xml:space="preserve"> </v>
      </c>
      <c r="E341" s="47" t="str">
        <f>IF(P_ranger!D354=0," ",P_ranger!D354/1000)</f>
        <v xml:space="preserve"> </v>
      </c>
      <c r="F341" s="47" t="str">
        <f>IF(P_ranger!E354=0," ",P_ranger!E354/1000)</f>
        <v xml:space="preserve"> </v>
      </c>
      <c r="G341" s="47" t="str">
        <f>IF(P_ranger!F354=0," ",P_ranger!F354/1000)</f>
        <v xml:space="preserve"> </v>
      </c>
      <c r="H341" s="47" t="str">
        <f>IF(P_ranger!G354=0," ",P_ranger!G354/1000)</f>
        <v xml:space="preserve"> </v>
      </c>
      <c r="I341" s="46" t="str">
        <f>IF(P_ranger!I354=0," ",P_ranger!I354)</f>
        <v xml:space="preserve"> </v>
      </c>
      <c r="J341" s="48" t="str">
        <f>IF(P_ranger!J354=0," ",P_ranger!J354)</f>
        <v xml:space="preserve"> </v>
      </c>
      <c r="K341" s="49" t="str">
        <f>IF(P_ranger!K354=0," ",P_ranger!K354)</f>
        <v xml:space="preserve"> </v>
      </c>
      <c r="L341" s="47" t="str">
        <f>IF(P_ranger!L354=0," ",P_ranger!L354/1000)</f>
        <v xml:space="preserve"> </v>
      </c>
    </row>
    <row r="342" spans="2:12" ht="12.95" customHeight="1" x14ac:dyDescent="0.2">
      <c r="B342" s="39" t="str">
        <f>IF(P_ranger!J355=0," ",IF(P_ranger!B355="sum"," ",P_ranger!A355))</f>
        <v xml:space="preserve"> </v>
      </c>
      <c r="C342" t="str">
        <f>IF(P_ranger!J355=0," ",P_ranger!B355)</f>
        <v xml:space="preserve"> </v>
      </c>
      <c r="D342" s="47" t="str">
        <f>IF(P_ranger!C355=0," ",P_ranger!C355/1000)</f>
        <v xml:space="preserve"> </v>
      </c>
      <c r="E342" s="47" t="str">
        <f>IF(P_ranger!D355=0," ",P_ranger!D355/1000)</f>
        <v xml:space="preserve"> </v>
      </c>
      <c r="F342" s="47" t="str">
        <f>IF(P_ranger!E355=0," ",P_ranger!E355/1000)</f>
        <v xml:space="preserve"> </v>
      </c>
      <c r="G342" s="47" t="str">
        <f>IF(P_ranger!F355=0," ",P_ranger!F355/1000)</f>
        <v xml:space="preserve"> </v>
      </c>
      <c r="H342" s="47" t="str">
        <f>IF(P_ranger!G355=0," ",P_ranger!G355/1000)</f>
        <v xml:space="preserve"> </v>
      </c>
      <c r="I342" s="46" t="str">
        <f>IF(P_ranger!I355=0," ",P_ranger!I355)</f>
        <v xml:space="preserve"> </v>
      </c>
      <c r="J342" s="48" t="str">
        <f>IF(P_ranger!J355=0," ",P_ranger!J355)</f>
        <v xml:space="preserve"> </v>
      </c>
      <c r="K342" s="49" t="str">
        <f>IF(P_ranger!K355=0," ",P_ranger!K355)</f>
        <v xml:space="preserve"> </v>
      </c>
      <c r="L342" s="47" t="str">
        <f>IF(P_ranger!L355=0," ",P_ranger!L355/1000)</f>
        <v xml:space="preserve"> </v>
      </c>
    </row>
    <row r="343" spans="2:12" ht="12.95" customHeight="1" x14ac:dyDescent="0.2">
      <c r="B343" s="39" t="str">
        <f>IF(P_ranger!J356=0," ",IF(P_ranger!B356="sum"," ",P_ranger!A356))</f>
        <v xml:space="preserve"> </v>
      </c>
      <c r="C343" t="str">
        <f>IF(P_ranger!J356=0," ",P_ranger!B356)</f>
        <v xml:space="preserve"> </v>
      </c>
      <c r="D343" s="47" t="str">
        <f>IF(P_ranger!C356=0," ",P_ranger!C356/1000)</f>
        <v xml:space="preserve"> </v>
      </c>
      <c r="E343" s="47" t="str">
        <f>IF(P_ranger!D356=0," ",P_ranger!D356/1000)</f>
        <v xml:space="preserve"> </v>
      </c>
      <c r="F343" s="47" t="str">
        <f>IF(P_ranger!E356=0," ",P_ranger!E356/1000)</f>
        <v xml:space="preserve"> </v>
      </c>
      <c r="G343" s="47" t="str">
        <f>IF(P_ranger!F356=0," ",P_ranger!F356/1000)</f>
        <v xml:space="preserve"> </v>
      </c>
      <c r="H343" s="47" t="str">
        <f>IF(P_ranger!G356=0," ",P_ranger!G356/1000)</f>
        <v xml:space="preserve"> </v>
      </c>
      <c r="I343" s="46" t="str">
        <f>IF(P_ranger!I356=0," ",P_ranger!I356)</f>
        <v xml:space="preserve"> </v>
      </c>
      <c r="J343" s="48" t="str">
        <f>IF(P_ranger!J356=0," ",P_ranger!J356)</f>
        <v xml:space="preserve"> </v>
      </c>
      <c r="K343" s="49" t="str">
        <f>IF(P_ranger!K356=0," ",P_ranger!K356)</f>
        <v xml:space="preserve"> </v>
      </c>
      <c r="L343" s="47" t="str">
        <f>IF(P_ranger!L356=0," ",P_ranger!L356/1000)</f>
        <v xml:space="preserve"> </v>
      </c>
    </row>
    <row r="344" spans="2:12" ht="12.95" customHeight="1" x14ac:dyDescent="0.2">
      <c r="B344" s="39" t="str">
        <f>IF(P_ranger!J357=0," ",IF(P_ranger!B357="sum"," ",P_ranger!A357))</f>
        <v xml:space="preserve"> </v>
      </c>
      <c r="C344" t="str">
        <f>IF(P_ranger!J357=0," ",P_ranger!B357)</f>
        <v xml:space="preserve"> </v>
      </c>
      <c r="D344" s="47" t="str">
        <f>IF(P_ranger!C357=0," ",P_ranger!C357/1000)</f>
        <v xml:space="preserve"> </v>
      </c>
      <c r="E344" s="47" t="str">
        <f>IF(P_ranger!D357=0," ",P_ranger!D357/1000)</f>
        <v xml:space="preserve"> </v>
      </c>
      <c r="F344" s="47" t="str">
        <f>IF(P_ranger!E357=0," ",P_ranger!E357/1000)</f>
        <v xml:space="preserve"> </v>
      </c>
      <c r="G344" s="47" t="str">
        <f>IF(P_ranger!F357=0," ",P_ranger!F357/1000)</f>
        <v xml:space="preserve"> </v>
      </c>
      <c r="H344" s="47" t="str">
        <f>IF(P_ranger!G357=0," ",P_ranger!G357/1000)</f>
        <v xml:space="preserve"> </v>
      </c>
      <c r="I344" s="46" t="str">
        <f>IF(P_ranger!I357=0," ",P_ranger!I357)</f>
        <v xml:space="preserve"> </v>
      </c>
      <c r="J344" s="48" t="str">
        <f>IF(P_ranger!J357=0," ",P_ranger!J357)</f>
        <v xml:space="preserve"> </v>
      </c>
      <c r="K344" s="49" t="str">
        <f>IF(P_ranger!K357=0," ",P_ranger!K357)</f>
        <v xml:space="preserve"> </v>
      </c>
      <c r="L344" s="47" t="str">
        <f>IF(P_ranger!L357=0," ",P_ranger!L357/1000)</f>
        <v xml:space="preserve"> </v>
      </c>
    </row>
    <row r="345" spans="2:12" ht="12.95" customHeight="1" x14ac:dyDescent="0.2">
      <c r="B345" s="39" t="str">
        <f>IF(P_ranger!J358=0," ",IF(P_ranger!B358="sum"," ",P_ranger!A358))</f>
        <v xml:space="preserve"> </v>
      </c>
      <c r="C345" t="str">
        <f>IF(P_ranger!J358=0," ",P_ranger!B358)</f>
        <v xml:space="preserve"> </v>
      </c>
      <c r="D345" s="47" t="str">
        <f>IF(P_ranger!C358=0," ",P_ranger!C358/1000)</f>
        <v xml:space="preserve"> </v>
      </c>
      <c r="E345" s="47" t="str">
        <f>IF(P_ranger!D358=0," ",P_ranger!D358/1000)</f>
        <v xml:space="preserve"> </v>
      </c>
      <c r="F345" s="47" t="str">
        <f>IF(P_ranger!E358=0," ",P_ranger!E358/1000)</f>
        <v xml:space="preserve"> </v>
      </c>
      <c r="G345" s="47" t="str">
        <f>IF(P_ranger!F358=0," ",P_ranger!F358/1000)</f>
        <v xml:space="preserve"> </v>
      </c>
      <c r="H345" s="47" t="str">
        <f>IF(P_ranger!G358=0," ",P_ranger!G358/1000)</f>
        <v xml:space="preserve"> </v>
      </c>
      <c r="I345" s="46" t="str">
        <f>IF(P_ranger!I358=0," ",P_ranger!I358)</f>
        <v xml:space="preserve"> </v>
      </c>
      <c r="J345" s="48" t="str">
        <f>IF(P_ranger!J358=0," ",P_ranger!J358)</f>
        <v xml:space="preserve"> </v>
      </c>
      <c r="K345" s="49" t="str">
        <f>IF(P_ranger!K358=0," ",P_ranger!K358)</f>
        <v xml:space="preserve"> </v>
      </c>
      <c r="L345" s="47" t="str">
        <f>IF(P_ranger!L358=0," ",P_ranger!L358/1000)</f>
        <v xml:space="preserve"> </v>
      </c>
    </row>
    <row r="346" spans="2:12" ht="12.95" customHeight="1" x14ac:dyDescent="0.2">
      <c r="B346" s="39" t="str">
        <f>IF(P_ranger!J359=0," ",IF(P_ranger!B359="sum"," ",P_ranger!A359))</f>
        <v xml:space="preserve"> </v>
      </c>
      <c r="C346" t="str">
        <f>IF(P_ranger!J359=0," ",P_ranger!B359)</f>
        <v xml:space="preserve"> </v>
      </c>
      <c r="D346" s="47" t="str">
        <f>IF(P_ranger!C359=0," ",P_ranger!C359/1000)</f>
        <v xml:space="preserve"> </v>
      </c>
      <c r="E346" s="47" t="str">
        <f>IF(P_ranger!D359=0," ",P_ranger!D359/1000)</f>
        <v xml:space="preserve"> </v>
      </c>
      <c r="F346" s="47" t="str">
        <f>IF(P_ranger!E359=0," ",P_ranger!E359/1000)</f>
        <v xml:space="preserve"> </v>
      </c>
      <c r="G346" s="47" t="str">
        <f>IF(P_ranger!F359=0," ",P_ranger!F359/1000)</f>
        <v xml:space="preserve"> </v>
      </c>
      <c r="H346" s="47" t="str">
        <f>IF(P_ranger!G359=0," ",P_ranger!G359/1000)</f>
        <v xml:space="preserve"> </v>
      </c>
      <c r="I346" s="46" t="str">
        <f>IF(P_ranger!I359=0," ",P_ranger!I359)</f>
        <v xml:space="preserve"> </v>
      </c>
      <c r="J346" s="48" t="str">
        <f>IF(P_ranger!J359=0," ",P_ranger!J359)</f>
        <v xml:space="preserve"> </v>
      </c>
      <c r="K346" s="49" t="str">
        <f>IF(P_ranger!K359=0," ",P_ranger!K359)</f>
        <v xml:space="preserve"> </v>
      </c>
      <c r="L346" s="47" t="str">
        <f>IF(P_ranger!L359=0," ",P_ranger!L359/1000)</f>
        <v xml:space="preserve"> </v>
      </c>
    </row>
    <row r="347" spans="2:12" ht="12.95" customHeight="1" x14ac:dyDescent="0.2">
      <c r="B347" s="39" t="str">
        <f>IF(P_ranger!J360=0," ",IF(P_ranger!B360="sum"," ",P_ranger!A360))</f>
        <v xml:space="preserve"> </v>
      </c>
      <c r="C347" t="str">
        <f>IF(P_ranger!J360=0," ",P_ranger!B360)</f>
        <v xml:space="preserve"> </v>
      </c>
      <c r="D347" s="47" t="str">
        <f>IF(P_ranger!C360=0," ",P_ranger!C360/1000)</f>
        <v xml:space="preserve"> </v>
      </c>
      <c r="E347" s="47" t="str">
        <f>IF(P_ranger!D360=0," ",P_ranger!D360/1000)</f>
        <v xml:space="preserve"> </v>
      </c>
      <c r="F347" s="47" t="str">
        <f>IF(P_ranger!E360=0," ",P_ranger!E360/1000)</f>
        <v xml:space="preserve"> </v>
      </c>
      <c r="G347" s="47" t="str">
        <f>IF(P_ranger!F360=0," ",P_ranger!F360/1000)</f>
        <v xml:space="preserve"> </v>
      </c>
      <c r="H347" s="47" t="str">
        <f>IF(P_ranger!G360=0," ",P_ranger!G360/1000)</f>
        <v xml:space="preserve"> </v>
      </c>
      <c r="I347" s="46" t="str">
        <f>IF(P_ranger!I360=0," ",P_ranger!I360)</f>
        <v xml:space="preserve"> </v>
      </c>
      <c r="J347" s="48" t="str">
        <f>IF(P_ranger!J360=0," ",P_ranger!J360)</f>
        <v xml:space="preserve"> </v>
      </c>
      <c r="K347" s="49" t="str">
        <f>IF(P_ranger!K360=0," ",P_ranger!K360)</f>
        <v xml:space="preserve"> </v>
      </c>
      <c r="L347" s="47" t="str">
        <f>IF(P_ranger!L360=0," ",P_ranger!L360/1000)</f>
        <v xml:space="preserve"> </v>
      </c>
    </row>
    <row r="348" spans="2:12" ht="12.95" customHeight="1" x14ac:dyDescent="0.2">
      <c r="B348" s="39" t="str">
        <f>IF(P_ranger!J361=0," ",IF(P_ranger!B361="sum"," ",P_ranger!A361))</f>
        <v xml:space="preserve"> </v>
      </c>
      <c r="C348" t="str">
        <f>IF(P_ranger!J361=0," ",P_ranger!B361)</f>
        <v xml:space="preserve"> </v>
      </c>
      <c r="D348" s="47" t="str">
        <f>IF(P_ranger!C361=0," ",P_ranger!C361/1000)</f>
        <v xml:space="preserve"> </v>
      </c>
      <c r="E348" s="47" t="str">
        <f>IF(P_ranger!D361=0," ",P_ranger!D361/1000)</f>
        <v xml:space="preserve"> </v>
      </c>
      <c r="F348" s="47" t="str">
        <f>IF(P_ranger!E361=0," ",P_ranger!E361/1000)</f>
        <v xml:space="preserve"> </v>
      </c>
      <c r="G348" s="47" t="str">
        <f>IF(P_ranger!F361=0," ",P_ranger!F361/1000)</f>
        <v xml:space="preserve"> </v>
      </c>
      <c r="H348" s="47" t="str">
        <f>IF(P_ranger!G361=0," ",P_ranger!G361/1000)</f>
        <v xml:space="preserve"> </v>
      </c>
      <c r="I348" s="46" t="str">
        <f>IF(P_ranger!I361=0," ",P_ranger!I361)</f>
        <v xml:space="preserve"> </v>
      </c>
      <c r="J348" s="48" t="str">
        <f>IF(P_ranger!J361=0," ",P_ranger!J361)</f>
        <v xml:space="preserve"> </v>
      </c>
      <c r="K348" s="49" t="str">
        <f>IF(P_ranger!K361=0," ",P_ranger!K361)</f>
        <v xml:space="preserve"> </v>
      </c>
      <c r="L348" s="47" t="str">
        <f>IF(P_ranger!L361=0," ",P_ranger!L361/1000)</f>
        <v xml:space="preserve"> </v>
      </c>
    </row>
    <row r="349" spans="2:12" ht="12.95" customHeight="1" x14ac:dyDescent="0.2">
      <c r="B349" s="39" t="str">
        <f>IF(P_ranger!J362=0," ",IF(P_ranger!B362="sum"," ",P_ranger!A362))</f>
        <v xml:space="preserve"> </v>
      </c>
      <c r="C349" t="str">
        <f>IF(P_ranger!J362=0," ",P_ranger!B362)</f>
        <v xml:space="preserve"> </v>
      </c>
      <c r="D349" s="47" t="str">
        <f>IF(P_ranger!C362=0," ",P_ranger!C362/1000)</f>
        <v xml:space="preserve"> </v>
      </c>
      <c r="E349" s="47" t="str">
        <f>IF(P_ranger!D362=0," ",P_ranger!D362/1000)</f>
        <v xml:space="preserve"> </v>
      </c>
      <c r="F349" s="47" t="str">
        <f>IF(P_ranger!E362=0," ",P_ranger!E362/1000)</f>
        <v xml:space="preserve"> </v>
      </c>
      <c r="G349" s="47" t="str">
        <f>IF(P_ranger!F362=0," ",P_ranger!F362/1000)</f>
        <v xml:space="preserve"> </v>
      </c>
      <c r="H349" s="47" t="str">
        <f>IF(P_ranger!G362=0," ",P_ranger!G362/1000)</f>
        <v xml:space="preserve"> </v>
      </c>
      <c r="I349" s="46" t="str">
        <f>IF(P_ranger!I362=0," ",P_ranger!I362)</f>
        <v xml:space="preserve"> </v>
      </c>
      <c r="J349" s="48" t="str">
        <f>IF(P_ranger!J362=0," ",P_ranger!J362)</f>
        <v xml:space="preserve"> </v>
      </c>
      <c r="K349" s="49" t="str">
        <f>IF(P_ranger!K362=0," ",P_ranger!K362)</f>
        <v xml:space="preserve"> </v>
      </c>
      <c r="L349" s="47" t="str">
        <f>IF(P_ranger!L362=0," ",P_ranger!L362/1000)</f>
        <v xml:space="preserve"> </v>
      </c>
    </row>
    <row r="350" spans="2:12" ht="12.95" customHeight="1" x14ac:dyDescent="0.2">
      <c r="B350" s="39" t="str">
        <f>IF(P_ranger!J363=0," ",IF(P_ranger!B363="sum"," ",P_ranger!A363))</f>
        <v xml:space="preserve"> </v>
      </c>
      <c r="C350" t="str">
        <f>IF(P_ranger!J363=0," ",P_ranger!B363)</f>
        <v xml:space="preserve"> </v>
      </c>
      <c r="D350" s="47" t="str">
        <f>IF(P_ranger!C363=0," ",P_ranger!C363/1000)</f>
        <v xml:space="preserve"> </v>
      </c>
      <c r="E350" s="47" t="str">
        <f>IF(P_ranger!D363=0," ",P_ranger!D363/1000)</f>
        <v xml:space="preserve"> </v>
      </c>
      <c r="F350" s="47" t="str">
        <f>IF(P_ranger!E363=0," ",P_ranger!E363/1000)</f>
        <v xml:space="preserve"> </v>
      </c>
      <c r="G350" s="47" t="str">
        <f>IF(P_ranger!F363=0," ",P_ranger!F363/1000)</f>
        <v xml:space="preserve"> </v>
      </c>
      <c r="H350" s="47" t="str">
        <f>IF(P_ranger!G363=0," ",P_ranger!G363/1000)</f>
        <v xml:space="preserve"> </v>
      </c>
      <c r="I350" s="46" t="str">
        <f>IF(P_ranger!I363=0," ",P_ranger!I363)</f>
        <v xml:space="preserve"> </v>
      </c>
      <c r="J350" s="48" t="str">
        <f>IF(P_ranger!J363=0," ",P_ranger!J363)</f>
        <v xml:space="preserve"> </v>
      </c>
      <c r="K350" s="49" t="str">
        <f>IF(P_ranger!K363=0," ",P_ranger!K363)</f>
        <v xml:space="preserve"> </v>
      </c>
      <c r="L350" s="47" t="str">
        <f>IF(P_ranger!L363=0," ",P_ranger!L363/1000)</f>
        <v xml:space="preserve"> </v>
      </c>
    </row>
    <row r="351" spans="2:12" ht="12.95" customHeight="1" x14ac:dyDescent="0.2">
      <c r="B351" s="39" t="str">
        <f>IF(P_ranger!J364=0," ",IF(P_ranger!B364="sum"," ",P_ranger!A364))</f>
        <v xml:space="preserve"> </v>
      </c>
      <c r="C351" t="str">
        <f>IF(P_ranger!J364=0," ",P_ranger!B364)</f>
        <v xml:space="preserve"> </v>
      </c>
      <c r="D351" s="47" t="str">
        <f>IF(P_ranger!C364=0," ",P_ranger!C364/1000)</f>
        <v xml:space="preserve"> </v>
      </c>
      <c r="E351" s="47" t="str">
        <f>IF(P_ranger!D364=0," ",P_ranger!D364/1000)</f>
        <v xml:space="preserve"> </v>
      </c>
      <c r="F351" s="47" t="str">
        <f>IF(P_ranger!E364=0," ",P_ranger!E364/1000)</f>
        <v xml:space="preserve"> </v>
      </c>
      <c r="G351" s="47" t="str">
        <f>IF(P_ranger!F364=0," ",P_ranger!F364/1000)</f>
        <v xml:space="preserve"> </v>
      </c>
      <c r="H351" s="47" t="str">
        <f>IF(P_ranger!G364=0," ",P_ranger!G364/1000)</f>
        <v xml:space="preserve"> </v>
      </c>
      <c r="I351" s="46" t="str">
        <f>IF(P_ranger!I364=0," ",P_ranger!I364)</f>
        <v xml:space="preserve"> </v>
      </c>
      <c r="J351" s="48" t="str">
        <f>IF(P_ranger!J364=0," ",P_ranger!J364)</f>
        <v xml:space="preserve"> </v>
      </c>
      <c r="K351" s="49" t="str">
        <f>IF(P_ranger!K364=0," ",P_ranger!K364)</f>
        <v xml:space="preserve"> </v>
      </c>
      <c r="L351" s="47" t="str">
        <f>IF(P_ranger!L364=0," ",P_ranger!L364/1000)</f>
        <v xml:space="preserve"> </v>
      </c>
    </row>
    <row r="352" spans="2:12" ht="12.95" customHeight="1" x14ac:dyDescent="0.2">
      <c r="B352" s="39" t="str">
        <f>IF(P_ranger!J365=0," ",IF(P_ranger!B365="sum"," ",P_ranger!A365))</f>
        <v xml:space="preserve"> </v>
      </c>
      <c r="C352" t="str">
        <f>IF(P_ranger!J365=0," ",P_ranger!B365)</f>
        <v xml:space="preserve"> </v>
      </c>
      <c r="D352" s="47" t="str">
        <f>IF(P_ranger!C365=0," ",P_ranger!C365/1000)</f>
        <v xml:space="preserve"> </v>
      </c>
      <c r="E352" s="47" t="str">
        <f>IF(P_ranger!D365=0," ",P_ranger!D365/1000)</f>
        <v xml:space="preserve"> </v>
      </c>
      <c r="F352" s="47" t="str">
        <f>IF(P_ranger!E365=0," ",P_ranger!E365/1000)</f>
        <v xml:space="preserve"> </v>
      </c>
      <c r="G352" s="47" t="str">
        <f>IF(P_ranger!F365=0," ",P_ranger!F365/1000)</f>
        <v xml:space="preserve"> </v>
      </c>
      <c r="H352" s="47" t="str">
        <f>IF(P_ranger!G365=0," ",P_ranger!G365/1000)</f>
        <v xml:space="preserve"> </v>
      </c>
      <c r="I352" s="46" t="str">
        <f>IF(P_ranger!I365=0," ",P_ranger!I365)</f>
        <v xml:space="preserve"> </v>
      </c>
      <c r="J352" s="48" t="str">
        <f>IF(P_ranger!J365=0," ",P_ranger!J365)</f>
        <v xml:space="preserve"> </v>
      </c>
      <c r="K352" s="49" t="str">
        <f>IF(P_ranger!K365=0," ",P_ranger!K365)</f>
        <v xml:space="preserve"> </v>
      </c>
      <c r="L352" s="47" t="str">
        <f>IF(P_ranger!L365=0," ",P_ranger!L365/1000)</f>
        <v xml:space="preserve"> </v>
      </c>
    </row>
    <row r="353" spans="2:12" ht="12.95" customHeight="1" x14ac:dyDescent="0.2">
      <c r="B353" s="39" t="str">
        <f>IF(P_ranger!J366=0," ",IF(P_ranger!B366="Totalsum"," ",P_ranger!A366))</f>
        <v xml:space="preserve"> </v>
      </c>
      <c r="C353" t="str">
        <f>IF(P_ranger!J366=0," ",P_ranger!B366)</f>
        <v xml:space="preserve"> </v>
      </c>
      <c r="D353" s="47" t="str">
        <f>IF(P_ranger!C366=0," ",P_ranger!C366/1000)</f>
        <v xml:space="preserve"> </v>
      </c>
      <c r="E353" s="47" t="str">
        <f>IF(P_ranger!D366=0," ",P_ranger!D366/1000)</f>
        <v xml:space="preserve"> </v>
      </c>
      <c r="F353" s="47" t="str">
        <f>IF(P_ranger!E366=0," ",P_ranger!E366/1000)</f>
        <v xml:space="preserve"> </v>
      </c>
      <c r="G353" s="47" t="str">
        <f>IF(P_ranger!F366=0," ",P_ranger!F366/1000)</f>
        <v xml:space="preserve"> </v>
      </c>
      <c r="H353" s="47" t="str">
        <f>IF(P_ranger!G366=0," ",P_ranger!G366/1000)</f>
        <v xml:space="preserve"> </v>
      </c>
      <c r="I353" s="46" t="str">
        <f>IF(P_ranger!I366=0," ",P_ranger!I366)</f>
        <v xml:space="preserve"> </v>
      </c>
      <c r="J353" s="48" t="str">
        <f>IF(P_ranger!J366=0," ",P_ranger!J366)</f>
        <v xml:space="preserve"> </v>
      </c>
      <c r="K353" s="49" t="str">
        <f>IF(P_ranger!K366=0," ",P_ranger!K366)</f>
        <v xml:space="preserve"> </v>
      </c>
      <c r="L353" s="47" t="str">
        <f>IF(P_ranger!L366=0," ",P_ranger!L366/1000)</f>
        <v xml:space="preserve"> </v>
      </c>
    </row>
    <row r="354" spans="2:12" ht="12.95" customHeight="1" x14ac:dyDescent="0.2">
      <c r="B354" s="39" t="str">
        <f>IF(P_ranger!J367=0," ",IF(P_ranger!B367="Totalsum"," ",P_ranger!A367))</f>
        <v xml:space="preserve"> </v>
      </c>
      <c r="C354" t="str">
        <f>IF(P_ranger!J367=0," ",P_ranger!B367)</f>
        <v xml:space="preserve"> </v>
      </c>
      <c r="D354" s="47" t="str">
        <f>IF(P_ranger!C367=0," ",P_ranger!C367/1000)</f>
        <v xml:space="preserve"> </v>
      </c>
      <c r="E354" s="47" t="str">
        <f>IF(P_ranger!D367=0," ",P_ranger!D367/1000)</f>
        <v xml:space="preserve"> </v>
      </c>
      <c r="F354" s="47" t="str">
        <f>IF(P_ranger!E367=0," ",P_ranger!E367/1000)</f>
        <v xml:space="preserve"> </v>
      </c>
      <c r="G354" s="47" t="str">
        <f>IF(P_ranger!F367=0," ",P_ranger!F367/1000)</f>
        <v xml:space="preserve"> </v>
      </c>
      <c r="H354" s="47" t="str">
        <f>IF(P_ranger!G367=0," ",P_ranger!G367/1000)</f>
        <v xml:space="preserve"> </v>
      </c>
      <c r="I354" s="46" t="str">
        <f>IF(P_ranger!I367=0," ",P_ranger!I367)</f>
        <v xml:space="preserve"> </v>
      </c>
      <c r="J354" s="48" t="str">
        <f>IF(P_ranger!J367=0," ",P_ranger!J367)</f>
        <v xml:space="preserve"> </v>
      </c>
      <c r="K354" s="49" t="str">
        <f>IF(P_ranger!K367=0," ",P_ranger!K367)</f>
        <v xml:space="preserve"> </v>
      </c>
      <c r="L354" s="47" t="str">
        <f>IF(P_ranger!L367=0," ",P_ranger!L367/1000)</f>
        <v xml:space="preserve"> </v>
      </c>
    </row>
    <row r="355" spans="2:12" ht="12.95" customHeight="1" x14ac:dyDescent="0.2">
      <c r="B355" s="39" t="str">
        <f>IF(P_ranger!J368=0," ",IF(P_ranger!B368="Totalsum"," ",P_ranger!A368))</f>
        <v xml:space="preserve"> </v>
      </c>
      <c r="C355" t="str">
        <f>IF(P_ranger!J368=0," ",P_ranger!B368)</f>
        <v xml:space="preserve"> </v>
      </c>
      <c r="D355" s="47" t="str">
        <f>IF(P_ranger!C368=0," ",P_ranger!C368/1000)</f>
        <v xml:space="preserve"> </v>
      </c>
      <c r="E355" s="47" t="str">
        <f>IF(P_ranger!D368=0," ",P_ranger!D368/1000)</f>
        <v xml:space="preserve"> </v>
      </c>
      <c r="F355" s="47" t="str">
        <f>IF(P_ranger!E368=0," ",P_ranger!E368/1000)</f>
        <v xml:space="preserve"> </v>
      </c>
      <c r="G355" s="47" t="str">
        <f>IF(P_ranger!F368=0," ",P_ranger!F368/1000)</f>
        <v xml:space="preserve"> </v>
      </c>
      <c r="H355" s="47" t="str">
        <f>IF(P_ranger!G368=0," ",P_ranger!G368/1000)</f>
        <v xml:space="preserve"> </v>
      </c>
      <c r="I355" s="46" t="str">
        <f>IF(P_ranger!I368=0," ",P_ranger!I368)</f>
        <v xml:space="preserve"> </v>
      </c>
      <c r="J355" s="48" t="str">
        <f>IF(P_ranger!J368=0," ",P_ranger!J368)</f>
        <v xml:space="preserve"> </v>
      </c>
      <c r="K355" s="49" t="str">
        <f>IF(P_ranger!K368=0," ",P_ranger!K368)</f>
        <v xml:space="preserve"> </v>
      </c>
      <c r="L355" s="47" t="str">
        <f>IF(P_ranger!L368=0," ",P_ranger!L368/1000)</f>
        <v xml:space="preserve"> </v>
      </c>
    </row>
    <row r="356" spans="2:12" ht="12.95" customHeight="1" x14ac:dyDescent="0.2">
      <c r="B356" s="39" t="str">
        <f>IF(P_ranger!J369=0," ",IF(P_ranger!B369="Totalsum"," ",P_ranger!A369))</f>
        <v xml:space="preserve"> </v>
      </c>
      <c r="C356" t="str">
        <f>IF(P_ranger!J369=0," ",P_ranger!B369)</f>
        <v xml:space="preserve"> </v>
      </c>
      <c r="D356" s="47" t="str">
        <f>IF(P_ranger!C369=0," ",P_ranger!C369/1000)</f>
        <v xml:space="preserve"> </v>
      </c>
      <c r="E356" s="47" t="str">
        <f>IF(P_ranger!D369=0," ",P_ranger!D369/1000)</f>
        <v xml:space="preserve"> </v>
      </c>
      <c r="F356" s="47" t="str">
        <f>IF(P_ranger!E369=0," ",P_ranger!E369/1000)</f>
        <v xml:space="preserve"> </v>
      </c>
      <c r="G356" s="47" t="str">
        <f>IF(P_ranger!F369=0," ",P_ranger!F369/1000)</f>
        <v xml:space="preserve"> </v>
      </c>
      <c r="H356" s="47" t="str">
        <f>IF(P_ranger!G369=0," ",P_ranger!G369/1000)</f>
        <v xml:space="preserve"> </v>
      </c>
      <c r="I356" s="46" t="str">
        <f>IF(P_ranger!I369=0," ",P_ranger!I369)</f>
        <v xml:space="preserve"> </v>
      </c>
      <c r="J356" s="48" t="str">
        <f>IF(P_ranger!J369=0," ",P_ranger!J369)</f>
        <v xml:space="preserve"> </v>
      </c>
      <c r="K356" s="49" t="str">
        <f>IF(P_ranger!K369=0," ",P_ranger!K369)</f>
        <v xml:space="preserve"> </v>
      </c>
      <c r="L356" s="47" t="str">
        <f>IF(P_ranger!L369=0," ",P_ranger!L369/1000)</f>
        <v xml:space="preserve"> </v>
      </c>
    </row>
    <row r="357" spans="2:12" ht="12.95" customHeight="1" x14ac:dyDescent="0.2">
      <c r="B357" s="39" t="str">
        <f>IF(P_ranger!J370=0," ",IF(P_ranger!B370="Totalsum"," ",P_ranger!A370))</f>
        <v xml:space="preserve"> </v>
      </c>
      <c r="C357" t="str">
        <f>IF(P_ranger!J370=0," ",P_ranger!B370)</f>
        <v xml:space="preserve"> </v>
      </c>
      <c r="D357" s="47" t="str">
        <f>IF(P_ranger!C370=0," ",P_ranger!C370/1000)</f>
        <v xml:space="preserve"> </v>
      </c>
      <c r="E357" s="47" t="str">
        <f>IF(P_ranger!D370=0," ",P_ranger!D370/1000)</f>
        <v xml:space="preserve"> </v>
      </c>
      <c r="F357" s="47" t="str">
        <f>IF(P_ranger!E370=0," ",P_ranger!E370/1000)</f>
        <v xml:space="preserve"> </v>
      </c>
      <c r="G357" s="47" t="str">
        <f>IF(P_ranger!F370=0," ",P_ranger!F370/1000)</f>
        <v xml:space="preserve"> </v>
      </c>
      <c r="H357" s="47" t="str">
        <f>IF(P_ranger!G370=0," ",P_ranger!G370/1000)</f>
        <v xml:space="preserve"> </v>
      </c>
      <c r="I357" s="46" t="str">
        <f>IF(P_ranger!I370=0," ",P_ranger!I370)</f>
        <v xml:space="preserve"> </v>
      </c>
      <c r="J357" s="48" t="str">
        <f>IF(P_ranger!J370=0," ",P_ranger!J370)</f>
        <v xml:space="preserve"> </v>
      </c>
      <c r="K357" s="49" t="str">
        <f>IF(P_ranger!K370=0," ",P_ranger!K370)</f>
        <v xml:space="preserve"> </v>
      </c>
      <c r="L357" s="47" t="str">
        <f>IF(P_ranger!L370=0," ",P_ranger!L370/1000)</f>
        <v xml:space="preserve"> </v>
      </c>
    </row>
    <row r="358" spans="2:12" ht="12.95" customHeight="1" x14ac:dyDescent="0.2">
      <c r="B358" s="39" t="str">
        <f>IF(P_ranger!C371=0," ",IF(P_ranger!B371="Totalsum"," ",P_ranger!A371))</f>
        <v xml:space="preserve"> </v>
      </c>
      <c r="C358" t="str">
        <f>IF(P_ranger!C371=0," ",P_ranger!B371)</f>
        <v xml:space="preserve"> </v>
      </c>
      <c r="D358" s="47" t="str">
        <f>IF(P_ranger!C371=0," ",P_ranger!C371/1000)</f>
        <v xml:space="preserve"> </v>
      </c>
      <c r="E358" s="47" t="str">
        <f>IF(P_ranger!D371=0," ",P_ranger!D371/1000)</f>
        <v xml:space="preserve"> </v>
      </c>
      <c r="F358" s="47" t="str">
        <f>IF(P_ranger!E371=0," ",P_ranger!E371/1000)</f>
        <v xml:space="preserve"> </v>
      </c>
      <c r="G358" s="47" t="str">
        <f>IF(P_ranger!F371=0," ",P_ranger!F371/1000)</f>
        <v xml:space="preserve"> </v>
      </c>
      <c r="H358" s="47" t="str">
        <f>IF(P_ranger!G371=0," ",P_ranger!G371/1000)</f>
        <v xml:space="preserve"> </v>
      </c>
      <c r="I358" s="46" t="str">
        <f>IF(P_ranger!I371=0," ",P_ranger!I371)</f>
        <v xml:space="preserve"> </v>
      </c>
      <c r="J358" s="48" t="str">
        <f>IF(P_ranger!J371=0," ",P_ranger!J371)</f>
        <v xml:space="preserve"> </v>
      </c>
      <c r="K358" s="49" t="str">
        <f>IF(P_ranger!K371=0," ",P_ranger!K371)</f>
        <v xml:space="preserve"> </v>
      </c>
      <c r="L358" s="47" t="str">
        <f>IF(P_ranger!L371=0," ",P_ranger!L371/1000)</f>
        <v xml:space="preserve"> </v>
      </c>
    </row>
    <row r="359" spans="2:12" ht="12.95" customHeight="1" x14ac:dyDescent="0.2">
      <c r="B359" s="39" t="str">
        <f>IF(P_ranger!C372=0," ",IF(P_ranger!B372="Totalsum"," ",P_ranger!A372))</f>
        <v xml:space="preserve"> </v>
      </c>
      <c r="C359" t="str">
        <f>IF(P_ranger!C372=0," ",P_ranger!B372)</f>
        <v xml:space="preserve"> </v>
      </c>
      <c r="D359" s="47" t="str">
        <f>IF(P_ranger!C372=0," ",P_ranger!C372)</f>
        <v xml:space="preserve"> </v>
      </c>
      <c r="E359" s="47" t="str">
        <f>IF(P_ranger!D372=0," ",P_ranger!D372)</f>
        <v xml:space="preserve"> </v>
      </c>
      <c r="F359" s="47" t="str">
        <f>IF(P_ranger!E372=0," ",P_ranger!E372)</f>
        <v xml:space="preserve"> </v>
      </c>
      <c r="G359" s="47" t="str">
        <f>IF(P_ranger!F372=0," ",P_ranger!F372)</f>
        <v xml:space="preserve"> </v>
      </c>
      <c r="H359" s="47" t="str">
        <f>IF(P_ranger!G372=0," ",P_ranger!G372)</f>
        <v xml:space="preserve"> </v>
      </c>
      <c r="I359" s="46" t="str">
        <f>IF(P_ranger!I372=0," ",P_ranger!I372)</f>
        <v xml:space="preserve"> </v>
      </c>
      <c r="J359" s="48" t="str">
        <f>IF(P_ranger!J372=0," ",P_ranger!J372)</f>
        <v xml:space="preserve"> </v>
      </c>
      <c r="K359" s="49" t="str">
        <f>IF(P_ranger!K372=0," ",P_ranger!K372)</f>
        <v xml:space="preserve"> </v>
      </c>
      <c r="L359" s="47" t="str">
        <f>IF(P_ranger!L372=0," ",P_ranger!L372/1000)</f>
        <v xml:space="preserve"> </v>
      </c>
    </row>
    <row r="360" spans="2:12" ht="12.95" customHeight="1" x14ac:dyDescent="0.2">
      <c r="B360" s="39" t="str">
        <f>IF(P_ranger!C373=0," ",IF(P_ranger!B373="Totalsum"," ",P_ranger!A373))</f>
        <v xml:space="preserve"> </v>
      </c>
      <c r="C360" t="str">
        <f>IF(P_ranger!C373=0," ",P_ranger!B373)</f>
        <v xml:space="preserve"> </v>
      </c>
      <c r="D360" s="47" t="str">
        <f>IF(P_ranger!C373=0," ",P_ranger!C373)</f>
        <v xml:space="preserve"> </v>
      </c>
      <c r="E360" s="47" t="str">
        <f>IF(P_ranger!D373=0," ",P_ranger!D373)</f>
        <v xml:space="preserve"> </v>
      </c>
      <c r="F360" s="47" t="str">
        <f>IF(P_ranger!E373=0," ",P_ranger!E373)</f>
        <v xml:space="preserve"> </v>
      </c>
      <c r="G360" s="47" t="str">
        <f>IF(P_ranger!F373=0," ",P_ranger!F373)</f>
        <v xml:space="preserve"> </v>
      </c>
      <c r="H360" s="47" t="str">
        <f>IF(P_ranger!G373=0," ",P_ranger!G373)</f>
        <v xml:space="preserve"> </v>
      </c>
      <c r="I360" s="46" t="str">
        <f>IF(P_ranger!I373=0," ",P_ranger!I373)</f>
        <v xml:space="preserve"> </v>
      </c>
      <c r="J360" s="48" t="str">
        <f>IF(P_ranger!J373=0," ",P_ranger!J373)</f>
        <v xml:space="preserve"> </v>
      </c>
      <c r="K360" s="49" t="str">
        <f>IF(P_ranger!K373=0," ",P_ranger!K373)</f>
        <v xml:space="preserve"> </v>
      </c>
      <c r="L360" s="47" t="str">
        <f>IF(P_ranger!L373=0," ",P_ranger!L373/1000)</f>
        <v xml:space="preserve"> </v>
      </c>
    </row>
    <row r="361" spans="2:12" ht="12.95" customHeight="1" x14ac:dyDescent="0.2">
      <c r="B361" s="39" t="str">
        <f>IF(P_ranger!C374=0," ",IF(P_ranger!B374="Totalsum"," ",P_ranger!A374))</f>
        <v xml:space="preserve"> </v>
      </c>
      <c r="C361" t="str">
        <f>IF(P_ranger!C374=0," ",P_ranger!B374)</f>
        <v xml:space="preserve"> </v>
      </c>
      <c r="D361" s="47" t="str">
        <f>IF(P_ranger!C374=0," ",P_ranger!C374)</f>
        <v xml:space="preserve"> </v>
      </c>
      <c r="E361" s="47" t="str">
        <f>IF(P_ranger!D374=0," ",P_ranger!D374)</f>
        <v xml:space="preserve"> </v>
      </c>
      <c r="F361" s="47" t="str">
        <f>IF(P_ranger!E374=0," ",P_ranger!E374)</f>
        <v xml:space="preserve"> </v>
      </c>
      <c r="G361" s="47" t="str">
        <f>IF(P_ranger!F374=0," ",P_ranger!F374)</f>
        <v xml:space="preserve"> </v>
      </c>
      <c r="H361" s="47" t="str">
        <f>IF(P_ranger!G374=0," ",P_ranger!G374)</f>
        <v xml:space="preserve"> </v>
      </c>
      <c r="I361" s="46" t="str">
        <f>IF(P_ranger!I374=0," ",P_ranger!I374)</f>
        <v xml:space="preserve"> </v>
      </c>
      <c r="J361" s="48" t="str">
        <f>IF(P_ranger!J374=0," ",P_ranger!J374)</f>
        <v xml:space="preserve"> </v>
      </c>
      <c r="K361" s="49" t="str">
        <f>IF(P_ranger!K374=0," ",P_ranger!K374)</f>
        <v xml:space="preserve"> </v>
      </c>
      <c r="L361" s="47" t="str">
        <f>IF(P_ranger!L374=0," ",P_ranger!L374/1000)</f>
        <v xml:space="preserve"> </v>
      </c>
    </row>
    <row r="362" spans="2:12" ht="12.95" customHeight="1" x14ac:dyDescent="0.2">
      <c r="B362" s="39" t="str">
        <f>IF(P_ranger!C375=0," ",IF(P_ranger!B375="Totalsum"," ",P_ranger!A375))</f>
        <v xml:space="preserve"> </v>
      </c>
      <c r="C362" t="str">
        <f>IF(P_ranger!C375=0," ",P_ranger!B375)</f>
        <v xml:space="preserve"> </v>
      </c>
      <c r="D362" s="47" t="str">
        <f>IF(P_ranger!C375=0," ",P_ranger!C375)</f>
        <v xml:space="preserve"> </v>
      </c>
      <c r="E362" s="47" t="str">
        <f>IF(P_ranger!D375=0," ",P_ranger!D375)</f>
        <v xml:space="preserve"> </v>
      </c>
      <c r="F362" s="47" t="str">
        <f>IF(P_ranger!E375=0," ",P_ranger!E375)</f>
        <v xml:space="preserve"> </v>
      </c>
      <c r="G362" s="47" t="str">
        <f>IF(P_ranger!F375=0," ",P_ranger!F375)</f>
        <v xml:space="preserve"> </v>
      </c>
      <c r="H362" s="47" t="str">
        <f>IF(P_ranger!G375=0," ",P_ranger!G375)</f>
        <v xml:space="preserve"> </v>
      </c>
      <c r="I362" s="46" t="str">
        <f>IF(P_ranger!I375=0," ",P_ranger!I375)</f>
        <v xml:space="preserve"> </v>
      </c>
      <c r="J362" s="48" t="str">
        <f>IF(P_ranger!J375=0," ",P_ranger!J375)</f>
        <v xml:space="preserve"> </v>
      </c>
      <c r="K362" s="49" t="str">
        <f>IF(P_ranger!K375=0," ",P_ranger!K375)</f>
        <v xml:space="preserve"> </v>
      </c>
      <c r="L362" s="47" t="str">
        <f>IF(P_ranger!L375=0," ",P_ranger!L375/1000)</f>
        <v xml:space="preserve"> </v>
      </c>
    </row>
  </sheetData>
  <mergeCells count="3">
    <mergeCell ref="B2:L2"/>
    <mergeCell ref="J3:L3"/>
    <mergeCell ref="N2:S2"/>
  </mergeCells>
  <conditionalFormatting sqref="B4:L362">
    <cfRule type="containsBlanks" dxfId="9" priority="1">
      <formula>LEN(TRIM(B4))=0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DD9A7-0855-460C-83E4-624F392B7E8B}">
  <sheetPr>
    <tabColor rgb="FFE5F5FF"/>
  </sheetPr>
  <dimension ref="B1:Y364"/>
  <sheetViews>
    <sheetView showGridLines="0" showRowColHeaders="0" workbookViewId="0">
      <selection activeCell="X2" sqref="X2"/>
    </sheetView>
  </sheetViews>
  <sheetFormatPr baseColWidth="10" defaultColWidth="11.42578125" defaultRowHeight="14.1" customHeight="1" x14ac:dyDescent="0.2"/>
  <cols>
    <col min="1" max="1" width="2.42578125" style="14" customWidth="1"/>
    <col min="2" max="2" width="9.7109375" style="40" customWidth="1"/>
    <col min="3" max="3" width="22.140625" style="24" customWidth="1"/>
    <col min="4" max="4" width="22.7109375" style="44" customWidth="1"/>
    <col min="5" max="16384" width="11.42578125" style="14"/>
  </cols>
  <sheetData>
    <row r="1" spans="2:13" ht="12.75" x14ac:dyDescent="0.2"/>
    <row r="2" spans="2:13" ht="87.75" customHeight="1" x14ac:dyDescent="0.2">
      <c r="B2" s="190" t="str">
        <f>'P_kommun 2'!I16</f>
        <v>Slaktemengde av alle dyreslag i hele landet kommunevis i 2024 i kg</v>
      </c>
      <c r="C2" s="190"/>
      <c r="D2" s="190"/>
    </row>
    <row r="3" spans="2:13" ht="12.75" x14ac:dyDescent="0.2">
      <c r="B3" s="52" t="s">
        <v>523</v>
      </c>
      <c r="C3" s="20"/>
      <c r="D3" s="41"/>
    </row>
    <row r="4" spans="2:13" ht="20.25" customHeight="1" x14ac:dyDescent="0.3">
      <c r="B4" s="130"/>
      <c r="C4" s="20"/>
      <c r="D4" s="41"/>
      <c r="F4" s="192" t="s">
        <v>669</v>
      </c>
      <c r="G4" s="192"/>
      <c r="H4" s="192"/>
      <c r="I4" s="192"/>
      <c r="J4" s="192"/>
      <c r="K4" s="192"/>
      <c r="L4" s="192"/>
      <c r="M4" s="192"/>
    </row>
    <row r="5" spans="2:13" ht="19.5" customHeight="1" x14ac:dyDescent="0.2">
      <c r="B5" s="38" t="str">
        <f>IF('P_kommun 2'!A5=0," ",'P_kommun 2'!A5)</f>
        <v>nr</v>
      </c>
      <c r="C5" s="20" t="str">
        <f>IF('P_kommun 2'!B5=0," ",'P_kommun 2'!B5)</f>
        <v>kommune</v>
      </c>
      <c r="D5" s="42" t="str">
        <f>IF('P_kommun 2'!C5=0," ",'P_kommun 2'!C5)</f>
        <v>Antall kg</v>
      </c>
    </row>
    <row r="6" spans="2:13" ht="14.1" customHeight="1" x14ac:dyDescent="0.2">
      <c r="B6" s="39">
        <f>IF('P_kommun 2'!E6=0," ",'P_kommun 2'!E6)</f>
        <v>1</v>
      </c>
      <c r="C6" s="21" t="str">
        <f>IF('P_kommun 2'!F6=0," ",'P_kommun 2'!F6)</f>
        <v>Hå</v>
      </c>
      <c r="D6" s="43">
        <f>IF('P_kommun 2'!G6=0," ",'P_kommun 2'!G6)</f>
        <v>20520452.699999973</v>
      </c>
    </row>
    <row r="7" spans="2:13" ht="14.1" customHeight="1" x14ac:dyDescent="0.2">
      <c r="B7" s="39">
        <f>IF('P_kommun 2'!E7=0," ",'P_kommun 2'!E7)</f>
        <v>2</v>
      </c>
      <c r="C7" s="21" t="str">
        <f>IF('P_kommun 2'!F7=0," ",'P_kommun 2'!F7)</f>
        <v>Ringsaker</v>
      </c>
      <c r="D7" s="43">
        <f>IF('P_kommun 2'!G7=0," ",'P_kommun 2'!G7)</f>
        <v>16920567.299999993</v>
      </c>
    </row>
    <row r="8" spans="2:13" ht="14.1" customHeight="1" x14ac:dyDescent="0.2">
      <c r="B8" s="39">
        <f>IF('P_kommun 2'!E8=0," ",'P_kommun 2'!E8)</f>
        <v>3</v>
      </c>
      <c r="C8" s="21" t="str">
        <f>IF('P_kommun 2'!F8=0," ",'P_kommun 2'!F8)</f>
        <v>Levanger</v>
      </c>
      <c r="D8" s="43">
        <f>IF('P_kommun 2'!G8=0," ",'P_kommun 2'!G8)</f>
        <v>14288404.350000007</v>
      </c>
    </row>
    <row r="9" spans="2:13" ht="14.1" customHeight="1" x14ac:dyDescent="0.2">
      <c r="B9" s="39">
        <f>IF('P_kommun 2'!E9=0," ",'P_kommun 2'!E9)</f>
        <v>4</v>
      </c>
      <c r="C9" s="21" t="str">
        <f>IF('P_kommun 2'!F9=0," ",'P_kommun 2'!F9)</f>
        <v>Klepp</v>
      </c>
      <c r="D9" s="43">
        <f>IF('P_kommun 2'!G9=0," ",'P_kommun 2'!G9)</f>
        <v>13863499.999999996</v>
      </c>
    </row>
    <row r="10" spans="2:13" ht="14.1" customHeight="1" x14ac:dyDescent="0.2">
      <c r="B10" s="39">
        <f>IF('P_kommun 2'!E10=0," ",'P_kommun 2'!E10)</f>
        <v>5</v>
      </c>
      <c r="C10" s="21" t="str">
        <f>IF('P_kommun 2'!F10=0," ",'P_kommun 2'!F10)</f>
        <v>Steinkjer</v>
      </c>
      <c r="D10" s="43">
        <f>IF('P_kommun 2'!G10=0," ",'P_kommun 2'!G10)</f>
        <v>10583385.129999997</v>
      </c>
    </row>
    <row r="11" spans="2:13" ht="14.1" customHeight="1" x14ac:dyDescent="0.2">
      <c r="B11" s="39">
        <f>IF('P_kommun 2'!E11=0," ",'P_kommun 2'!E11)</f>
        <v>6</v>
      </c>
      <c r="C11" s="21" t="str">
        <f>IF('P_kommun 2'!F11=0," ",'P_kommun 2'!F11)</f>
        <v>Stavanger</v>
      </c>
      <c r="D11" s="43">
        <f>IF('P_kommun 2'!G11=0," ",'P_kommun 2'!G11)</f>
        <v>9519055.6000000015</v>
      </c>
    </row>
    <row r="12" spans="2:13" ht="14.1" customHeight="1" x14ac:dyDescent="0.2">
      <c r="B12" s="39">
        <f>IF('P_kommun 2'!E12=0," ",'P_kommun 2'!E12)</f>
        <v>7</v>
      </c>
      <c r="C12" s="21" t="str">
        <f>IF('P_kommun 2'!F12=0," ",'P_kommun 2'!F12)</f>
        <v>Rakkestad</v>
      </c>
      <c r="D12" s="43">
        <f>IF('P_kommun 2'!G12=0," ",'P_kommun 2'!G12)</f>
        <v>9435738.5000000037</v>
      </c>
    </row>
    <row r="13" spans="2:13" ht="14.1" customHeight="1" x14ac:dyDescent="0.2">
      <c r="B13" s="39">
        <f>IF('P_kommun 2'!E13=0," ",'P_kommun 2'!E13)</f>
        <v>8</v>
      </c>
      <c r="C13" s="21" t="str">
        <f>IF('P_kommun 2'!F13=0," ",'P_kommun 2'!F13)</f>
        <v>Time</v>
      </c>
      <c r="D13" s="43">
        <f>IF('P_kommun 2'!G13=0," ",'P_kommun 2'!G13)</f>
        <v>8659600.599999994</v>
      </c>
    </row>
    <row r="14" spans="2:13" ht="14.1" customHeight="1" x14ac:dyDescent="0.2">
      <c r="B14" s="39">
        <f>IF('P_kommun 2'!E14=0," ",'P_kommun 2'!E14)</f>
        <v>9</v>
      </c>
      <c r="C14" s="21" t="str">
        <f>IF('P_kommun 2'!F14=0," ",'P_kommun 2'!F14)</f>
        <v>Indre Østfold</v>
      </c>
      <c r="D14" s="43">
        <f>IF('P_kommun 2'!G14=0," ",'P_kommun 2'!G14)</f>
        <v>7699536.7999999933</v>
      </c>
    </row>
    <row r="15" spans="2:13" ht="14.1" customHeight="1" x14ac:dyDescent="0.2">
      <c r="B15" s="39">
        <f>IF('P_kommun 2'!E15=0," ",'P_kommun 2'!E15)</f>
        <v>10</v>
      </c>
      <c r="C15" s="21" t="str">
        <f>IF('P_kommun 2'!F15=0," ",'P_kommun 2'!F15)</f>
        <v>Sandnes</v>
      </c>
      <c r="D15" s="43">
        <f>IF('P_kommun 2'!G15=0," ",'P_kommun 2'!G15)</f>
        <v>7272501.8000000035</v>
      </c>
    </row>
    <row r="16" spans="2:13" ht="14.1" customHeight="1" x14ac:dyDescent="0.2">
      <c r="B16" s="39">
        <f>IF('P_kommun 2'!E16=0," ",'P_kommun 2'!E16)</f>
        <v>11</v>
      </c>
      <c r="C16" s="21" t="str">
        <f>IF('P_kommun 2'!F16=0," ",'P_kommun 2'!F16)</f>
        <v>Verdal</v>
      </c>
      <c r="D16" s="43">
        <f>IF('P_kommun 2'!G16=0," ",'P_kommun 2'!G16)</f>
        <v>7103085.2999999924</v>
      </c>
    </row>
    <row r="17" spans="2:4" ht="14.1" customHeight="1" x14ac:dyDescent="0.2">
      <c r="B17" s="39">
        <f>IF('P_kommun 2'!E17=0," ",'P_kommun 2'!E17)</f>
        <v>12</v>
      </c>
      <c r="C17" s="21" t="str">
        <f>IF('P_kommun 2'!F17=0," ",'P_kommun 2'!F17)</f>
        <v>Midtre Gauldal</v>
      </c>
      <c r="D17" s="43">
        <f>IF('P_kommun 2'!G17=0," ",'P_kommun 2'!G17)</f>
        <v>6371011.8399999961</v>
      </c>
    </row>
    <row r="18" spans="2:4" ht="14.1" customHeight="1" x14ac:dyDescent="0.2">
      <c r="B18" s="39">
        <f>IF('P_kommun 2'!E18=0," ",'P_kommun 2'!E18)</f>
        <v>13</v>
      </c>
      <c r="C18" s="21" t="str">
        <f>IF('P_kommun 2'!F18=0," ",'P_kommun 2'!F18)</f>
        <v>Sola</v>
      </c>
      <c r="D18" s="43">
        <f>IF('P_kommun 2'!G18=0," ",'P_kommun 2'!G18)</f>
        <v>5842574.2999999952</v>
      </c>
    </row>
    <row r="19" spans="2:4" ht="14.1" customHeight="1" x14ac:dyDescent="0.2">
      <c r="B19" s="39">
        <f>IF('P_kommun 2'!E19=0," ",'P_kommun 2'!E19)</f>
        <v>14</v>
      </c>
      <c r="C19" s="21" t="str">
        <f>IF('P_kommun 2'!F19=0," ",'P_kommun 2'!F19)</f>
        <v>Sandefjord</v>
      </c>
      <c r="D19" s="43">
        <f>IF('P_kommun 2'!G19=0," ",'P_kommun 2'!G19)</f>
        <v>5742626.120000002</v>
      </c>
    </row>
    <row r="20" spans="2:4" ht="14.1" customHeight="1" x14ac:dyDescent="0.2">
      <c r="B20" s="39">
        <f>IF('P_kommun 2'!E20=0," ",'P_kommun 2'!E20)</f>
        <v>15</v>
      </c>
      <c r="C20" s="21" t="str">
        <f>IF('P_kommun 2'!F20=0," ",'P_kommun 2'!F20)</f>
        <v>Marker</v>
      </c>
      <c r="D20" s="43">
        <f>IF('P_kommun 2'!G20=0," ",'P_kommun 2'!G20)</f>
        <v>5566435.0000000028</v>
      </c>
    </row>
    <row r="21" spans="2:4" ht="14.1" customHeight="1" x14ac:dyDescent="0.2">
      <c r="B21" s="39">
        <f>IF('P_kommun 2'!E21=0," ",'P_kommun 2'!E21)</f>
        <v>16</v>
      </c>
      <c r="C21" s="21" t="str">
        <f>IF('P_kommun 2'!F21=0," ",'P_kommun 2'!F21)</f>
        <v>Vindafjord</v>
      </c>
      <c r="D21" s="43">
        <f>IF('P_kommun 2'!G21=0," ",'P_kommun 2'!G21)</f>
        <v>5321992.200000002</v>
      </c>
    </row>
    <row r="22" spans="2:4" ht="14.1" customHeight="1" x14ac:dyDescent="0.2">
      <c r="B22" s="39">
        <f>IF('P_kommun 2'!E22=0," ",'P_kommun 2'!E22)</f>
        <v>17</v>
      </c>
      <c r="C22" s="21" t="str">
        <f>IF('P_kommun 2'!F22=0," ",'P_kommun 2'!F22)</f>
        <v>Tønsberg</v>
      </c>
      <c r="D22" s="43">
        <f>IF('P_kommun 2'!G22=0," ",'P_kommun 2'!G22)</f>
        <v>5277696.6100000031</v>
      </c>
    </row>
    <row r="23" spans="2:4" ht="14.1" customHeight="1" x14ac:dyDescent="0.2">
      <c r="B23" s="39">
        <f>IF('P_kommun 2'!E23=0," ",'P_kommun 2'!E23)</f>
        <v>18</v>
      </c>
      <c r="C23" s="21" t="str">
        <f>IF('P_kommun 2'!F23=0," ",'P_kommun 2'!F23)</f>
        <v>Stange</v>
      </c>
      <c r="D23" s="43">
        <f>IF('P_kommun 2'!G23=0," ",'P_kommun 2'!G23)</f>
        <v>5033066.6000000052</v>
      </c>
    </row>
    <row r="24" spans="2:4" ht="14.1" customHeight="1" x14ac:dyDescent="0.2">
      <c r="B24" s="39">
        <f>IF('P_kommun 2'!E24=0," ",'P_kommun 2'!E24)</f>
        <v>19</v>
      </c>
      <c r="C24" s="21" t="str">
        <f>IF('P_kommun 2'!F24=0," ",'P_kommun 2'!F24)</f>
        <v>Bjerkreim</v>
      </c>
      <c r="D24" s="43">
        <f>IF('P_kommun 2'!G24=0," ",'P_kommun 2'!G24)</f>
        <v>4939826.8000000017</v>
      </c>
    </row>
    <row r="25" spans="2:4" ht="14.1" customHeight="1" x14ac:dyDescent="0.2">
      <c r="B25" s="39">
        <f>IF('P_kommun 2'!E25=0," ",'P_kommun 2'!E25)</f>
        <v>20</v>
      </c>
      <c r="C25" s="21" t="str">
        <f>IF('P_kommun 2'!F25=0," ",'P_kommun 2'!F25)</f>
        <v>Melhus</v>
      </c>
      <c r="D25" s="43">
        <f>IF('P_kommun 2'!G25=0," ",'P_kommun 2'!G25)</f>
        <v>4677185.8599999985</v>
      </c>
    </row>
    <row r="26" spans="2:4" ht="14.1" customHeight="1" x14ac:dyDescent="0.2">
      <c r="B26" s="39">
        <f>IF('P_kommun 2'!E26=0," ",'P_kommun 2'!E26)</f>
        <v>21</v>
      </c>
      <c r="C26" s="21" t="str">
        <f>IF('P_kommun 2'!F26=0," ",'P_kommun 2'!F26)</f>
        <v>Orkland</v>
      </c>
      <c r="D26" s="43">
        <f>IF('P_kommun 2'!G26=0," ",'P_kommun 2'!G26)</f>
        <v>4353597.1400000015</v>
      </c>
    </row>
    <row r="27" spans="2:4" ht="14.1" customHeight="1" x14ac:dyDescent="0.2">
      <c r="B27" s="39">
        <f>IF('P_kommun 2'!E27=0," ",'P_kommun 2'!E27)</f>
        <v>22</v>
      </c>
      <c r="C27" s="21" t="str">
        <f>IF('P_kommun 2'!F27=0," ",'P_kommun 2'!F27)</f>
        <v>Gjesdal</v>
      </c>
      <c r="D27" s="43">
        <f>IF('P_kommun 2'!G27=0," ",'P_kommun 2'!G27)</f>
        <v>4200605.8000000073</v>
      </c>
    </row>
    <row r="28" spans="2:4" ht="14.1" customHeight="1" x14ac:dyDescent="0.2">
      <c r="B28" s="39">
        <f>IF('P_kommun 2'!E28=0," ",'P_kommun 2'!E28)</f>
        <v>23</v>
      </c>
      <c r="C28" s="21" t="str">
        <f>IF('P_kommun 2'!F28=0," ",'P_kommun 2'!F28)</f>
        <v>Løten</v>
      </c>
      <c r="D28" s="43">
        <f>IF('P_kommun 2'!G28=0," ",'P_kommun 2'!G28)</f>
        <v>4144691.2000000002</v>
      </c>
    </row>
    <row r="29" spans="2:4" ht="14.1" customHeight="1" x14ac:dyDescent="0.2">
      <c r="B29" s="39">
        <f>IF('P_kommun 2'!E29=0," ",'P_kommun 2'!E29)</f>
        <v>24</v>
      </c>
      <c r="C29" s="21" t="str">
        <f>IF('P_kommun 2'!F29=0," ",'P_kommun 2'!F29)</f>
        <v>Inderøy</v>
      </c>
      <c r="D29" s="43">
        <f>IF('P_kommun 2'!G29=0," ",'P_kommun 2'!G29)</f>
        <v>4004695.73</v>
      </c>
    </row>
    <row r="30" spans="2:4" ht="14.1" customHeight="1" x14ac:dyDescent="0.2">
      <c r="B30" s="39">
        <f>IF('P_kommun 2'!E30=0," ",'P_kommun 2'!E30)</f>
        <v>25</v>
      </c>
      <c r="C30" s="21" t="str">
        <f>IF('P_kommun 2'!F30=0," ",'P_kommun 2'!F30)</f>
        <v>Østre Toten</v>
      </c>
      <c r="D30" s="43">
        <f>IF('P_kommun 2'!G30=0," ",'P_kommun 2'!G30)</f>
        <v>3755388.7</v>
      </c>
    </row>
    <row r="31" spans="2:4" ht="14.1" customHeight="1" x14ac:dyDescent="0.2">
      <c r="B31" s="39">
        <f>IF('P_kommun 2'!E31=0," ",'P_kommun 2'!E31)</f>
        <v>26</v>
      </c>
      <c r="C31" s="21" t="str">
        <f>IF('P_kommun 2'!F31=0," ",'P_kommun 2'!F31)</f>
        <v>Gran</v>
      </c>
      <c r="D31" s="43">
        <f>IF('P_kommun 2'!G31=0," ",'P_kommun 2'!G31)</f>
        <v>2956143.3000000017</v>
      </c>
    </row>
    <row r="32" spans="2:4" ht="14.1" customHeight="1" x14ac:dyDescent="0.2">
      <c r="B32" s="39">
        <f>IF('P_kommun 2'!E32=0," ",'P_kommun 2'!E32)</f>
        <v>27</v>
      </c>
      <c r="C32" s="21" t="str">
        <f>IF('P_kommun 2'!F32=0," ",'P_kommun 2'!F32)</f>
        <v>Hamar</v>
      </c>
      <c r="D32" s="43">
        <f>IF('P_kommun 2'!G32=0," ",'P_kommun 2'!G32)</f>
        <v>2899437.7999999975</v>
      </c>
    </row>
    <row r="33" spans="2:4" ht="14.1" customHeight="1" x14ac:dyDescent="0.2">
      <c r="B33" s="39">
        <f>IF('P_kommun 2'!E33=0," ",'P_kommun 2'!E33)</f>
        <v>28</v>
      </c>
      <c r="C33" s="21" t="str">
        <f>IF('P_kommun 2'!F33=0," ",'P_kommun 2'!F33)</f>
        <v>Eigersund</v>
      </c>
      <c r="D33" s="43">
        <f>IF('P_kommun 2'!G33=0," ",'P_kommun 2'!G33)</f>
        <v>2790390.1000000024</v>
      </c>
    </row>
    <row r="34" spans="2:4" ht="14.1" customHeight="1" x14ac:dyDescent="0.2">
      <c r="B34" s="39">
        <f>IF('P_kommun 2'!E34=0," ",'P_kommun 2'!E34)</f>
        <v>29</v>
      </c>
      <c r="C34" s="21" t="str">
        <f>IF('P_kommun 2'!F34=0," ",'P_kommun 2'!F34)</f>
        <v>Frosta</v>
      </c>
      <c r="D34" s="43">
        <f>IF('P_kommun 2'!G34=0," ",'P_kommun 2'!G34)</f>
        <v>2688141.8000000012</v>
      </c>
    </row>
    <row r="35" spans="2:4" ht="14.1" customHeight="1" x14ac:dyDescent="0.2">
      <c r="B35" s="39">
        <f>IF('P_kommun 2'!E35=0," ",'P_kommun 2'!E35)</f>
        <v>30</v>
      </c>
      <c r="C35" s="21" t="str">
        <f>IF('P_kommun 2'!F35=0," ",'P_kommun 2'!F35)</f>
        <v>Gausdal</v>
      </c>
      <c r="D35" s="43">
        <f>IF('P_kommun 2'!G35=0," ",'P_kommun 2'!G35)</f>
        <v>2622535.2999999998</v>
      </c>
    </row>
    <row r="36" spans="2:4" ht="14.1" customHeight="1" x14ac:dyDescent="0.2">
      <c r="B36" s="39">
        <f>IF('P_kommun 2'!E36=0," ",'P_kommun 2'!E36)</f>
        <v>31</v>
      </c>
      <c r="C36" s="21" t="str">
        <f>IF('P_kommun 2'!F36=0," ",'P_kommun 2'!F36)</f>
        <v>Sarpsborg</v>
      </c>
      <c r="D36" s="43">
        <f>IF('P_kommun 2'!G36=0," ",'P_kommun 2'!G36)</f>
        <v>2608130.700000002</v>
      </c>
    </row>
    <row r="37" spans="2:4" ht="14.1" customHeight="1" x14ac:dyDescent="0.2">
      <c r="B37" s="39">
        <f>IF('P_kommun 2'!E37=0," ",'P_kommun 2'!E37)</f>
        <v>32</v>
      </c>
      <c r="C37" s="21" t="str">
        <f>IF('P_kommun 2'!F37=0," ",'P_kommun 2'!F37)</f>
        <v>Nes</v>
      </c>
      <c r="D37" s="43">
        <f>IF('P_kommun 2'!G37=0," ",'P_kommun 2'!G37)</f>
        <v>2556399.5000000023</v>
      </c>
    </row>
    <row r="38" spans="2:4" ht="14.1" customHeight="1" x14ac:dyDescent="0.2">
      <c r="B38" s="39">
        <f>IF('P_kommun 2'!E38=0," ",'P_kommun 2'!E38)</f>
        <v>33</v>
      </c>
      <c r="C38" s="21" t="str">
        <f>IF('P_kommun 2'!F38=0," ",'P_kommun 2'!F38)</f>
        <v>Overhalla</v>
      </c>
      <c r="D38" s="43">
        <f>IF('P_kommun 2'!G38=0," ",'P_kommun 2'!G38)</f>
        <v>2419721.7999999998</v>
      </c>
    </row>
    <row r="39" spans="2:4" ht="14.1" customHeight="1" x14ac:dyDescent="0.2">
      <c r="B39" s="39">
        <f>IF('P_kommun 2'!E39=0," ",'P_kommun 2'!E39)</f>
        <v>34</v>
      </c>
      <c r="C39" s="21" t="str">
        <f>IF('P_kommun 2'!F39=0," ",'P_kommun 2'!F39)</f>
        <v>Hjelmeland</v>
      </c>
      <c r="D39" s="43">
        <f>IF('P_kommun 2'!G39=0," ",'P_kommun 2'!G39)</f>
        <v>2377533.0999999987</v>
      </c>
    </row>
    <row r="40" spans="2:4" ht="14.1" customHeight="1" x14ac:dyDescent="0.2">
      <c r="B40" s="39">
        <f>IF('P_kommun 2'!E40=0," ",'P_kommun 2'!E40)</f>
        <v>35</v>
      </c>
      <c r="C40" s="21" t="str">
        <f>IF('P_kommun 2'!F40=0," ",'P_kommun 2'!F40)</f>
        <v>Halden</v>
      </c>
      <c r="D40" s="43">
        <f>IF('P_kommun 2'!G40=0," ",'P_kommun 2'!G40)</f>
        <v>2360328.7000000002</v>
      </c>
    </row>
    <row r="41" spans="2:4" ht="14.1" customHeight="1" x14ac:dyDescent="0.2">
      <c r="B41" s="39">
        <f>IF('P_kommun 2'!E41=0," ",'P_kommun 2'!E41)</f>
        <v>36</v>
      </c>
      <c r="C41" s="21" t="str">
        <f>IF('P_kommun 2'!F41=0," ",'P_kommun 2'!F41)</f>
        <v>Indre Fosen</v>
      </c>
      <c r="D41" s="43">
        <f>IF('P_kommun 2'!G41=0," ",'P_kommun 2'!G41)</f>
        <v>2336355.7499999981</v>
      </c>
    </row>
    <row r="42" spans="2:4" ht="14.1" customHeight="1" x14ac:dyDescent="0.2">
      <c r="B42" s="39">
        <f>IF('P_kommun 2'!E42=0," ",'P_kommun 2'!E42)</f>
        <v>37</v>
      </c>
      <c r="C42" s="21" t="str">
        <f>IF('P_kommun 2'!F42=0," ",'P_kommun 2'!F42)</f>
        <v>Elverum</v>
      </c>
      <c r="D42" s="43">
        <f>IF('P_kommun 2'!G42=0," ",'P_kommun 2'!G42)</f>
        <v>2164896.799999998</v>
      </c>
    </row>
    <row r="43" spans="2:4" ht="14.1" customHeight="1" x14ac:dyDescent="0.2">
      <c r="B43" s="39">
        <f>IF('P_kommun 2'!E43=0," ",'P_kommun 2'!E43)</f>
        <v>38</v>
      </c>
      <c r="C43" s="21" t="str">
        <f>IF('P_kommun 2'!F43=0," ",'P_kommun 2'!F43)</f>
        <v>Vestre Toten</v>
      </c>
      <c r="D43" s="43">
        <f>IF('P_kommun 2'!G43=0," ",'P_kommun 2'!G43)</f>
        <v>2058770.3999999987</v>
      </c>
    </row>
    <row r="44" spans="2:4" ht="14.1" customHeight="1" x14ac:dyDescent="0.2">
      <c r="B44" s="39">
        <f>IF('P_kommun 2'!E44=0," ",'P_kommun 2'!E44)</f>
        <v>39</v>
      </c>
      <c r="C44" s="21" t="str">
        <f>IF('P_kommun 2'!F44=0," ",'P_kommun 2'!F44)</f>
        <v>Randaberg</v>
      </c>
      <c r="D44" s="43">
        <f>IF('P_kommun 2'!G44=0," ",'P_kommun 2'!G44)</f>
        <v>1984519.3999999992</v>
      </c>
    </row>
    <row r="45" spans="2:4" ht="14.1" customHeight="1" x14ac:dyDescent="0.2">
      <c r="B45" s="39">
        <f>IF('P_kommun 2'!E45=0," ",'P_kommun 2'!E45)</f>
        <v>40</v>
      </c>
      <c r="C45" s="21" t="str">
        <f>IF('P_kommun 2'!F45=0," ",'P_kommun 2'!F45)</f>
        <v>Våler (Inn)</v>
      </c>
      <c r="D45" s="43">
        <f>IF('P_kommun 2'!G45=0," ",'P_kommun 2'!G45)</f>
        <v>1958820.5999999996</v>
      </c>
    </row>
    <row r="46" spans="2:4" ht="14.1" customHeight="1" x14ac:dyDescent="0.2">
      <c r="B46" s="39">
        <f>IF('P_kommun 2'!E46=0," ",'P_kommun 2'!E46)</f>
        <v>41</v>
      </c>
      <c r="C46" s="21" t="str">
        <f>IF('P_kommun 2'!F46=0," ",'P_kommun 2'!F46)</f>
        <v>Sunnfjord</v>
      </c>
      <c r="D46" s="43">
        <f>IF('P_kommun 2'!G46=0," ",'P_kommun 2'!G46)</f>
        <v>1913104.2</v>
      </c>
    </row>
    <row r="47" spans="2:4" ht="14.1" customHeight="1" x14ac:dyDescent="0.2">
      <c r="B47" s="39">
        <f>IF('P_kommun 2'!E47=0," ",'P_kommun 2'!E47)</f>
        <v>42</v>
      </c>
      <c r="C47" s="21" t="str">
        <f>IF('P_kommun 2'!F47=0," ",'P_kommun 2'!F47)</f>
        <v>Namsos</v>
      </c>
      <c r="D47" s="43">
        <f>IF('P_kommun 2'!G47=0," ",'P_kommun 2'!G47)</f>
        <v>1905962.97</v>
      </c>
    </row>
    <row r="48" spans="2:4" ht="14.1" customHeight="1" x14ac:dyDescent="0.2">
      <c r="B48" s="39">
        <f>IF('P_kommun 2'!E48=0," ",'P_kommun 2'!E48)</f>
        <v>43</v>
      </c>
      <c r="C48" s="21" t="str">
        <f>IF('P_kommun 2'!F48=0," ",'P_kommun 2'!F48)</f>
        <v>Tysvær</v>
      </c>
      <c r="D48" s="43">
        <f>IF('P_kommun 2'!G48=0," ",'P_kommun 2'!G48)</f>
        <v>1708086.0999999985</v>
      </c>
    </row>
    <row r="49" spans="2:25" ht="14.1" customHeight="1" x14ac:dyDescent="0.2">
      <c r="B49" s="39">
        <f>IF('P_kommun 2'!E49=0," ",'P_kommun 2'!E49)</f>
        <v>44</v>
      </c>
      <c r="C49" s="21" t="str">
        <f>IF('P_kommun 2'!F49=0," ",'P_kommun 2'!F49)</f>
        <v>Stjørdal</v>
      </c>
      <c r="D49" s="43">
        <f>IF('P_kommun 2'!G49=0," ",'P_kommun 2'!G49)</f>
        <v>1697105.6699999997</v>
      </c>
    </row>
    <row r="50" spans="2:25" ht="14.1" customHeight="1" x14ac:dyDescent="0.2">
      <c r="B50" s="39">
        <f>IF('P_kommun 2'!E50=0," ",'P_kommun 2'!E50)</f>
        <v>45</v>
      </c>
      <c r="C50" s="21" t="str">
        <f>IF('P_kommun 2'!F50=0," ",'P_kommun 2'!F50)</f>
        <v>Åsnes</v>
      </c>
      <c r="D50" s="43">
        <f>IF('P_kommun 2'!G50=0," ",'P_kommun 2'!G50)</f>
        <v>1695836.3000000007</v>
      </c>
    </row>
    <row r="51" spans="2:25" ht="14.1" customHeight="1" x14ac:dyDescent="0.2">
      <c r="B51" s="39">
        <f>IF('P_kommun 2'!E51=0," ",'P_kommun 2'!E51)</f>
        <v>46</v>
      </c>
      <c r="C51" s="21" t="str">
        <f>IF('P_kommun 2'!F51=0," ",'P_kommun 2'!F51)</f>
        <v>Gjøvik</v>
      </c>
      <c r="D51" s="43">
        <f>IF('P_kommun 2'!G51=0," ",'P_kommun 2'!G51)</f>
        <v>1661103.5999999999</v>
      </c>
    </row>
    <row r="52" spans="2:25" ht="14.1" customHeight="1" x14ac:dyDescent="0.2">
      <c r="B52" s="39">
        <f>IF('P_kommun 2'!E52=0," ",'P_kommun 2'!E52)</f>
        <v>47</v>
      </c>
      <c r="C52" s="21" t="str">
        <f>IF('P_kommun 2'!F52=0," ",'P_kommun 2'!F52)</f>
        <v>Larvik</v>
      </c>
      <c r="D52" s="43">
        <f>IF('P_kommun 2'!G52=0," ",'P_kommun 2'!G52)</f>
        <v>1623785.55</v>
      </c>
    </row>
    <row r="53" spans="2:25" ht="14.1" customHeight="1" x14ac:dyDescent="0.2">
      <c r="B53" s="39">
        <f>IF('P_kommun 2'!E53=0," ",'P_kommun 2'!E53)</f>
        <v>48</v>
      </c>
      <c r="C53" s="21" t="str">
        <f>IF('P_kommun 2'!F53=0," ",'P_kommun 2'!F53)</f>
        <v>Etne</v>
      </c>
      <c r="D53" s="43">
        <f>IF('P_kommun 2'!G53=0," ",'P_kommun 2'!G53)</f>
        <v>1574055.5999999996</v>
      </c>
    </row>
    <row r="54" spans="2:25" ht="14.1" customHeight="1" x14ac:dyDescent="0.2">
      <c r="B54" s="39">
        <f>IF('P_kommun 2'!E54=0," ",'P_kommun 2'!E54)</f>
        <v>49</v>
      </c>
      <c r="C54" s="21" t="str">
        <f>IF('P_kommun 2'!F54=0," ",'P_kommun 2'!F54)</f>
        <v>Ringebu</v>
      </c>
      <c r="D54" s="43">
        <f>IF('P_kommun 2'!G54=0," ",'P_kommun 2'!G54)</f>
        <v>1539420.4000000006</v>
      </c>
      <c r="F54" s="191"/>
      <c r="G54" s="191"/>
      <c r="H54" s="191"/>
      <c r="I54" s="191"/>
      <c r="J54" s="191"/>
      <c r="K54" s="191"/>
      <c r="L54" s="191"/>
      <c r="M54" s="191"/>
      <c r="N54" s="191"/>
      <c r="O54" s="191"/>
      <c r="P54" s="191"/>
      <c r="Q54" s="191"/>
      <c r="R54" s="191"/>
      <c r="S54" s="191"/>
      <c r="T54" s="191"/>
      <c r="U54" s="191"/>
      <c r="V54" s="191"/>
      <c r="W54" s="191"/>
      <c r="X54" s="191"/>
      <c r="Y54" s="191"/>
    </row>
    <row r="55" spans="2:25" ht="14.1" customHeight="1" x14ac:dyDescent="0.2">
      <c r="B55" s="39">
        <f>IF('P_kommun 2'!E55=0," ",'P_kommun 2'!E55)</f>
        <v>50</v>
      </c>
      <c r="C55" s="21" t="str">
        <f>IF('P_kommun 2'!F55=0," ",'P_kommun 2'!F55)</f>
        <v>Strand</v>
      </c>
      <c r="D55" s="43">
        <f>IF('P_kommun 2'!G55=0," ",'P_kommun 2'!G55)</f>
        <v>1519147.5999999999</v>
      </c>
      <c r="F55" s="191"/>
      <c r="G55" s="191"/>
      <c r="H55" s="191"/>
      <c r="I55" s="191"/>
      <c r="J55" s="191"/>
      <c r="K55" s="191"/>
      <c r="L55" s="191"/>
      <c r="M55" s="191"/>
      <c r="N55" s="191"/>
      <c r="O55" s="191"/>
      <c r="P55" s="191"/>
      <c r="Q55" s="191"/>
      <c r="R55" s="191"/>
      <c r="S55" s="191"/>
      <c r="T55" s="191"/>
      <c r="U55" s="191"/>
      <c r="V55" s="191"/>
      <c r="W55" s="191"/>
      <c r="X55" s="191"/>
      <c r="Y55" s="191"/>
    </row>
    <row r="56" spans="2:25" ht="14.1" customHeight="1" x14ac:dyDescent="0.2">
      <c r="B56" s="39">
        <f>IF('P_kommun 2'!E56=0," ",'P_kommun 2'!E56)</f>
        <v>51</v>
      </c>
      <c r="C56" s="21" t="str">
        <f>IF('P_kommun 2'!F56=0," ",'P_kommun 2'!F56)</f>
        <v>Holtålen</v>
      </c>
      <c r="D56" s="43">
        <f>IF('P_kommun 2'!G56=0," ",'P_kommun 2'!G56)</f>
        <v>1493371.5600000003</v>
      </c>
      <c r="F56" s="191"/>
      <c r="G56" s="191"/>
      <c r="H56" s="191"/>
      <c r="I56" s="191"/>
      <c r="J56" s="191"/>
      <c r="K56" s="191"/>
      <c r="L56" s="191"/>
      <c r="M56" s="191"/>
      <c r="N56" s="191"/>
      <c r="O56" s="191"/>
      <c r="P56" s="191"/>
      <c r="Q56" s="191"/>
      <c r="R56" s="191"/>
      <c r="S56" s="191"/>
      <c r="T56" s="191"/>
      <c r="U56" s="191"/>
      <c r="V56" s="191"/>
      <c r="W56" s="191"/>
      <c r="X56" s="191"/>
      <c r="Y56" s="191"/>
    </row>
    <row r="57" spans="2:25" ht="14.1" customHeight="1" x14ac:dyDescent="0.2">
      <c r="B57" s="39">
        <f>IF('P_kommun 2'!E57=0," ",'P_kommun 2'!E57)</f>
        <v>52</v>
      </c>
      <c r="C57" s="21" t="str">
        <f>IF('P_kommun 2'!F57=0," ",'P_kommun 2'!F57)</f>
        <v>Våler</v>
      </c>
      <c r="D57" s="43">
        <f>IF('P_kommun 2'!G57=0," ",'P_kommun 2'!G57)</f>
        <v>1443322.4999999995</v>
      </c>
      <c r="F57" s="191"/>
      <c r="G57" s="191"/>
      <c r="H57" s="191"/>
      <c r="I57" s="191"/>
      <c r="J57" s="191"/>
      <c r="K57" s="191"/>
      <c r="L57" s="191"/>
      <c r="M57" s="191"/>
      <c r="N57" s="191"/>
      <c r="O57" s="191"/>
      <c r="P57" s="191"/>
      <c r="Q57" s="191"/>
      <c r="R57" s="191"/>
      <c r="S57" s="191"/>
      <c r="T57" s="191"/>
      <c r="U57" s="191"/>
      <c r="V57" s="191"/>
      <c r="W57" s="191"/>
      <c r="X57" s="191"/>
      <c r="Y57" s="191"/>
    </row>
    <row r="58" spans="2:25" ht="14.1" customHeight="1" x14ac:dyDescent="0.2">
      <c r="B58" s="39">
        <f>IF('P_kommun 2'!E58=0," ",'P_kommun 2'!E58)</f>
        <v>53</v>
      </c>
      <c r="C58" s="21" t="str">
        <f>IF('P_kommun 2'!F58=0," ",'P_kommun 2'!F58)</f>
        <v>Farsund</v>
      </c>
      <c r="D58" s="43">
        <f>IF('P_kommun 2'!G58=0," ",'P_kommun 2'!G58)</f>
        <v>1408968.0999999992</v>
      </c>
    </row>
    <row r="59" spans="2:25" ht="14.1" customHeight="1" x14ac:dyDescent="0.2">
      <c r="B59" s="39">
        <f>IF('P_kommun 2'!E59=0," ",'P_kommun 2'!E59)</f>
        <v>54</v>
      </c>
      <c r="C59" s="21" t="str">
        <f>IF('P_kommun 2'!F59=0," ",'P_kommun 2'!F59)</f>
        <v>Lund</v>
      </c>
      <c r="D59" s="43">
        <f>IF('P_kommun 2'!G59=0," ",'P_kommun 2'!G59)</f>
        <v>1407986.8999999985</v>
      </c>
    </row>
    <row r="60" spans="2:25" ht="14.1" customHeight="1" x14ac:dyDescent="0.2">
      <c r="B60" s="39">
        <f>IF('P_kommun 2'!E60=0," ",'P_kommun 2'!E60)</f>
        <v>55</v>
      </c>
      <c r="C60" s="21" t="str">
        <f>IF('P_kommun 2'!F60=0," ",'P_kommun 2'!F60)</f>
        <v>Ørland</v>
      </c>
      <c r="D60" s="43">
        <f>IF('P_kommun 2'!G60=0," ",'P_kommun 2'!G60)</f>
        <v>1406092.1800000011</v>
      </c>
    </row>
    <row r="61" spans="2:25" ht="14.1" customHeight="1" x14ac:dyDescent="0.2">
      <c r="B61" s="39">
        <f>IF('P_kommun 2'!E61=0," ",'P_kommun 2'!E61)</f>
        <v>56</v>
      </c>
      <c r="C61" s="21" t="str">
        <f>IF('P_kommun 2'!F61=0," ",'P_kommun 2'!F61)</f>
        <v>Hustadvika</v>
      </c>
      <c r="D61" s="43">
        <f>IF('P_kommun 2'!G61=0," ",'P_kommun 2'!G61)</f>
        <v>1371024.9999999988</v>
      </c>
    </row>
    <row r="62" spans="2:25" ht="14.1" customHeight="1" x14ac:dyDescent="0.2">
      <c r="B62" s="39">
        <f>IF('P_kommun 2'!E62=0," ",'P_kommun 2'!E62)</f>
        <v>57</v>
      </c>
      <c r="C62" s="21" t="str">
        <f>IF('P_kommun 2'!F62=0," ",'P_kommun 2'!F62)</f>
        <v>Lillestrøm</v>
      </c>
      <c r="D62" s="43">
        <f>IF('P_kommun 2'!G62=0," ",'P_kommun 2'!G62)</f>
        <v>1367648.4000000008</v>
      </c>
    </row>
    <row r="63" spans="2:25" ht="14.1" customHeight="1" x14ac:dyDescent="0.2">
      <c r="B63" s="39">
        <f>IF('P_kommun 2'!E63=0," ",'P_kommun 2'!E63)</f>
        <v>58</v>
      </c>
      <c r="C63" s="21" t="str">
        <f>IF('P_kommun 2'!F63=0," ",'P_kommun 2'!F63)</f>
        <v>Snåsa</v>
      </c>
      <c r="D63" s="43">
        <f>IF('P_kommun 2'!G63=0," ",'P_kommun 2'!G63)</f>
        <v>1359325.8900000008</v>
      </c>
    </row>
    <row r="64" spans="2:25" ht="14.1" customHeight="1" x14ac:dyDescent="0.2">
      <c r="B64" s="39">
        <f>IF('P_kommun 2'!E64=0," ",'P_kommun 2'!E64)</f>
        <v>59</v>
      </c>
      <c r="C64" s="21" t="str">
        <f>IF('P_kommun 2'!F64=0," ",'P_kommun 2'!F64)</f>
        <v>Tolga</v>
      </c>
      <c r="D64" s="43">
        <f>IF('P_kommun 2'!G64=0," ",'P_kommun 2'!G64)</f>
        <v>1308641.0200000007</v>
      </c>
    </row>
    <row r="65" spans="2:4" ht="14.1" customHeight="1" x14ac:dyDescent="0.2">
      <c r="B65" s="39">
        <f>IF('P_kommun 2'!E65=0," ",'P_kommun 2'!E65)</f>
        <v>60</v>
      </c>
      <c r="C65" s="21" t="str">
        <f>IF('P_kommun 2'!F65=0," ",'P_kommun 2'!F65)</f>
        <v>Holmestrand</v>
      </c>
      <c r="D65" s="43">
        <f>IF('P_kommun 2'!G65=0," ",'P_kommun 2'!G65)</f>
        <v>1301759.1099999999</v>
      </c>
    </row>
    <row r="66" spans="2:4" ht="14.1" customHeight="1" x14ac:dyDescent="0.2">
      <c r="B66" s="39">
        <f>IF('P_kommun 2'!E66=0," ",'P_kommun 2'!E66)</f>
        <v>61</v>
      </c>
      <c r="C66" s="21" t="str">
        <f>IF('P_kommun 2'!F66=0," ",'P_kommun 2'!F66)</f>
        <v>Hemnes</v>
      </c>
      <c r="D66" s="43">
        <f>IF('P_kommun 2'!G66=0," ",'P_kommun 2'!G66)</f>
        <v>1300462.2999999996</v>
      </c>
    </row>
    <row r="67" spans="2:4" ht="14.1" customHeight="1" x14ac:dyDescent="0.2">
      <c r="B67" s="39">
        <f>IF('P_kommun 2'!E67=0," ",'P_kommun 2'!E67)</f>
        <v>62</v>
      </c>
      <c r="C67" s="21" t="str">
        <f>IF('P_kommun 2'!F67=0," ",'P_kommun 2'!F67)</f>
        <v>Kongsberg</v>
      </c>
      <c r="D67" s="43">
        <f>IF('P_kommun 2'!G67=0," ",'P_kommun 2'!G67)</f>
        <v>1264095.2000000007</v>
      </c>
    </row>
    <row r="68" spans="2:4" ht="14.1" customHeight="1" x14ac:dyDescent="0.2">
      <c r="B68" s="39">
        <f>IF('P_kommun 2'!E68=0," ",'P_kommun 2'!E68)</f>
        <v>63</v>
      </c>
      <c r="C68" s="21" t="str">
        <f>IF('P_kommun 2'!F68=0," ",'P_kommun 2'!F68)</f>
        <v>Voss</v>
      </c>
      <c r="D68" s="43">
        <f>IF('P_kommun 2'!G68=0," ",'P_kommun 2'!G68)</f>
        <v>1256704.5</v>
      </c>
    </row>
    <row r="69" spans="2:4" ht="14.1" customHeight="1" x14ac:dyDescent="0.2">
      <c r="B69" s="39">
        <f>IF('P_kommun 2'!E69=0," ",'P_kommun 2'!E69)</f>
        <v>64</v>
      </c>
      <c r="C69" s="21" t="str">
        <f>IF('P_kommun 2'!F69=0," ",'P_kommun 2'!F69)</f>
        <v>Øyer</v>
      </c>
      <c r="D69" s="43">
        <f>IF('P_kommun 2'!G69=0," ",'P_kommun 2'!G69)</f>
        <v>1241986.6000000008</v>
      </c>
    </row>
    <row r="70" spans="2:4" ht="14.1" customHeight="1" x14ac:dyDescent="0.2">
      <c r="B70" s="39">
        <f>IF('P_kommun 2'!E70=0," ",'P_kommun 2'!E70)</f>
        <v>65</v>
      </c>
      <c r="C70" s="21" t="str">
        <f>IF('P_kommun 2'!F70=0," ",'P_kommun 2'!F70)</f>
        <v>Skjåk</v>
      </c>
      <c r="D70" s="43">
        <f>IF('P_kommun 2'!G70=0," ",'P_kommun 2'!G70)</f>
        <v>1232535.2999999982</v>
      </c>
    </row>
    <row r="71" spans="2:4" ht="14.1" customHeight="1" x14ac:dyDescent="0.2">
      <c r="B71" s="39">
        <f>IF('P_kommun 2'!E71=0," ",'P_kommun 2'!E71)</f>
        <v>66</v>
      </c>
      <c r="C71" s="21" t="str">
        <f>IF('P_kommun 2'!F71=0," ",'P_kommun 2'!F71)</f>
        <v>Alvdal</v>
      </c>
      <c r="D71" s="43">
        <f>IF('P_kommun 2'!G71=0," ",'P_kommun 2'!G71)</f>
        <v>1212216.9000000001</v>
      </c>
    </row>
    <row r="72" spans="2:4" ht="14.1" customHeight="1" x14ac:dyDescent="0.2">
      <c r="B72" s="39">
        <f>IF('P_kommun 2'!E72=0," ",'P_kommun 2'!E72)</f>
        <v>67</v>
      </c>
      <c r="C72" s="21" t="str">
        <f>IF('P_kommun 2'!F72=0," ",'P_kommun 2'!F72)</f>
        <v>Stryn</v>
      </c>
      <c r="D72" s="43">
        <f>IF('P_kommun 2'!G72=0," ",'P_kommun 2'!G72)</f>
        <v>1199445.5999999996</v>
      </c>
    </row>
    <row r="73" spans="2:4" ht="14.1" customHeight="1" x14ac:dyDescent="0.2">
      <c r="B73" s="39">
        <f>IF('P_kommun 2'!E73=0," ",'P_kommun 2'!E73)</f>
        <v>68</v>
      </c>
      <c r="C73" s="21" t="str">
        <f>IF('P_kommun 2'!F73=0," ",'P_kommun 2'!F73)</f>
        <v>Skiptvet</v>
      </c>
      <c r="D73" s="43">
        <f>IF('P_kommun 2'!G73=0," ",'P_kommun 2'!G73)</f>
        <v>1185592.5</v>
      </c>
    </row>
    <row r="74" spans="2:4" ht="14.1" customHeight="1" x14ac:dyDescent="0.2">
      <c r="B74" s="39">
        <f>IF('P_kommun 2'!E74=0," ",'P_kommun 2'!E74)</f>
        <v>69</v>
      </c>
      <c r="C74" s="21" t="str">
        <f>IF('P_kommun 2'!F74=0," ",'P_kommun 2'!F74)</f>
        <v>Skaun</v>
      </c>
      <c r="D74" s="43">
        <f>IF('P_kommun 2'!G74=0," ",'P_kommun 2'!G74)</f>
        <v>1148582.0599999994</v>
      </c>
    </row>
    <row r="75" spans="2:4" ht="14.1" customHeight="1" x14ac:dyDescent="0.2">
      <c r="B75" s="39">
        <f>IF('P_kommun 2'!E75=0," ",'P_kommun 2'!E75)</f>
        <v>70</v>
      </c>
      <c r="C75" s="21" t="str">
        <f>IF('P_kommun 2'!F75=0," ",'P_kommun 2'!F75)</f>
        <v>Råde</v>
      </c>
      <c r="D75" s="43">
        <f>IF('P_kommun 2'!G75=0," ",'P_kommun 2'!G75)</f>
        <v>1139338.1999999997</v>
      </c>
    </row>
    <row r="76" spans="2:4" ht="14.1" customHeight="1" x14ac:dyDescent="0.2">
      <c r="B76" s="39">
        <f>IF('P_kommun 2'!E76=0," ",'P_kommun 2'!E76)</f>
        <v>71</v>
      </c>
      <c r="C76" s="21" t="str">
        <f>IF('P_kommun 2'!F76=0," ",'P_kommun 2'!F76)</f>
        <v>Vega</v>
      </c>
      <c r="D76" s="43">
        <f>IF('P_kommun 2'!G76=0," ",'P_kommun 2'!G76)</f>
        <v>1125721.1999999995</v>
      </c>
    </row>
    <row r="77" spans="2:4" ht="14.1" customHeight="1" x14ac:dyDescent="0.2">
      <c r="B77" s="39">
        <f>IF('P_kommun 2'!E77=0," ",'P_kommun 2'!E77)</f>
        <v>72</v>
      </c>
      <c r="C77" s="21" t="str">
        <f>IF('P_kommun 2'!F77=0," ",'P_kommun 2'!F77)</f>
        <v>Sømna</v>
      </c>
      <c r="D77" s="43">
        <f>IF('P_kommun 2'!G77=0," ",'P_kommun 2'!G77)</f>
        <v>1122782.9999999998</v>
      </c>
    </row>
    <row r="78" spans="2:4" ht="14.1" customHeight="1" x14ac:dyDescent="0.2">
      <c r="B78" s="39">
        <f>IF('P_kommun 2'!E78=0," ",'P_kommun 2'!E78)</f>
        <v>73</v>
      </c>
      <c r="C78" s="21" t="str">
        <f>IF('P_kommun 2'!F78=0," ",'P_kommun 2'!F78)</f>
        <v>Sør-Fron</v>
      </c>
      <c r="D78" s="43">
        <f>IF('P_kommun 2'!G78=0," ",'P_kommun 2'!G78)</f>
        <v>1104091.0000000007</v>
      </c>
    </row>
    <row r="79" spans="2:4" ht="14.1" customHeight="1" x14ac:dyDescent="0.2">
      <c r="B79" s="39">
        <f>IF('P_kommun 2'!E79=0," ",'P_kommun 2'!E79)</f>
        <v>74</v>
      </c>
      <c r="C79" s="21" t="str">
        <f>IF('P_kommun 2'!F79=0," ",'P_kommun 2'!F79)</f>
        <v>Lesja</v>
      </c>
      <c r="D79" s="43">
        <f>IF('P_kommun 2'!G79=0," ",'P_kommun 2'!G79)</f>
        <v>1095172.1999999993</v>
      </c>
    </row>
    <row r="80" spans="2:4" ht="14.1" customHeight="1" x14ac:dyDescent="0.2">
      <c r="B80" s="39">
        <f>IF('P_kommun 2'!E80=0," ",'P_kommun 2'!E80)</f>
        <v>75</v>
      </c>
      <c r="C80" s="21" t="str">
        <f>IF('P_kommun 2'!F80=0," ",'P_kommun 2'!F80)</f>
        <v>Tynset</v>
      </c>
      <c r="D80" s="43">
        <f>IF('P_kommun 2'!G80=0," ",'P_kommun 2'!G80)</f>
        <v>1062115.3999999992</v>
      </c>
    </row>
    <row r="81" spans="2:4" ht="14.1" customHeight="1" x14ac:dyDescent="0.2">
      <c r="B81" s="39">
        <f>IF('P_kommun 2'!E81=0," ",'P_kommun 2'!E81)</f>
        <v>76</v>
      </c>
      <c r="C81" s="21" t="str">
        <f>IF('P_kommun 2'!F81=0," ",'P_kommun 2'!F81)</f>
        <v>Rennebu</v>
      </c>
      <c r="D81" s="43">
        <f>IF('P_kommun 2'!G81=0," ",'P_kommun 2'!G81)</f>
        <v>1049548.9500000002</v>
      </c>
    </row>
    <row r="82" spans="2:4" ht="14.1" customHeight="1" x14ac:dyDescent="0.2">
      <c r="B82" s="39">
        <f>IF('P_kommun 2'!E82=0," ",'P_kommun 2'!E82)</f>
        <v>77</v>
      </c>
      <c r="C82" s="21" t="str">
        <f>IF('P_kommun 2'!F82=0," ",'P_kommun 2'!F82)</f>
        <v>Suldal</v>
      </c>
      <c r="D82" s="43">
        <f>IF('P_kommun 2'!G82=0," ",'P_kommun 2'!G82)</f>
        <v>1039384.9000000003</v>
      </c>
    </row>
    <row r="83" spans="2:4" ht="14.1" customHeight="1" x14ac:dyDescent="0.2">
      <c r="B83" s="39">
        <f>IF('P_kommun 2'!E83=0," ",'P_kommun 2'!E83)</f>
        <v>78</v>
      </c>
      <c r="C83" s="21" t="str">
        <f>IF('P_kommun 2'!F83=0," ",'P_kommun 2'!F83)</f>
        <v>Oppdal</v>
      </c>
      <c r="D83" s="43">
        <f>IF('P_kommun 2'!G83=0," ",'P_kommun 2'!G83)</f>
        <v>987834.59999999986</v>
      </c>
    </row>
    <row r="84" spans="2:4" ht="14.1" customHeight="1" x14ac:dyDescent="0.2">
      <c r="B84" s="39">
        <f>IF('P_kommun 2'!E84=0," ",'P_kommun 2'!E84)</f>
        <v>79</v>
      </c>
      <c r="C84" s="21" t="str">
        <f>IF('P_kommun 2'!F84=0," ",'P_kommun 2'!F84)</f>
        <v>Nærøysund</v>
      </c>
      <c r="D84" s="43">
        <f>IF('P_kommun 2'!G84=0," ",'P_kommun 2'!G84)</f>
        <v>978284.10000000044</v>
      </c>
    </row>
    <row r="85" spans="2:4" ht="14.1" customHeight="1" x14ac:dyDescent="0.2">
      <c r="B85" s="39">
        <f>IF('P_kommun 2'!E85=0," ",'P_kommun 2'!E85)</f>
        <v>80</v>
      </c>
      <c r="C85" s="21" t="str">
        <f>IF('P_kommun 2'!F85=0," ",'P_kommun 2'!F85)</f>
        <v>Leirfjord</v>
      </c>
      <c r="D85" s="43">
        <f>IF('P_kommun 2'!G85=0," ",'P_kommun 2'!G85)</f>
        <v>960893.29999999993</v>
      </c>
    </row>
    <row r="86" spans="2:4" ht="14.1" customHeight="1" x14ac:dyDescent="0.2">
      <c r="B86" s="39">
        <f>IF('P_kommun 2'!E86=0," ",'P_kommun 2'!E86)</f>
        <v>81</v>
      </c>
      <c r="C86" s="21" t="str">
        <f>IF('P_kommun 2'!F86=0," ",'P_kommun 2'!F86)</f>
        <v>Surnadal</v>
      </c>
      <c r="D86" s="43">
        <f>IF('P_kommun 2'!G86=0," ",'P_kommun 2'!G86)</f>
        <v>958358.00999999908</v>
      </c>
    </row>
    <row r="87" spans="2:4" ht="14.1" customHeight="1" x14ac:dyDescent="0.2">
      <c r="B87" s="39">
        <f>IF('P_kommun 2'!E87=0," ",'P_kommun 2'!E87)</f>
        <v>82</v>
      </c>
      <c r="C87" s="21" t="str">
        <f>IF('P_kommun 2'!F87=0," ",'P_kommun 2'!F87)</f>
        <v>Gloppen</v>
      </c>
      <c r="D87" s="43">
        <f>IF('P_kommun 2'!G87=0," ",'P_kommun 2'!G87)</f>
        <v>905264.80000000028</v>
      </c>
    </row>
    <row r="88" spans="2:4" ht="14.1" customHeight="1" x14ac:dyDescent="0.2">
      <c r="B88" s="39">
        <f>IF('P_kommun 2'!E88=0," ",'P_kommun 2'!E88)</f>
        <v>83</v>
      </c>
      <c r="C88" s="21" t="str">
        <f>IF('P_kommun 2'!F88=0," ",'P_kommun 2'!F88)</f>
        <v>Grue</v>
      </c>
      <c r="D88" s="43">
        <f>IF('P_kommun 2'!G88=0," ",'P_kommun 2'!G88)</f>
        <v>904853.7</v>
      </c>
    </row>
    <row r="89" spans="2:4" ht="14.1" customHeight="1" x14ac:dyDescent="0.2">
      <c r="B89" s="39">
        <f>IF('P_kommun 2'!E89=0," ",'P_kommun 2'!E89)</f>
        <v>84</v>
      </c>
      <c r="C89" s="21" t="str">
        <f>IF('P_kommun 2'!F89=0," ",'P_kommun 2'!F89)</f>
        <v>Ullensaker</v>
      </c>
      <c r="D89" s="43">
        <f>IF('P_kommun 2'!G89=0," ",'P_kommun 2'!G89)</f>
        <v>900649.70000000007</v>
      </c>
    </row>
    <row r="90" spans="2:4" ht="14.1" customHeight="1" x14ac:dyDescent="0.2">
      <c r="B90" s="39">
        <f>IF('P_kommun 2'!E90=0," ",'P_kommun 2'!E90)</f>
        <v>85</v>
      </c>
      <c r="C90" s="21" t="str">
        <f>IF('P_kommun 2'!F90=0," ",'P_kommun 2'!F90)</f>
        <v>Sveio</v>
      </c>
      <c r="D90" s="43">
        <f>IF('P_kommun 2'!G90=0," ",'P_kommun 2'!G90)</f>
        <v>887956.89999999991</v>
      </c>
    </row>
    <row r="91" spans="2:4" ht="14.1" customHeight="1" x14ac:dyDescent="0.2">
      <c r="B91" s="39">
        <f>IF('P_kommun 2'!E91=0," ",'P_kommun 2'!E91)</f>
        <v>86</v>
      </c>
      <c r="C91" s="21" t="str">
        <f>IF('P_kommun 2'!F91=0," ",'P_kommun 2'!F91)</f>
        <v>Midt-Telemark</v>
      </c>
      <c r="D91" s="43">
        <f>IF('P_kommun 2'!G91=0," ",'P_kommun 2'!G91)</f>
        <v>885512.39999999979</v>
      </c>
    </row>
    <row r="92" spans="2:4" ht="14.1" customHeight="1" x14ac:dyDescent="0.2">
      <c r="B92" s="39">
        <f>IF('P_kommun 2'!E92=0," ",'P_kommun 2'!E92)</f>
        <v>87</v>
      </c>
      <c r="C92" s="21" t="str">
        <f>IF('P_kommun 2'!F92=0," ",'P_kommun 2'!F92)</f>
        <v>Rana</v>
      </c>
      <c r="D92" s="43">
        <f>IF('P_kommun 2'!G92=0," ",'P_kommun 2'!G92)</f>
        <v>874527.29999999877</v>
      </c>
    </row>
    <row r="93" spans="2:4" ht="14.1" customHeight="1" x14ac:dyDescent="0.2">
      <c r="B93" s="39">
        <f>IF('P_kommun 2'!E93=0," ",'P_kommun 2'!E93)</f>
        <v>88</v>
      </c>
      <c r="C93" s="21" t="str">
        <f>IF('P_kommun 2'!F93=0," ",'P_kommun 2'!F93)</f>
        <v>Åfjord</v>
      </c>
      <c r="D93" s="43">
        <f>IF('P_kommun 2'!G93=0," ",'P_kommun 2'!G93)</f>
        <v>846945.65000000049</v>
      </c>
    </row>
    <row r="94" spans="2:4" ht="14.1" customHeight="1" x14ac:dyDescent="0.2">
      <c r="B94" s="39">
        <f>IF('P_kommun 2'!E94=0," ",'P_kommun 2'!E94)</f>
        <v>89</v>
      </c>
      <c r="C94" s="21" t="str">
        <f>IF('P_kommun 2'!F94=0," ",'P_kommun 2'!F94)</f>
        <v>Eidsvoll</v>
      </c>
      <c r="D94" s="43">
        <f>IF('P_kommun 2'!G94=0," ",'P_kommun 2'!G94)</f>
        <v>825779.09999999986</v>
      </c>
    </row>
    <row r="95" spans="2:4" ht="14.1" customHeight="1" x14ac:dyDescent="0.2">
      <c r="B95" s="39">
        <f>IF('P_kommun 2'!E95=0," ",'P_kommun 2'!E95)</f>
        <v>90</v>
      </c>
      <c r="C95" s="21" t="str">
        <f>IF('P_kommun 2'!F95=0," ",'P_kommun 2'!F95)</f>
        <v>Brønnøy</v>
      </c>
      <c r="D95" s="43">
        <f>IF('P_kommun 2'!G95=0," ",'P_kommun 2'!G95)</f>
        <v>816498.30000000051</v>
      </c>
    </row>
    <row r="96" spans="2:4" ht="14.1" customHeight="1" x14ac:dyDescent="0.2">
      <c r="B96" s="39">
        <f>IF('P_kommun 2'!E96=0," ",'P_kommun 2'!E96)</f>
        <v>91</v>
      </c>
      <c r="C96" s="21" t="str">
        <f>IF('P_kommun 2'!F96=0," ",'P_kommun 2'!F96)</f>
        <v>Grimstad</v>
      </c>
      <c r="D96" s="43">
        <f>IF('P_kommun 2'!G96=0," ",'P_kommun 2'!G96)</f>
        <v>814868.99999999988</v>
      </c>
    </row>
    <row r="97" spans="2:4" ht="14.1" customHeight="1" x14ac:dyDescent="0.2">
      <c r="B97" s="39">
        <f>IF('P_kommun 2'!E97=0," ",'P_kommun 2'!E97)</f>
        <v>92</v>
      </c>
      <c r="C97" s="21" t="str">
        <f>IF('P_kommun 2'!F97=0," ",'P_kommun 2'!F97)</f>
        <v>Karmøy</v>
      </c>
      <c r="D97" s="43">
        <f>IF('P_kommun 2'!G97=0," ",'P_kommun 2'!G97)</f>
        <v>807488.59999999986</v>
      </c>
    </row>
    <row r="98" spans="2:4" ht="14.1" customHeight="1" x14ac:dyDescent="0.2">
      <c r="B98" s="39">
        <f>IF('P_kommun 2'!E98=0," ",'P_kommun 2'!E98)</f>
        <v>93</v>
      </c>
      <c r="C98" s="21" t="str">
        <f>IF('P_kommun 2'!F98=0," ",'P_kommun 2'!F98)</f>
        <v>Vefsn</v>
      </c>
      <c r="D98" s="43">
        <f>IF('P_kommun 2'!G98=0," ",'P_kommun 2'!G98)</f>
        <v>776657.60000000009</v>
      </c>
    </row>
    <row r="99" spans="2:4" ht="14.1" customHeight="1" x14ac:dyDescent="0.2">
      <c r="B99" s="39">
        <f>IF('P_kommun 2'!E99=0," ",'P_kommun 2'!E99)</f>
        <v>94</v>
      </c>
      <c r="C99" s="21" t="str">
        <f>IF('P_kommun 2'!F99=0," ",'P_kommun 2'!F99)</f>
        <v>Lindesnes</v>
      </c>
      <c r="D99" s="43">
        <f>IF('P_kommun 2'!G99=0," ",'P_kommun 2'!G99)</f>
        <v>760719.39999999991</v>
      </c>
    </row>
    <row r="100" spans="2:4" ht="14.1" customHeight="1" x14ac:dyDescent="0.2">
      <c r="B100" s="39">
        <f>IF('P_kommun 2'!E100=0," ",'P_kommun 2'!E100)</f>
        <v>95</v>
      </c>
      <c r="C100" s="21" t="str">
        <f>IF('P_kommun 2'!F100=0," ",'P_kommun 2'!F100)</f>
        <v>Alver</v>
      </c>
      <c r="D100" s="43">
        <f>IF('P_kommun 2'!G100=0," ",'P_kommun 2'!G100)</f>
        <v>736368.6</v>
      </c>
    </row>
    <row r="101" spans="2:4" ht="14.1" customHeight="1" x14ac:dyDescent="0.2">
      <c r="B101" s="39">
        <f>IF('P_kommun 2'!E101=0," ",'P_kommun 2'!E101)</f>
        <v>96</v>
      </c>
      <c r="C101" s="21" t="str">
        <f>IF('P_kommun 2'!F101=0," ",'P_kommun 2'!F101)</f>
        <v>Lillehammer</v>
      </c>
      <c r="D101" s="43">
        <f>IF('P_kommun 2'!G101=0," ",'P_kommun 2'!G101)</f>
        <v>728141.89999999967</v>
      </c>
    </row>
    <row r="102" spans="2:4" ht="14.1" customHeight="1" x14ac:dyDescent="0.2">
      <c r="B102" s="39">
        <f>IF('P_kommun 2'!E102=0," ",'P_kommun 2'!E102)</f>
        <v>97</v>
      </c>
      <c r="C102" s="21" t="str">
        <f>IF('P_kommun 2'!F102=0," ",'P_kommun 2'!F102)</f>
        <v>Trondheim</v>
      </c>
      <c r="D102" s="43">
        <f>IF('P_kommun 2'!G102=0," ",'P_kommun 2'!G102)</f>
        <v>722926.18999999983</v>
      </c>
    </row>
    <row r="103" spans="2:4" ht="14.1" customHeight="1" x14ac:dyDescent="0.2">
      <c r="B103" s="39">
        <f>IF('P_kommun 2'!E103=0," ",'P_kommun 2'!E103)</f>
        <v>98</v>
      </c>
      <c r="C103" s="21" t="str">
        <f>IF('P_kommun 2'!F103=0," ",'P_kommun 2'!F103)</f>
        <v>Hægebostad</v>
      </c>
      <c r="D103" s="43">
        <f>IF('P_kommun 2'!G103=0," ",'P_kommun 2'!G103)</f>
        <v>716033.09999999974</v>
      </c>
    </row>
    <row r="104" spans="2:4" ht="14.1" customHeight="1" x14ac:dyDescent="0.2">
      <c r="B104" s="39">
        <f>IF('P_kommun 2'!E104=0," ",'P_kommun 2'!E104)</f>
        <v>99</v>
      </c>
      <c r="C104" s="21" t="str">
        <f>IF('P_kommun 2'!F104=0," ",'P_kommun 2'!F104)</f>
        <v>Skien</v>
      </c>
      <c r="D104" s="43">
        <f>IF('P_kommun 2'!G104=0," ",'P_kommun 2'!G104)</f>
        <v>706167.8</v>
      </c>
    </row>
    <row r="105" spans="2:4" ht="14.1" customHeight="1" x14ac:dyDescent="0.2">
      <c r="B105" s="39">
        <f>IF('P_kommun 2'!E105=0," ",'P_kommun 2'!E105)</f>
        <v>100</v>
      </c>
      <c r="C105" s="21" t="str">
        <f>IF('P_kommun 2'!F105=0," ",'P_kommun 2'!F105)</f>
        <v>Volda</v>
      </c>
      <c r="D105" s="43">
        <f>IF('P_kommun 2'!G105=0," ",'P_kommun 2'!G105)</f>
        <v>695781.59999999986</v>
      </c>
    </row>
    <row r="106" spans="2:4" ht="14.1" customHeight="1" x14ac:dyDescent="0.2">
      <c r="B106" s="39">
        <f>IF('P_kommun 2'!E106=0," ",'P_kommun 2'!E106)</f>
        <v>101</v>
      </c>
      <c r="C106" s="21" t="str">
        <f>IF('P_kommun 2'!F106=0," ",'P_kommun 2'!F106)</f>
        <v>Moss</v>
      </c>
      <c r="D106" s="43">
        <f>IF('P_kommun 2'!G106=0," ",'P_kommun 2'!G106)</f>
        <v>693609.60000000009</v>
      </c>
    </row>
    <row r="107" spans="2:4" ht="14.1" customHeight="1" x14ac:dyDescent="0.2">
      <c r="B107" s="39">
        <f>IF('P_kommun 2'!E107=0," ",'P_kommun 2'!E107)</f>
        <v>102</v>
      </c>
      <c r="C107" s="21" t="str">
        <f>IF('P_kommun 2'!F107=0," ",'P_kommun 2'!F107)</f>
        <v>Kvinnherad</v>
      </c>
      <c r="D107" s="43">
        <f>IF('P_kommun 2'!G107=0," ",'P_kommun 2'!G107)</f>
        <v>690953.5</v>
      </c>
    </row>
    <row r="108" spans="2:4" ht="14.1" customHeight="1" x14ac:dyDescent="0.2">
      <c r="B108" s="39">
        <f>IF('P_kommun 2'!E108=0," ",'P_kommun 2'!E108)</f>
        <v>103</v>
      </c>
      <c r="C108" s="21" t="str">
        <f>IF('P_kommun 2'!F108=0," ",'P_kommun 2'!F108)</f>
        <v>Grong</v>
      </c>
      <c r="D108" s="43">
        <f>IF('P_kommun 2'!G108=0," ",'P_kommun 2'!G108)</f>
        <v>670606.00000000035</v>
      </c>
    </row>
    <row r="109" spans="2:4" ht="14.1" customHeight="1" x14ac:dyDescent="0.2">
      <c r="B109" s="39">
        <f>IF('P_kommun 2'!E109=0," ",'P_kommun 2'!E109)</f>
        <v>104</v>
      </c>
      <c r="C109" s="21" t="str">
        <f>IF('P_kommun 2'!F109=0," ",'P_kommun 2'!F109)</f>
        <v>Gjerdrum</v>
      </c>
      <c r="D109" s="43">
        <f>IF('P_kommun 2'!G109=0," ",'P_kommun 2'!G109)</f>
        <v>668646.10000000033</v>
      </c>
    </row>
    <row r="110" spans="2:4" ht="14.1" customHeight="1" x14ac:dyDescent="0.2">
      <c r="B110" s="39">
        <f>IF('P_kommun 2'!E110=0," ",'P_kommun 2'!E110)</f>
        <v>105</v>
      </c>
      <c r="C110" s="21" t="str">
        <f>IF('P_kommun 2'!F110=0," ",'P_kommun 2'!F110)</f>
        <v>Vestvågøy</v>
      </c>
      <c r="D110" s="43">
        <f>IF('P_kommun 2'!G110=0," ",'P_kommun 2'!G110)</f>
        <v>658652.90000000095</v>
      </c>
    </row>
    <row r="111" spans="2:4" ht="14.1" customHeight="1" x14ac:dyDescent="0.2">
      <c r="B111" s="39">
        <f>IF('P_kommun 2'!E111=0," ",'P_kommun 2'!E111)</f>
        <v>106</v>
      </c>
      <c r="C111" s="21" t="str">
        <f>IF('P_kommun 2'!F111=0," ",'P_kommun 2'!F111)</f>
        <v>Kvæfjord</v>
      </c>
      <c r="D111" s="43">
        <f>IF('P_kommun 2'!G111=0," ",'P_kommun 2'!G111)</f>
        <v>635988.09999999974</v>
      </c>
    </row>
    <row r="112" spans="2:4" ht="14.1" customHeight="1" x14ac:dyDescent="0.2">
      <c r="B112" s="39">
        <f>IF('P_kommun 2'!E112=0," ",'P_kommun 2'!E112)</f>
        <v>107</v>
      </c>
      <c r="C112" s="21" t="str">
        <f>IF('P_kommun 2'!F112=0," ",'P_kommun 2'!F112)</f>
        <v>Ørsta</v>
      </c>
      <c r="D112" s="43">
        <f>IF('P_kommun 2'!G112=0," ",'P_kommun 2'!G112)</f>
        <v>629367.89999999991</v>
      </c>
    </row>
    <row r="113" spans="2:4" ht="14.1" customHeight="1" x14ac:dyDescent="0.2">
      <c r="B113" s="39">
        <f>IF('P_kommun 2'!E113=0," ",'P_kommun 2'!E113)</f>
        <v>108</v>
      </c>
      <c r="C113" s="21" t="str">
        <f>IF('P_kommun 2'!F113=0," ",'P_kommun 2'!F113)</f>
        <v>Vågå</v>
      </c>
      <c r="D113" s="43">
        <f>IF('P_kommun 2'!G113=0," ",'P_kommun 2'!G113)</f>
        <v>625203.20000000019</v>
      </c>
    </row>
    <row r="114" spans="2:4" ht="14.1" customHeight="1" x14ac:dyDescent="0.2">
      <c r="B114" s="39">
        <f>IF('P_kommun 2'!E114=0," ",'P_kommun 2'!E114)</f>
        <v>109</v>
      </c>
      <c r="C114" s="21" t="str">
        <f>IF('P_kommun 2'!F114=0," ",'P_kommun 2'!F114)</f>
        <v>Nordre Land</v>
      </c>
      <c r="D114" s="43">
        <f>IF('P_kommun 2'!G114=0," ",'P_kommun 2'!G114)</f>
        <v>619328.10000000056</v>
      </c>
    </row>
    <row r="115" spans="2:4" ht="14.1" customHeight="1" x14ac:dyDescent="0.2">
      <c r="B115" s="39">
        <f>IF('P_kommun 2'!E115=0," ",'P_kommun 2'!E115)</f>
        <v>110</v>
      </c>
      <c r="C115" s="21" t="str">
        <f>IF('P_kommun 2'!F115=0," ",'P_kommun 2'!F115)</f>
        <v>Dovre</v>
      </c>
      <c r="D115" s="43">
        <f>IF('P_kommun 2'!G115=0," ",'P_kommun 2'!G115)</f>
        <v>616346.70000000054</v>
      </c>
    </row>
    <row r="116" spans="2:4" ht="14.1" customHeight="1" x14ac:dyDescent="0.2">
      <c r="B116" s="39">
        <f>IF('P_kommun 2'!E116=0," ",'P_kommun 2'!E116)</f>
        <v>111</v>
      </c>
      <c r="C116" s="21" t="str">
        <f>IF('P_kommun 2'!F116=0," ",'P_kommun 2'!F116)</f>
        <v>Andøy</v>
      </c>
      <c r="D116" s="43">
        <f>IF('P_kommun 2'!G116=0," ",'P_kommun 2'!G116)</f>
        <v>606461.10000000009</v>
      </c>
    </row>
    <row r="117" spans="2:4" ht="14.1" customHeight="1" x14ac:dyDescent="0.2">
      <c r="B117" s="39">
        <f>IF('P_kommun 2'!E117=0," ",'P_kommun 2'!E117)</f>
        <v>112</v>
      </c>
      <c r="C117" s="21" t="str">
        <f>IF('P_kommun 2'!F117=0," ",'P_kommun 2'!F117)</f>
        <v>Rendalen</v>
      </c>
      <c r="D117" s="43">
        <f>IF('P_kommun 2'!G117=0," ",'P_kommun 2'!G117)</f>
        <v>590970.49999999953</v>
      </c>
    </row>
    <row r="118" spans="2:4" ht="14.1" customHeight="1" x14ac:dyDescent="0.2">
      <c r="B118" s="39">
        <f>IF('P_kommun 2'!E118=0," ",'P_kommun 2'!E118)</f>
        <v>113</v>
      </c>
      <c r="C118" s="21" t="str">
        <f>IF('P_kommun 2'!F118=0," ",'P_kommun 2'!F118)</f>
        <v>Selbu</v>
      </c>
      <c r="D118" s="43">
        <f>IF('P_kommun 2'!G118=0," ",'P_kommun 2'!G118)</f>
        <v>590957.39999999979</v>
      </c>
    </row>
    <row r="119" spans="2:4" ht="14.1" customHeight="1" x14ac:dyDescent="0.2">
      <c r="B119" s="39">
        <f>IF('P_kommun 2'!E119=0," ",'P_kommun 2'!E119)</f>
        <v>114</v>
      </c>
      <c r="C119" s="21" t="str">
        <f>IF('P_kommun 2'!F119=0," ",'P_kommun 2'!F119)</f>
        <v>Heim</v>
      </c>
      <c r="D119" s="43">
        <f>IF('P_kommun 2'!G119=0," ",'P_kommun 2'!G119)</f>
        <v>582942.19999999972</v>
      </c>
    </row>
    <row r="120" spans="2:4" ht="14.1" customHeight="1" x14ac:dyDescent="0.2">
      <c r="B120" s="39">
        <f>IF('P_kommun 2'!E120=0," ",'P_kommun 2'!E120)</f>
        <v>115</v>
      </c>
      <c r="C120" s="21" t="str">
        <f>IF('P_kommun 2'!F120=0," ",'P_kommun 2'!F120)</f>
        <v>Kvam</v>
      </c>
      <c r="D120" s="43">
        <f>IF('P_kommun 2'!G120=0," ",'P_kommun 2'!G120)</f>
        <v>579943.89999999967</v>
      </c>
    </row>
    <row r="121" spans="2:4" ht="14.1" customHeight="1" x14ac:dyDescent="0.2">
      <c r="B121" s="39">
        <f>IF('P_kommun 2'!E121=0," ",'P_kommun 2'!E121)</f>
        <v>116</v>
      </c>
      <c r="C121" s="21" t="str">
        <f>IF('P_kommun 2'!F121=0," ",'P_kommun 2'!F121)</f>
        <v>Alstahaug</v>
      </c>
      <c r="D121" s="43">
        <f>IF('P_kommun 2'!G121=0," ",'P_kommun 2'!G121)</f>
        <v>576054.50000000012</v>
      </c>
    </row>
    <row r="122" spans="2:4" ht="14.1" customHeight="1" x14ac:dyDescent="0.2">
      <c r="B122" s="39">
        <f>IF('P_kommun 2'!E122=0," ",'P_kommun 2'!E122)</f>
        <v>117</v>
      </c>
      <c r="C122" s="21" t="str">
        <f>IF('P_kommun 2'!F122=0," ",'P_kommun 2'!F122)</f>
        <v>Kristiansand</v>
      </c>
      <c r="D122" s="43">
        <f>IF('P_kommun 2'!G122=0," ",'P_kommun 2'!G122)</f>
        <v>559405.9</v>
      </c>
    </row>
    <row r="123" spans="2:4" ht="14.1" customHeight="1" x14ac:dyDescent="0.2">
      <c r="B123" s="39">
        <f>IF('P_kommun 2'!E123=0," ",'P_kommun 2'!E123)</f>
        <v>118</v>
      </c>
      <c r="C123" s="21" t="str">
        <f>IF('P_kommun 2'!F123=0," ",'P_kommun 2'!F123)</f>
        <v>Rauma</v>
      </c>
      <c r="D123" s="43">
        <f>IF('P_kommun 2'!G123=0," ",'P_kommun 2'!G123)</f>
        <v>557246.89999999979</v>
      </c>
    </row>
    <row r="124" spans="2:4" ht="14.1" customHeight="1" x14ac:dyDescent="0.2">
      <c r="B124" s="39">
        <f>IF('P_kommun 2'!E124=0," ",'P_kommun 2'!E124)</f>
        <v>119</v>
      </c>
      <c r="C124" s="21" t="str">
        <f>IF('P_kommun 2'!F124=0," ",'P_kommun 2'!F124)</f>
        <v>Nesna</v>
      </c>
      <c r="D124" s="43">
        <f>IF('P_kommun 2'!G124=0," ",'P_kommun 2'!G124)</f>
        <v>552089.49999999977</v>
      </c>
    </row>
    <row r="125" spans="2:4" ht="14.1" customHeight="1" x14ac:dyDescent="0.2">
      <c r="B125" s="39">
        <f>IF('P_kommun 2'!E125=0," ",'P_kommun 2'!E125)</f>
        <v>120</v>
      </c>
      <c r="C125" s="21" t="str">
        <f>IF('P_kommun 2'!F125=0," ",'P_kommun 2'!F125)</f>
        <v>Askvoll</v>
      </c>
      <c r="D125" s="43">
        <f>IF('P_kommun 2'!G125=0," ",'P_kommun 2'!G125)</f>
        <v>537243.9</v>
      </c>
    </row>
    <row r="126" spans="2:4" ht="14.1" customHeight="1" x14ac:dyDescent="0.2">
      <c r="B126" s="39">
        <f>IF('P_kommun 2'!E126=0," ",'P_kommun 2'!E126)</f>
        <v>121</v>
      </c>
      <c r="C126" s="21" t="str">
        <f>IF('P_kommun 2'!F126=0," ",'P_kommun 2'!F126)</f>
        <v>Drangedal</v>
      </c>
      <c r="D126" s="43">
        <f>IF('P_kommun 2'!G126=0," ",'P_kommun 2'!G126)</f>
        <v>536059.9</v>
      </c>
    </row>
    <row r="127" spans="2:4" ht="14.1" customHeight="1" x14ac:dyDescent="0.2">
      <c r="B127" s="39">
        <f>IF('P_kommun 2'!E127=0," ",'P_kommun 2'!E127)</f>
        <v>122</v>
      </c>
      <c r="C127" s="21" t="str">
        <f>IF('P_kommun 2'!F127=0," ",'P_kommun 2'!F127)</f>
        <v>Nord-Fron</v>
      </c>
      <c r="D127" s="43">
        <f>IF('P_kommun 2'!G127=0," ",'P_kommun 2'!G127)</f>
        <v>527096.80000000005</v>
      </c>
    </row>
    <row r="128" spans="2:4" ht="14.1" customHeight="1" x14ac:dyDescent="0.2">
      <c r="B128" s="39">
        <f>IF('P_kommun 2'!E128=0," ",'P_kommun 2'!E128)</f>
        <v>123</v>
      </c>
      <c r="C128" s="21" t="str">
        <f>IF('P_kommun 2'!F128=0," ",'P_kommun 2'!F128)</f>
        <v>Molde</v>
      </c>
      <c r="D128" s="43">
        <f>IF('P_kommun 2'!G128=0," ",'P_kommun 2'!G128)</f>
        <v>510070.60000000056</v>
      </c>
    </row>
    <row r="129" spans="2:4" ht="14.1" customHeight="1" x14ac:dyDescent="0.2">
      <c r="B129" s="39">
        <f>IF('P_kommun 2'!E129=0," ",'P_kommun 2'!E129)</f>
        <v>124</v>
      </c>
      <c r="C129" s="21" t="str">
        <f>IF('P_kommun 2'!F129=0," ",'P_kommun 2'!F129)</f>
        <v>Kvinesdal</v>
      </c>
      <c r="D129" s="43">
        <f>IF('P_kommun 2'!G129=0," ",'P_kommun 2'!G129)</f>
        <v>509802.79999999976</v>
      </c>
    </row>
    <row r="130" spans="2:4" ht="14.1" customHeight="1" x14ac:dyDescent="0.2">
      <c r="B130" s="39">
        <f>IF('P_kommun 2'!E130=0," ",'P_kommun 2'!E130)</f>
        <v>125</v>
      </c>
      <c r="C130" s="21" t="str">
        <f>IF('P_kommun 2'!F130=0," ",'P_kommun 2'!F130)</f>
        <v>Folldal</v>
      </c>
      <c r="D130" s="43">
        <f>IF('P_kommun 2'!G130=0," ",'P_kommun 2'!G130)</f>
        <v>505780.70000000007</v>
      </c>
    </row>
    <row r="131" spans="2:4" ht="14.1" customHeight="1" x14ac:dyDescent="0.2">
      <c r="B131" s="39">
        <f>IF('P_kommun 2'!E131=0," ",'P_kommun 2'!E131)</f>
        <v>126</v>
      </c>
      <c r="C131" s="21" t="str">
        <f>IF('P_kommun 2'!F131=0," ",'P_kommun 2'!F131)</f>
        <v>Lørenskog</v>
      </c>
      <c r="D131" s="43">
        <f>IF('P_kommun 2'!G131=0," ",'P_kommun 2'!G131)</f>
        <v>505032.60000000003</v>
      </c>
    </row>
    <row r="132" spans="2:4" ht="14.1" customHeight="1" x14ac:dyDescent="0.2">
      <c r="B132" s="39">
        <f>IF('P_kommun 2'!E132=0," ",'P_kommun 2'!E132)</f>
        <v>127</v>
      </c>
      <c r="C132" s="21" t="str">
        <f>IF('P_kommun 2'!F132=0," ",'P_kommun 2'!F132)</f>
        <v>Luster</v>
      </c>
      <c r="D132" s="43">
        <f>IF('P_kommun 2'!G132=0," ",'P_kommun 2'!G132)</f>
        <v>497313.7</v>
      </c>
    </row>
    <row r="133" spans="2:4" ht="14.1" customHeight="1" x14ac:dyDescent="0.2">
      <c r="B133" s="39">
        <f>IF('P_kommun 2'!E133=0," ",'P_kommun 2'!E133)</f>
        <v>128</v>
      </c>
      <c r="C133" s="21" t="str">
        <f>IF('P_kommun 2'!F133=0," ",'P_kommun 2'!F133)</f>
        <v>Lunner</v>
      </c>
      <c r="D133" s="43">
        <f>IF('P_kommun 2'!G133=0," ",'P_kommun 2'!G133)</f>
        <v>487810.10000000009</v>
      </c>
    </row>
    <row r="134" spans="2:4" ht="14.1" customHeight="1" x14ac:dyDescent="0.2">
      <c r="B134" s="39">
        <f>IF('P_kommun 2'!E134=0," ",'P_kommun 2'!E134)</f>
        <v>129</v>
      </c>
      <c r="C134" s="21" t="str">
        <f>IF('P_kommun 2'!F134=0," ",'P_kommun 2'!F134)</f>
        <v>Sigdal</v>
      </c>
      <c r="D134" s="43">
        <f>IF('P_kommun 2'!G134=0," ",'P_kommun 2'!G134)</f>
        <v>485558.30000000028</v>
      </c>
    </row>
    <row r="135" spans="2:4" ht="14.1" customHeight="1" x14ac:dyDescent="0.2">
      <c r="B135" s="39">
        <f>IF('P_kommun 2'!E135=0," ",'P_kommun 2'!E135)</f>
        <v>130</v>
      </c>
      <c r="C135" s="21" t="str">
        <f>IF('P_kommun 2'!F135=0," ",'P_kommun 2'!F135)</f>
        <v>Kongsvinger</v>
      </c>
      <c r="D135" s="43">
        <f>IF('P_kommun 2'!G135=0," ",'P_kommun 2'!G135)</f>
        <v>485182.89999999997</v>
      </c>
    </row>
    <row r="136" spans="2:4" ht="14.1" customHeight="1" x14ac:dyDescent="0.2">
      <c r="B136" s="39">
        <f>IF('P_kommun 2'!E136=0," ",'P_kommun 2'!E136)</f>
        <v>131</v>
      </c>
      <c r="C136" s="21" t="str">
        <f>IF('P_kommun 2'!F136=0," ",'P_kommun 2'!F136)</f>
        <v>Os</v>
      </c>
      <c r="D136" s="43">
        <f>IF('P_kommun 2'!G136=0," ",'P_kommun 2'!G136)</f>
        <v>480679.6999999999</v>
      </c>
    </row>
    <row r="137" spans="2:4" ht="14.1" customHeight="1" x14ac:dyDescent="0.2">
      <c r="B137" s="39">
        <f>IF('P_kommun 2'!E137=0," ",'P_kommun 2'!E137)</f>
        <v>132</v>
      </c>
      <c r="C137" s="21" t="str">
        <f>IF('P_kommun 2'!F137=0," ",'P_kommun 2'!F137)</f>
        <v>Lom</v>
      </c>
      <c r="D137" s="43">
        <f>IF('P_kommun 2'!G137=0," ",'P_kommun 2'!G137)</f>
        <v>465684.40000000014</v>
      </c>
    </row>
    <row r="138" spans="2:4" ht="14.1" customHeight="1" x14ac:dyDescent="0.2">
      <c r="B138" s="39">
        <f>IF('P_kommun 2'!E138=0," ",'P_kommun 2'!E138)</f>
        <v>133</v>
      </c>
      <c r="C138" s="21" t="str">
        <f>IF('P_kommun 2'!F138=0," ",'P_kommun 2'!F138)</f>
        <v>Gjemnes</v>
      </c>
      <c r="D138" s="43">
        <f>IF('P_kommun 2'!G138=0," ",'P_kommun 2'!G138)</f>
        <v>461222.19999999978</v>
      </c>
    </row>
    <row r="139" spans="2:4" ht="14.1" customHeight="1" x14ac:dyDescent="0.2">
      <c r="B139" s="39">
        <f>IF('P_kommun 2'!E139=0," ",'P_kommun 2'!E139)</f>
        <v>134</v>
      </c>
      <c r="C139" s="21" t="str">
        <f>IF('P_kommun 2'!F139=0," ",'P_kommun 2'!F139)</f>
        <v>Aurskog-Høland</v>
      </c>
      <c r="D139" s="43">
        <f>IF('P_kommun 2'!G139=0," ",'P_kommun 2'!G139)</f>
        <v>460729.49999999983</v>
      </c>
    </row>
    <row r="140" spans="2:4" ht="14.1" customHeight="1" x14ac:dyDescent="0.2">
      <c r="B140" s="39">
        <f>IF('P_kommun 2'!E140=0," ",'P_kommun 2'!E140)</f>
        <v>135</v>
      </c>
      <c r="C140" s="21" t="str">
        <f>IF('P_kommun 2'!F140=0," ",'P_kommun 2'!F140)</f>
        <v>Vevelstad</v>
      </c>
      <c r="D140" s="43">
        <f>IF('P_kommun 2'!G140=0," ",'P_kommun 2'!G140)</f>
        <v>449428.4000000002</v>
      </c>
    </row>
    <row r="141" spans="2:4" ht="14.1" customHeight="1" x14ac:dyDescent="0.2">
      <c r="B141" s="39">
        <f>IF('P_kommun 2'!E141=0," ",'P_kommun 2'!E141)</f>
        <v>136</v>
      </c>
      <c r="C141" s="21" t="str">
        <f>IF('P_kommun 2'!F141=0," ",'P_kommun 2'!F141)</f>
        <v>Ål</v>
      </c>
      <c r="D141" s="43">
        <f>IF('P_kommun 2'!G141=0," ",'P_kommun 2'!G141)</f>
        <v>448419.79999999981</v>
      </c>
    </row>
    <row r="142" spans="2:4" ht="14.1" customHeight="1" x14ac:dyDescent="0.2">
      <c r="B142" s="39">
        <f>IF('P_kommun 2'!E142=0," ",'P_kommun 2'!E142)</f>
        <v>137</v>
      </c>
      <c r="C142" s="21" t="str">
        <f>IF('P_kommun 2'!F142=0," ",'P_kommun 2'!F142)</f>
        <v>Bokn</v>
      </c>
      <c r="D142" s="43">
        <f>IF('P_kommun 2'!G142=0," ",'P_kommun 2'!G142)</f>
        <v>447806.9000000002</v>
      </c>
    </row>
    <row r="143" spans="2:4" ht="14.1" customHeight="1" x14ac:dyDescent="0.2">
      <c r="B143" s="39">
        <f>IF('P_kommun 2'!E143=0," ",'P_kommun 2'!E143)</f>
        <v>138</v>
      </c>
      <c r="C143" s="21" t="str">
        <f>IF('P_kommun 2'!F143=0," ",'P_kommun 2'!F143)</f>
        <v>Vanylven</v>
      </c>
      <c r="D143" s="43">
        <f>IF('P_kommun 2'!G143=0," ",'P_kommun 2'!G143)</f>
        <v>444228.99999999988</v>
      </c>
    </row>
    <row r="144" spans="2:4" ht="14.1" customHeight="1" x14ac:dyDescent="0.2">
      <c r="B144" s="39">
        <f>IF('P_kommun 2'!E144=0," ",'P_kommun 2'!E144)</f>
        <v>139</v>
      </c>
      <c r="C144" s="21" t="str">
        <f>IF('P_kommun 2'!F144=0," ",'P_kommun 2'!F144)</f>
        <v>Vennesla</v>
      </c>
      <c r="D144" s="43">
        <f>IF('P_kommun 2'!G144=0," ",'P_kommun 2'!G144)</f>
        <v>434996.5</v>
      </c>
    </row>
    <row r="145" spans="2:4" ht="14.1" customHeight="1" x14ac:dyDescent="0.2">
      <c r="B145" s="39">
        <f>IF('P_kommun 2'!E145=0," ",'P_kommun 2'!E145)</f>
        <v>140</v>
      </c>
      <c r="C145" s="21" t="str">
        <f>IF('P_kommun 2'!F145=0," ",'P_kommun 2'!F145)</f>
        <v>Nittedal</v>
      </c>
      <c r="D145" s="43">
        <f>IF('P_kommun 2'!G145=0," ",'P_kommun 2'!G145)</f>
        <v>434709.9</v>
      </c>
    </row>
    <row r="146" spans="2:4" ht="14.1" customHeight="1" x14ac:dyDescent="0.2">
      <c r="B146" s="39">
        <f>IF('P_kommun 2'!E146=0," ",'P_kommun 2'!E146)</f>
        <v>141</v>
      </c>
      <c r="C146" s="21" t="str">
        <f>IF('P_kommun 2'!F146=0," ",'P_kommun 2'!F146)</f>
        <v>Trysil</v>
      </c>
      <c r="D146" s="43">
        <f>IF('P_kommun 2'!G146=0," ",'P_kommun 2'!G146)</f>
        <v>433267.90000000014</v>
      </c>
    </row>
    <row r="147" spans="2:4" ht="14.1" customHeight="1" x14ac:dyDescent="0.2">
      <c r="B147" s="39">
        <f>IF('P_kommun 2'!E147=0," ",'P_kommun 2'!E147)</f>
        <v>142</v>
      </c>
      <c r="C147" s="21" t="str">
        <f>IF('P_kommun 2'!F147=0," ",'P_kommun 2'!F147)</f>
        <v>Sokndal</v>
      </c>
      <c r="D147" s="43">
        <f>IF('P_kommun 2'!G147=0," ",'P_kommun 2'!G147)</f>
        <v>429242.5999999998</v>
      </c>
    </row>
    <row r="148" spans="2:4" ht="14.1" customHeight="1" x14ac:dyDescent="0.2">
      <c r="B148" s="39">
        <f>IF('P_kommun 2'!E148=0," ",'P_kommun 2'!E148)</f>
        <v>143</v>
      </c>
      <c r="C148" s="21" t="str">
        <f>IF('P_kommun 2'!F148=0," ",'P_kommun 2'!F148)</f>
        <v>Rindal</v>
      </c>
      <c r="D148" s="43">
        <f>IF('P_kommun 2'!G148=0," ",'P_kommun 2'!G148)</f>
        <v>421401.30000000016</v>
      </c>
    </row>
    <row r="149" spans="2:4" ht="14.1" customHeight="1" x14ac:dyDescent="0.2">
      <c r="B149" s="39">
        <f>IF('P_kommun 2'!E149=0," ",'P_kommun 2'!E149)</f>
        <v>144</v>
      </c>
      <c r="C149" s="21" t="str">
        <f>IF('P_kommun 2'!F149=0," ",'P_kommun 2'!F149)</f>
        <v>Balsfjord</v>
      </c>
      <c r="D149" s="43">
        <f>IF('P_kommun 2'!G149=0," ",'P_kommun 2'!G149)</f>
        <v>421058.99999999983</v>
      </c>
    </row>
    <row r="150" spans="2:4" ht="14.1" customHeight="1" x14ac:dyDescent="0.2">
      <c r="B150" s="39">
        <f>IF('P_kommun 2'!E150=0," ",'P_kommun 2'!E150)</f>
        <v>145</v>
      </c>
      <c r="C150" s="21" t="str">
        <f>IF('P_kommun 2'!F150=0," ",'P_kommun 2'!F150)</f>
        <v>Stad</v>
      </c>
      <c r="D150" s="43">
        <f>IF('P_kommun 2'!G150=0," ",'P_kommun 2'!G150)</f>
        <v>420422.20000000007</v>
      </c>
    </row>
    <row r="151" spans="2:4" ht="14.1" customHeight="1" x14ac:dyDescent="0.2">
      <c r="B151" s="39">
        <f>IF('P_kommun 2'!E151=0," ",'P_kommun 2'!E151)</f>
        <v>146</v>
      </c>
      <c r="C151" s="21" t="str">
        <f>IF('P_kommun 2'!F151=0," ",'P_kommun 2'!F151)</f>
        <v>Øvre Eiker</v>
      </c>
      <c r="D151" s="43">
        <f>IF('P_kommun 2'!G151=0," ",'P_kommun 2'!G151)</f>
        <v>408970.09999999986</v>
      </c>
    </row>
    <row r="152" spans="2:4" ht="14.1" customHeight="1" x14ac:dyDescent="0.2">
      <c r="B152" s="39">
        <f>IF('P_kommun 2'!E152=0," ",'P_kommun 2'!E152)</f>
        <v>147</v>
      </c>
      <c r="C152" s="21" t="str">
        <f>IF('P_kommun 2'!F152=0," ",'P_kommun 2'!F152)</f>
        <v>Sel</v>
      </c>
      <c r="D152" s="43">
        <f>IF('P_kommun 2'!G152=0," ",'P_kommun 2'!G152)</f>
        <v>407478.80000000016</v>
      </c>
    </row>
    <row r="153" spans="2:4" ht="14.1" customHeight="1" x14ac:dyDescent="0.2">
      <c r="B153" s="39">
        <f>IF('P_kommun 2'!E153=0," ",'P_kommun 2'!E153)</f>
        <v>148</v>
      </c>
      <c r="C153" s="21" t="str">
        <f>IF('P_kommun 2'!F153=0," ",'P_kommun 2'!F153)</f>
        <v>Stranda</v>
      </c>
      <c r="D153" s="43">
        <f>IF('P_kommun 2'!G153=0," ",'P_kommun 2'!G153)</f>
        <v>403119.69999999978</v>
      </c>
    </row>
    <row r="154" spans="2:4" ht="14.1" customHeight="1" x14ac:dyDescent="0.2">
      <c r="B154" s="39">
        <f>IF('P_kommun 2'!E154=0," ",'P_kommun 2'!E154)</f>
        <v>149</v>
      </c>
      <c r="C154" s="21" t="str">
        <f>IF('P_kommun 2'!F154=0," ",'P_kommun 2'!F154)</f>
        <v>Tvedestrand</v>
      </c>
      <c r="D154" s="43">
        <f>IF('P_kommun 2'!G154=0," ",'P_kommun 2'!G154)</f>
        <v>400711.90000000014</v>
      </c>
    </row>
    <row r="155" spans="2:4" ht="14.1" customHeight="1" x14ac:dyDescent="0.2">
      <c r="B155" s="39">
        <f>IF('P_kommun 2'!E155=0," ",'P_kommun 2'!E155)</f>
        <v>150</v>
      </c>
      <c r="C155" s="21" t="str">
        <f>IF('P_kommun 2'!F155=0," ",'P_kommun 2'!F155)</f>
        <v>Malvik</v>
      </c>
      <c r="D155" s="43">
        <f>IF('P_kommun 2'!G155=0," ",'P_kommun 2'!G155)</f>
        <v>399410.19999999978</v>
      </c>
    </row>
    <row r="156" spans="2:4" ht="14.1" customHeight="1" x14ac:dyDescent="0.2">
      <c r="B156" s="39">
        <f>IF('P_kommun 2'!E156=0," ",'P_kommun 2'!E156)</f>
        <v>151</v>
      </c>
      <c r="C156" s="21" t="str">
        <f>IF('P_kommun 2'!F156=0," ",'P_kommun 2'!F156)</f>
        <v>Meløy</v>
      </c>
      <c r="D156" s="43">
        <f>IF('P_kommun 2'!G156=0," ",'P_kommun 2'!G156)</f>
        <v>396414.79999999987</v>
      </c>
    </row>
    <row r="157" spans="2:4" ht="14.1" customHeight="1" x14ac:dyDescent="0.2">
      <c r="B157" s="39">
        <f>IF('P_kommun 2'!E157=0," ",'P_kommun 2'!E157)</f>
        <v>152</v>
      </c>
      <c r="C157" s="21" t="str">
        <f>IF('P_kommun 2'!F157=0," ",'P_kommun 2'!F157)</f>
        <v>Sogndal</v>
      </c>
      <c r="D157" s="43">
        <f>IF('P_kommun 2'!G157=0," ",'P_kommun 2'!G157)</f>
        <v>395779</v>
      </c>
    </row>
    <row r="158" spans="2:4" ht="14.1" customHeight="1" x14ac:dyDescent="0.2">
      <c r="B158" s="39">
        <f>IF('P_kommun 2'!E158=0," ",'P_kommun 2'!E158)</f>
        <v>153</v>
      </c>
      <c r="C158" s="21" t="str">
        <f>IF('P_kommun 2'!F158=0," ",'P_kommun 2'!F158)</f>
        <v>Flekkefjord</v>
      </c>
      <c r="D158" s="43">
        <f>IF('P_kommun 2'!G158=0," ",'P_kommun 2'!G158)</f>
        <v>390649.89999999985</v>
      </c>
    </row>
    <row r="159" spans="2:4" ht="14.1" customHeight="1" x14ac:dyDescent="0.2">
      <c r="B159" s="39">
        <f>IF('P_kommun 2'!E159=0," ",'P_kommun 2'!E159)</f>
        <v>154</v>
      </c>
      <c r="C159" s="21" t="str">
        <f>IF('P_kommun 2'!F159=0," ",'P_kommun 2'!F159)</f>
        <v>Harstad</v>
      </c>
      <c r="D159" s="43">
        <f>IF('P_kommun 2'!G159=0," ",'P_kommun 2'!G159)</f>
        <v>389158.30000000005</v>
      </c>
    </row>
    <row r="160" spans="2:4" ht="14.1" customHeight="1" x14ac:dyDescent="0.2">
      <c r="B160" s="39">
        <f>IF('P_kommun 2'!E160=0," ",'P_kommun 2'!E160)</f>
        <v>155</v>
      </c>
      <c r="C160" s="21" t="str">
        <f>IF('P_kommun 2'!F160=0," ",'P_kommun 2'!F160)</f>
        <v>Søndre Land</v>
      </c>
      <c r="D160" s="43">
        <f>IF('P_kommun 2'!G160=0," ",'P_kommun 2'!G160)</f>
        <v>381747.39999999997</v>
      </c>
    </row>
    <row r="161" spans="2:4" ht="14.1" customHeight="1" x14ac:dyDescent="0.2">
      <c r="B161" s="39">
        <f>IF('P_kommun 2'!E161=0," ",'P_kommun 2'!E161)</f>
        <v>156</v>
      </c>
      <c r="C161" s="21" t="str">
        <f>IF('P_kommun 2'!F161=0," ",'P_kommun 2'!F161)</f>
        <v>Vestnes</v>
      </c>
      <c r="D161" s="43">
        <f>IF('P_kommun 2'!G161=0," ",'P_kommun 2'!G161)</f>
        <v>380031.00000000006</v>
      </c>
    </row>
    <row r="162" spans="2:4" ht="14.1" customHeight="1" x14ac:dyDescent="0.2">
      <c r="B162" s="39">
        <f>IF('P_kommun 2'!E162=0," ",'P_kommun 2'!E162)</f>
        <v>157</v>
      </c>
      <c r="C162" s="21" t="str">
        <f>IF('P_kommun 2'!F162=0," ",'P_kommun 2'!F162)</f>
        <v>Modum</v>
      </c>
      <c r="D162" s="43">
        <f>IF('P_kommun 2'!G162=0," ",'P_kommun 2'!G162)</f>
        <v>374550.89999999997</v>
      </c>
    </row>
    <row r="163" spans="2:4" ht="14.1" customHeight="1" x14ac:dyDescent="0.2">
      <c r="B163" s="39">
        <f>IF('P_kommun 2'!E163=0," ",'P_kommun 2'!E163)</f>
        <v>158</v>
      </c>
      <c r="C163" s="21" t="str">
        <f>IF('P_kommun 2'!F163=0," ",'P_kommun 2'!F163)</f>
        <v>Steigen</v>
      </c>
      <c r="D163" s="43">
        <f>IF('P_kommun 2'!G163=0," ",'P_kommun 2'!G163)</f>
        <v>373303.00000000006</v>
      </c>
    </row>
    <row r="164" spans="2:4" ht="14.1" customHeight="1" x14ac:dyDescent="0.2">
      <c r="B164" s="39">
        <f>IF('P_kommun 2'!E164=0," ",'P_kommun 2'!E164)</f>
        <v>159</v>
      </c>
      <c r="C164" s="21" t="str">
        <f>IF('P_kommun 2'!F164=0," ",'P_kommun 2'!F164)</f>
        <v>Lyngdal</v>
      </c>
      <c r="D164" s="43">
        <f>IF('P_kommun 2'!G164=0," ",'P_kommun 2'!G164)</f>
        <v>368498.9000000002</v>
      </c>
    </row>
    <row r="165" spans="2:4" ht="14.1" customHeight="1" x14ac:dyDescent="0.2">
      <c r="B165" s="39">
        <f>IF('P_kommun 2'!E165=0," ",'P_kommun 2'!E165)</f>
        <v>160</v>
      </c>
      <c r="C165" s="21" t="str">
        <f>IF('P_kommun 2'!F165=0," ",'P_kommun 2'!F165)</f>
        <v>Sortland</v>
      </c>
      <c r="D165" s="43">
        <f>IF('P_kommun 2'!G165=0," ",'P_kommun 2'!G165)</f>
        <v>363856.59999999986</v>
      </c>
    </row>
    <row r="166" spans="2:4" ht="14.1" customHeight="1" x14ac:dyDescent="0.2">
      <c r="B166" s="39">
        <f>IF('P_kommun 2'!E166=0," ",'P_kommun 2'!E166)</f>
        <v>161</v>
      </c>
      <c r="C166" s="21" t="str">
        <f>IF('P_kommun 2'!F166=0," ",'P_kommun 2'!F166)</f>
        <v>Siljan</v>
      </c>
      <c r="D166" s="43">
        <f>IF('P_kommun 2'!G166=0," ",'P_kommun 2'!G166)</f>
        <v>360344.69999999995</v>
      </c>
    </row>
    <row r="167" spans="2:4" ht="14.1" customHeight="1" x14ac:dyDescent="0.2">
      <c r="B167" s="39">
        <f>IF('P_kommun 2'!E167=0," ",'P_kommun 2'!E167)</f>
        <v>162</v>
      </c>
      <c r="C167" s="21" t="str">
        <f>IF('P_kommun 2'!F167=0," ",'P_kommun 2'!F167)</f>
        <v>Øystre Slidre</v>
      </c>
      <c r="D167" s="43">
        <f>IF('P_kommun 2'!G167=0," ",'P_kommun 2'!G167)</f>
        <v>355552.50000000006</v>
      </c>
    </row>
    <row r="168" spans="2:4" ht="14.1" customHeight="1" x14ac:dyDescent="0.2">
      <c r="B168" s="39">
        <f>IF('P_kommun 2'!E168=0," ",'P_kommun 2'!E168)</f>
        <v>163</v>
      </c>
      <c r="C168" s="21" t="str">
        <f>IF('P_kommun 2'!F168=0," ",'P_kommun 2'!F168)</f>
        <v>Hadsel</v>
      </c>
      <c r="D168" s="43">
        <f>IF('P_kommun 2'!G168=0," ",'P_kommun 2'!G168)</f>
        <v>348422.40000000014</v>
      </c>
    </row>
    <row r="169" spans="2:4" ht="14.1" customHeight="1" x14ac:dyDescent="0.2">
      <c r="B169" s="39">
        <f>IF('P_kommun 2'!E169=0," ",'P_kommun 2'!E169)</f>
        <v>164</v>
      </c>
      <c r="C169" s="21" t="str">
        <f>IF('P_kommun 2'!F169=0," ",'P_kommun 2'!F169)</f>
        <v>Ringerike</v>
      </c>
      <c r="D169" s="43">
        <f>IF('P_kommun 2'!G169=0," ",'P_kommun 2'!G169)</f>
        <v>346609.8</v>
      </c>
    </row>
    <row r="170" spans="2:4" ht="14.1" customHeight="1" x14ac:dyDescent="0.2">
      <c r="B170" s="39">
        <f>IF('P_kommun 2'!E170=0," ",'P_kommun 2'!E170)</f>
        <v>165</v>
      </c>
      <c r="C170" s="21" t="str">
        <f>IF('P_kommun 2'!F170=0," ",'P_kommun 2'!F170)</f>
        <v>Høylandet</v>
      </c>
      <c r="D170" s="43">
        <f>IF('P_kommun 2'!G170=0," ",'P_kommun 2'!G170)</f>
        <v>346081.20000000007</v>
      </c>
    </row>
    <row r="171" spans="2:4" ht="14.1" customHeight="1" x14ac:dyDescent="0.2">
      <c r="B171" s="39">
        <f>IF('P_kommun 2'!E171=0," ",'P_kommun 2'!E171)</f>
        <v>166</v>
      </c>
      <c r="C171" s="21" t="str">
        <f>IF('P_kommun 2'!F171=0," ",'P_kommun 2'!F171)</f>
        <v>Kinn</v>
      </c>
      <c r="D171" s="43">
        <f>IF('P_kommun 2'!G171=0," ",'P_kommun 2'!G171)</f>
        <v>344263.69999999978</v>
      </c>
    </row>
    <row r="172" spans="2:4" ht="14.1" customHeight="1" x14ac:dyDescent="0.2">
      <c r="B172" s="39">
        <f>IF('P_kommun 2'!E172=0," ",'P_kommun 2'!E172)</f>
        <v>167</v>
      </c>
      <c r="C172" s="21" t="str">
        <f>IF('P_kommun 2'!F172=0," ",'P_kommun 2'!F172)</f>
        <v>Nord-Aurdal</v>
      </c>
      <c r="D172" s="43">
        <f>IF('P_kommun 2'!G172=0," ",'P_kommun 2'!G172)</f>
        <v>340348.89999999991</v>
      </c>
    </row>
    <row r="173" spans="2:4" ht="14.1" customHeight="1" x14ac:dyDescent="0.2">
      <c r="B173" s="39">
        <f>IF('P_kommun 2'!E173=0," ",'P_kommun 2'!E173)</f>
        <v>168</v>
      </c>
      <c r="C173" s="21" t="str">
        <f>IF('P_kommun 2'!F173=0," ",'P_kommun 2'!F173)</f>
        <v>Ås</v>
      </c>
      <c r="D173" s="43">
        <f>IF('P_kommun 2'!G173=0," ",'P_kommun 2'!G173)</f>
        <v>322101.90000000002</v>
      </c>
    </row>
    <row r="174" spans="2:4" ht="14.1" customHeight="1" x14ac:dyDescent="0.2">
      <c r="B174" s="39">
        <f>IF('P_kommun 2'!E174=0," ",'P_kommun 2'!E174)</f>
        <v>169</v>
      </c>
      <c r="C174" s="21" t="str">
        <f>IF('P_kommun 2'!F174=0," ",'P_kommun 2'!F174)</f>
        <v>Bømlo</v>
      </c>
      <c r="D174" s="43">
        <f>IF('P_kommun 2'!G174=0," ",'P_kommun 2'!G174)</f>
        <v>308280.40000000002</v>
      </c>
    </row>
    <row r="175" spans="2:4" ht="14.1" customHeight="1" x14ac:dyDescent="0.2">
      <c r="B175" s="39">
        <f>IF('P_kommun 2'!E175=0," ",'P_kommun 2'!E175)</f>
        <v>170</v>
      </c>
      <c r="C175" s="21" t="str">
        <f>IF('P_kommun 2'!F175=0," ",'P_kommun 2'!F175)</f>
        <v>Hattfjelldal</v>
      </c>
      <c r="D175" s="43">
        <f>IF('P_kommun 2'!G175=0," ",'P_kommun 2'!G175)</f>
        <v>307550.40000000002</v>
      </c>
    </row>
    <row r="176" spans="2:4" ht="14.1" customHeight="1" x14ac:dyDescent="0.2">
      <c r="B176" s="39">
        <f>IF('P_kommun 2'!E176=0," ",'P_kommun 2'!E176)</f>
        <v>171</v>
      </c>
      <c r="C176" s="21" t="str">
        <f>IF('P_kommun 2'!F176=0," ",'P_kommun 2'!F176)</f>
        <v>Osterøy</v>
      </c>
      <c r="D176" s="43">
        <f>IF('P_kommun 2'!G176=0," ",'P_kommun 2'!G176)</f>
        <v>306759.3000000001</v>
      </c>
    </row>
    <row r="177" spans="2:4" ht="14.1" customHeight="1" x14ac:dyDescent="0.2">
      <c r="B177" s="39">
        <f>IF('P_kommun 2'!E177=0," ",'P_kommun 2'!E177)</f>
        <v>172</v>
      </c>
      <c r="C177" s="21" t="str">
        <f>IF('P_kommun 2'!F177=0," ",'P_kommun 2'!F177)</f>
        <v>Røros</v>
      </c>
      <c r="D177" s="43">
        <f>IF('P_kommun 2'!G177=0," ",'P_kommun 2'!G177)</f>
        <v>297621.20000000019</v>
      </c>
    </row>
    <row r="178" spans="2:4" ht="14.1" customHeight="1" x14ac:dyDescent="0.2">
      <c r="B178" s="39" t="str">
        <f>IF('P_kommun 2'!E178=0," ",'P_kommun 2'!E178)</f>
        <v xml:space="preserve"> </v>
      </c>
      <c r="C178" s="21" t="str">
        <f>IF('P_kommun 2'!F178=0," ",'P_kommun 2'!F178)</f>
        <v>Vik</v>
      </c>
      <c r="D178" s="43">
        <f>IF('P_kommun 2'!G178=0," ",'P_kommun 2'!G178)</f>
        <v>296241.90000000002</v>
      </c>
    </row>
    <row r="179" spans="2:4" ht="14.1" customHeight="1" x14ac:dyDescent="0.2">
      <c r="B179" s="39" t="str">
        <f>IF('P_kommun 2'!E179=0," ",'P_kommun 2'!E179)</f>
        <v xml:space="preserve"> </v>
      </c>
      <c r="C179" s="21" t="str">
        <f>IF('P_kommun 2'!F179=0," ",'P_kommun 2'!F179)</f>
        <v>Tingvoll</v>
      </c>
      <c r="D179" s="43">
        <f>IF('P_kommun 2'!G179=0," ",'P_kommun 2'!G179)</f>
        <v>294219.49999999994</v>
      </c>
    </row>
    <row r="180" spans="2:4" ht="14.1" customHeight="1" x14ac:dyDescent="0.2">
      <c r="B180" s="39" t="str">
        <f>IF('P_kommun 2'!E180=0," ",'P_kommun 2'!E180)</f>
        <v xml:space="preserve"> </v>
      </c>
      <c r="C180" s="21" t="str">
        <f>IF('P_kommun 2'!F180=0," ",'P_kommun 2'!F180)</f>
        <v>Nannestad</v>
      </c>
      <c r="D180" s="43">
        <f>IF('P_kommun 2'!G180=0," ",'P_kommun 2'!G180)</f>
        <v>294092.39999999985</v>
      </c>
    </row>
    <row r="181" spans="2:4" ht="14.1" customHeight="1" x14ac:dyDescent="0.2">
      <c r="B181" s="39" t="str">
        <f>IF('P_kommun 2'!E181=0," ",'P_kommun 2'!E181)</f>
        <v xml:space="preserve"> </v>
      </c>
      <c r="C181" s="21" t="str">
        <f>IF('P_kommun 2'!F181=0," ",'P_kommun 2'!F181)</f>
        <v>Nesbyen</v>
      </c>
      <c r="D181" s="43">
        <f>IF('P_kommun 2'!G181=0," ",'P_kommun 2'!G181)</f>
        <v>287835.8</v>
      </c>
    </row>
    <row r="182" spans="2:4" ht="14.1" customHeight="1" x14ac:dyDescent="0.2">
      <c r="B182" s="39" t="str">
        <f>IF('P_kommun 2'!E182=0," ",'P_kommun 2'!E182)</f>
        <v xml:space="preserve"> </v>
      </c>
      <c r="C182" s="21" t="str">
        <f>IF('P_kommun 2'!F182=0," ",'P_kommun 2'!F182)</f>
        <v>Giske</v>
      </c>
      <c r="D182" s="43">
        <f>IF('P_kommun 2'!G182=0," ",'P_kommun 2'!G182)</f>
        <v>286422.09999999998</v>
      </c>
    </row>
    <row r="183" spans="2:4" ht="14.1" customHeight="1" x14ac:dyDescent="0.2">
      <c r="B183" s="39" t="str">
        <f>IF('P_kommun 2'!E183=0," ",'P_kommun 2'!E183)</f>
        <v xml:space="preserve"> </v>
      </c>
      <c r="C183" s="21" t="str">
        <f>IF('P_kommun 2'!F183=0," ",'P_kommun 2'!F183)</f>
        <v>Asker</v>
      </c>
      <c r="D183" s="43">
        <f>IF('P_kommun 2'!G183=0," ",'P_kommun 2'!G183)</f>
        <v>284827.79999999993</v>
      </c>
    </row>
    <row r="184" spans="2:4" ht="14.1" customHeight="1" x14ac:dyDescent="0.2">
      <c r="B184" s="39" t="str">
        <f>IF('P_kommun 2'!E184=0," ",'P_kommun 2'!E184)</f>
        <v xml:space="preserve"> </v>
      </c>
      <c r="C184" s="21" t="str">
        <f>IF('P_kommun 2'!F184=0," ",'P_kommun 2'!F184)</f>
        <v>Aukra</v>
      </c>
      <c r="D184" s="43">
        <f>IF('P_kommun 2'!G184=0," ",'P_kommun 2'!G184)</f>
        <v>282782.09999999998</v>
      </c>
    </row>
    <row r="185" spans="2:4" ht="14.1" customHeight="1" x14ac:dyDescent="0.2">
      <c r="B185" s="39" t="str">
        <f>IF('P_kommun 2'!E185=0," ",'P_kommun 2'!E185)</f>
        <v xml:space="preserve"> </v>
      </c>
      <c r="C185" s="21" t="str">
        <f>IF('P_kommun 2'!F185=0," ",'P_kommun 2'!F185)</f>
        <v>Alta</v>
      </c>
      <c r="D185" s="43">
        <f>IF('P_kommun 2'!G185=0," ",'P_kommun 2'!G185)</f>
        <v>280944.79999999976</v>
      </c>
    </row>
    <row r="186" spans="2:4" ht="14.1" customHeight="1" x14ac:dyDescent="0.2">
      <c r="B186" s="39" t="str">
        <f>IF('P_kommun 2'!E186=0," ",'P_kommun 2'!E186)</f>
        <v xml:space="preserve"> </v>
      </c>
      <c r="C186" s="21" t="str">
        <f>IF('P_kommun 2'!F186=0," ",'P_kommun 2'!F186)</f>
        <v>Stor-Elvdal</v>
      </c>
      <c r="D186" s="43">
        <f>IF('P_kommun 2'!G186=0," ",'P_kommun 2'!G186)</f>
        <v>278069.59999999992</v>
      </c>
    </row>
    <row r="187" spans="2:4" ht="14.1" customHeight="1" x14ac:dyDescent="0.2">
      <c r="B187" s="39" t="str">
        <f>IF('P_kommun 2'!E187=0," ",'P_kommun 2'!E187)</f>
        <v xml:space="preserve"> </v>
      </c>
      <c r="C187" s="21" t="str">
        <f>IF('P_kommun 2'!F187=0," ",'P_kommun 2'!F187)</f>
        <v>Vang</v>
      </c>
      <c r="D187" s="43">
        <f>IF('P_kommun 2'!G187=0," ",'P_kommun 2'!G187)</f>
        <v>274458.60000000003</v>
      </c>
    </row>
    <row r="188" spans="2:4" ht="14.1" customHeight="1" x14ac:dyDescent="0.2">
      <c r="B188" s="39" t="str">
        <f>IF('P_kommun 2'!E188=0," ",'P_kommun 2'!E188)</f>
        <v xml:space="preserve"> </v>
      </c>
      <c r="C188" s="21" t="str">
        <f>IF('P_kommun 2'!F188=0," ",'P_kommun 2'!F188)</f>
        <v>Bodø</v>
      </c>
      <c r="D188" s="43">
        <f>IF('P_kommun 2'!G188=0," ",'P_kommun 2'!G188)</f>
        <v>265752.8000000001</v>
      </c>
    </row>
    <row r="189" spans="2:4" ht="14.1" customHeight="1" x14ac:dyDescent="0.2">
      <c r="B189" s="39" t="str">
        <f>IF('P_kommun 2'!E189=0," ",'P_kommun 2'!E189)</f>
        <v xml:space="preserve"> </v>
      </c>
      <c r="C189" s="21" t="str">
        <f>IF('P_kommun 2'!F189=0," ",'P_kommun 2'!F189)</f>
        <v>Haram</v>
      </c>
      <c r="D189" s="43">
        <f>IF('P_kommun 2'!G189=0," ",'P_kommun 2'!G189)</f>
        <v>263510.10000000015</v>
      </c>
    </row>
    <row r="190" spans="2:4" ht="14.1" customHeight="1" x14ac:dyDescent="0.2">
      <c r="B190" s="39" t="str">
        <f>IF('P_kommun 2'!E190=0," ",'P_kommun 2'!E190)</f>
        <v xml:space="preserve"> </v>
      </c>
      <c r="C190" s="21" t="str">
        <f>IF('P_kommun 2'!F190=0," ",'P_kommun 2'!F190)</f>
        <v>Averøy</v>
      </c>
      <c r="D190" s="43">
        <f>IF('P_kommun 2'!G190=0," ",'P_kommun 2'!G190)</f>
        <v>262721.19999999995</v>
      </c>
    </row>
    <row r="191" spans="2:4" ht="14.1" customHeight="1" x14ac:dyDescent="0.2">
      <c r="B191" s="39" t="str">
        <f>IF('P_kommun 2'!E191=0," ",'P_kommun 2'!E191)</f>
        <v xml:space="preserve"> </v>
      </c>
      <c r="C191" s="21" t="str">
        <f>IF('P_kommun 2'!F191=0," ",'P_kommun 2'!F191)</f>
        <v>Nore og Uvdal</v>
      </c>
      <c r="D191" s="43">
        <f>IF('P_kommun 2'!G191=0," ",'P_kommun 2'!G191)</f>
        <v>261793.6999999999</v>
      </c>
    </row>
    <row r="192" spans="2:4" ht="14.1" customHeight="1" x14ac:dyDescent="0.2">
      <c r="B192" s="39" t="str">
        <f>IF('P_kommun 2'!E192=0," ",'P_kommun 2'!E192)</f>
        <v xml:space="preserve"> </v>
      </c>
      <c r="C192" s="21" t="str">
        <f>IF('P_kommun 2'!F192=0," ",'P_kommun 2'!F192)</f>
        <v>Horten</v>
      </c>
      <c r="D192" s="43">
        <f>IF('P_kommun 2'!G192=0," ",'P_kommun 2'!G192)</f>
        <v>257091.89999999997</v>
      </c>
    </row>
    <row r="193" spans="2:4" ht="14.1" customHeight="1" x14ac:dyDescent="0.2">
      <c r="B193" s="39" t="str">
        <f>IF('P_kommun 2'!E193=0," ",'P_kommun 2'!E193)</f>
        <v xml:space="preserve"> </v>
      </c>
      <c r="C193" s="21" t="str">
        <f>IF('P_kommun 2'!F193=0," ",'P_kommun 2'!F193)</f>
        <v>Fredrikstad</v>
      </c>
      <c r="D193" s="43">
        <f>IF('P_kommun 2'!G193=0," ",'P_kommun 2'!G193)</f>
        <v>256328</v>
      </c>
    </row>
    <row r="194" spans="2:4" ht="14.1" customHeight="1" x14ac:dyDescent="0.2">
      <c r="B194" s="39" t="str">
        <f>IF('P_kommun 2'!E194=0," ",'P_kommun 2'!E194)</f>
        <v xml:space="preserve"> </v>
      </c>
      <c r="C194" s="21" t="str">
        <f>IF('P_kommun 2'!F194=0," ",'P_kommun 2'!F194)</f>
        <v>Grane</v>
      </c>
      <c r="D194" s="43">
        <f>IF('P_kommun 2'!G194=0," ",'P_kommun 2'!G194)</f>
        <v>254709.99999999988</v>
      </c>
    </row>
    <row r="195" spans="2:4" ht="14.1" customHeight="1" x14ac:dyDescent="0.2">
      <c r="B195" s="39" t="str">
        <f>IF('P_kommun 2'!E195=0," ",'P_kommun 2'!E195)</f>
        <v xml:space="preserve"> </v>
      </c>
      <c r="C195" s="21" t="str">
        <f>IF('P_kommun 2'!F195=0," ",'P_kommun 2'!F195)</f>
        <v>Bindal</v>
      </c>
      <c r="D195" s="43">
        <f>IF('P_kommun 2'!G195=0," ",'P_kommun 2'!G195)</f>
        <v>254536.19999999998</v>
      </c>
    </row>
    <row r="196" spans="2:4" ht="14.1" customHeight="1" x14ac:dyDescent="0.2">
      <c r="B196" s="39" t="str">
        <f>IF('P_kommun 2'!E196=0," ",'P_kommun 2'!E196)</f>
        <v xml:space="preserve"> </v>
      </c>
      <c r="C196" s="21" t="str">
        <f>IF('P_kommun 2'!F196=0," ",'P_kommun 2'!F196)</f>
        <v>Fjord</v>
      </c>
      <c r="D196" s="43">
        <f>IF('P_kommun 2'!G196=0," ",'P_kommun 2'!G196)</f>
        <v>253246.30000000008</v>
      </c>
    </row>
    <row r="197" spans="2:4" ht="14.1" customHeight="1" x14ac:dyDescent="0.2">
      <c r="B197" s="39" t="str">
        <f>IF('P_kommun 2'!E197=0," ",'P_kommun 2'!E197)</f>
        <v xml:space="preserve"> </v>
      </c>
      <c r="C197" s="21" t="str">
        <f>IF('P_kommun 2'!F197=0," ",'P_kommun 2'!F197)</f>
        <v>Lier</v>
      </c>
      <c r="D197" s="43">
        <f>IF('P_kommun 2'!G197=0," ",'P_kommun 2'!G197)</f>
        <v>250127.09999999995</v>
      </c>
    </row>
    <row r="198" spans="2:4" ht="14.1" customHeight="1" x14ac:dyDescent="0.2">
      <c r="B198" s="39"/>
      <c r="C198" s="21" t="str">
        <f>IF('P_kommun 2'!F198=0," ",'P_kommun 2'!F198)</f>
        <v>Hemsedal</v>
      </c>
      <c r="D198" s="43">
        <f>IF('P_kommun 2'!G198=0," ",'P_kommun 2'!G198)</f>
        <v>249671.59999999989</v>
      </c>
    </row>
    <row r="199" spans="2:4" ht="14.1" customHeight="1" x14ac:dyDescent="0.2">
      <c r="B199" s="39"/>
      <c r="C199" s="21" t="str">
        <f>IF('P_kommun 2'!F199=0," ",'P_kommun 2'!F199)</f>
        <v>Ullensvang</v>
      </c>
      <c r="D199" s="43">
        <f>IF('P_kommun 2'!G199=0," ",'P_kommun 2'!G199)</f>
        <v>243031.99999999994</v>
      </c>
    </row>
    <row r="200" spans="2:4" ht="14.1" customHeight="1" x14ac:dyDescent="0.2">
      <c r="B200" s="39"/>
      <c r="C200" s="21" t="str">
        <f>IF('P_kommun 2'!F200=0," ",'P_kommun 2'!F200)</f>
        <v>Sør-Odal</v>
      </c>
      <c r="D200" s="43">
        <f>IF('P_kommun 2'!G200=0," ",'P_kommun 2'!G200)</f>
        <v>240502.7</v>
      </c>
    </row>
    <row r="201" spans="2:4" ht="14.1" customHeight="1" x14ac:dyDescent="0.2">
      <c r="B201" s="39"/>
      <c r="C201" s="21" t="str">
        <f>IF('P_kommun 2'!F201=0," ",'P_kommun 2'!F201)</f>
        <v>Sirdal</v>
      </c>
      <c r="D201" s="43">
        <f>IF('P_kommun 2'!G201=0," ",'P_kommun 2'!G201)</f>
        <v>239097.10000000021</v>
      </c>
    </row>
    <row r="202" spans="2:4" ht="14.1" customHeight="1" x14ac:dyDescent="0.2">
      <c r="B202" s="39"/>
      <c r="C202" s="21" t="str">
        <f>IF('P_kommun 2'!F202=0," ",'P_kommun 2'!F202)</f>
        <v>Dønna</v>
      </c>
      <c r="D202" s="43">
        <f>IF('P_kommun 2'!G202=0," ",'P_kommun 2'!G202)</f>
        <v>236461.40000000008</v>
      </c>
    </row>
    <row r="203" spans="2:4" ht="14.1" customHeight="1" x14ac:dyDescent="0.2">
      <c r="B203" s="39"/>
      <c r="C203" s="21" t="str">
        <f>IF('P_kommun 2'!F203=0," ",'P_kommun 2'!F203)</f>
        <v>Gulen</v>
      </c>
      <c r="D203" s="43">
        <f>IF('P_kommun 2'!G203=0," ",'P_kommun 2'!G203)</f>
        <v>235989.00000000003</v>
      </c>
    </row>
    <row r="204" spans="2:4" ht="14.1" customHeight="1" x14ac:dyDescent="0.2">
      <c r="B204" s="39"/>
      <c r="C204" s="21" t="str">
        <f>IF('P_kommun 2'!F204=0," ",'P_kommun 2'!F204)</f>
        <v>Målselv</v>
      </c>
      <c r="D204" s="43">
        <f>IF('P_kommun 2'!G204=0," ",'P_kommun 2'!G204)</f>
        <v>235361.10000000003</v>
      </c>
    </row>
    <row r="205" spans="2:4" ht="14.1" customHeight="1" x14ac:dyDescent="0.2">
      <c r="B205" s="39"/>
      <c r="C205" s="21" t="str">
        <f>IF('P_kommun 2'!F205=0," ",'P_kommun 2'!F205)</f>
        <v>Lurøy</v>
      </c>
      <c r="D205" s="43">
        <f>IF('P_kommun 2'!G205=0," ",'P_kommun 2'!G205)</f>
        <v>235079.9</v>
      </c>
    </row>
    <row r="206" spans="2:4" ht="14.1" customHeight="1" x14ac:dyDescent="0.2">
      <c r="B206" s="39"/>
      <c r="C206" s="21" t="str">
        <f>IF('P_kommun 2'!F206=0," ",'P_kommun 2'!F206)</f>
        <v>Sunndal</v>
      </c>
      <c r="D206" s="43">
        <f>IF('P_kommun 2'!G206=0," ",'P_kommun 2'!G206)</f>
        <v>233728.70000000013</v>
      </c>
    </row>
    <row r="207" spans="2:4" ht="14.1" customHeight="1" x14ac:dyDescent="0.2">
      <c r="B207" s="39"/>
      <c r="C207" s="21" t="str">
        <f>IF('P_kommun 2'!F207=0," ",'P_kommun 2'!F207)</f>
        <v>Gol</v>
      </c>
      <c r="D207" s="43">
        <f>IF('P_kommun 2'!G207=0," ",'P_kommun 2'!G207)</f>
        <v>231426.9</v>
      </c>
    </row>
    <row r="208" spans="2:4" ht="14.1" customHeight="1" x14ac:dyDescent="0.2">
      <c r="B208" s="39"/>
      <c r="C208" s="21" t="str">
        <f>IF('P_kommun 2'!F208=0," ",'P_kommun 2'!F208)</f>
        <v>Fjaler</v>
      </c>
      <c r="D208" s="43">
        <f>IF('P_kommun 2'!G208=0," ",'P_kommun 2'!G208)</f>
        <v>230250.49999999991</v>
      </c>
    </row>
    <row r="209" spans="2:4" ht="14.1" customHeight="1" x14ac:dyDescent="0.2">
      <c r="B209" s="39"/>
      <c r="C209" s="21" t="str">
        <f>IF('P_kommun 2'!F209=0," ",'P_kommun 2'!F209)</f>
        <v>Tana</v>
      </c>
      <c r="D209" s="43">
        <f>IF('P_kommun 2'!G209=0," ",'P_kommun 2'!G209)</f>
        <v>228885.09999999995</v>
      </c>
    </row>
    <row r="210" spans="2:4" ht="14.1" customHeight="1" x14ac:dyDescent="0.2">
      <c r="B210" s="39"/>
      <c r="C210" s="21" t="str">
        <f>IF('P_kommun 2'!F210=0," ",'P_kommun 2'!F210)</f>
        <v>Arendal</v>
      </c>
      <c r="D210" s="43">
        <f>IF('P_kommun 2'!G210=0," ",'P_kommun 2'!G210)</f>
        <v>226994.19999999984</v>
      </c>
    </row>
    <row r="211" spans="2:4" ht="14.1" customHeight="1" x14ac:dyDescent="0.2">
      <c r="B211" s="39"/>
      <c r="C211" s="21" t="str">
        <f>IF('P_kommun 2'!F211=0," ",'P_kommun 2'!F211)</f>
        <v>Jevnaker</v>
      </c>
      <c r="D211" s="43">
        <f>IF('P_kommun 2'!G211=0," ",'P_kommun 2'!G211)</f>
        <v>225945.4</v>
      </c>
    </row>
    <row r="212" spans="2:4" ht="14.1" customHeight="1" x14ac:dyDescent="0.2">
      <c r="B212" s="39"/>
      <c r="C212" s="21" t="str">
        <f>IF('P_kommun 2'!F212=0," ",'P_kommun 2'!F212)</f>
        <v>Porsgrunn</v>
      </c>
      <c r="D212" s="43">
        <f>IF('P_kommun 2'!G212=0," ",'P_kommun 2'!G212)</f>
        <v>225002.5</v>
      </c>
    </row>
    <row r="213" spans="2:4" ht="14.1" customHeight="1" x14ac:dyDescent="0.2">
      <c r="B213" s="39"/>
      <c r="C213" s="21" t="str">
        <f>IF('P_kommun 2'!F213=0," ",'P_kommun 2'!F213)</f>
        <v>Vestre Slidre</v>
      </c>
      <c r="D213" s="43">
        <f>IF('P_kommun 2'!G213=0," ",'P_kommun 2'!G213)</f>
        <v>224142.49999999997</v>
      </c>
    </row>
    <row r="214" spans="2:4" ht="14.1" customHeight="1" x14ac:dyDescent="0.2">
      <c r="B214" s="39"/>
      <c r="C214" s="21" t="str">
        <f>IF('P_kommun 2'!F214=0," ",'P_kommun 2'!F214)</f>
        <v>Eidskog</v>
      </c>
      <c r="D214" s="43">
        <f>IF('P_kommun 2'!G214=0," ",'P_kommun 2'!G214)</f>
        <v>221336.59999999995</v>
      </c>
    </row>
    <row r="215" spans="2:4" ht="14.1" customHeight="1" x14ac:dyDescent="0.2">
      <c r="B215" s="39"/>
      <c r="C215" s="21" t="str">
        <f>IF('P_kommun 2'!F215=0," ",'P_kommun 2'!F215)</f>
        <v>Ålesund</v>
      </c>
      <c r="D215" s="43">
        <f>IF('P_kommun 2'!G215=0," ",'P_kommun 2'!G215)</f>
        <v>219853.20000000016</v>
      </c>
    </row>
    <row r="216" spans="2:4" ht="14.1" customHeight="1" x14ac:dyDescent="0.2">
      <c r="B216" s="39"/>
      <c r="C216" s="21" t="str">
        <f>IF('P_kommun 2'!F216=0," ",'P_kommun 2'!F216)</f>
        <v>Hol</v>
      </c>
      <c r="D216" s="43">
        <f>IF('P_kommun 2'!G216=0," ",'P_kommun 2'!G216)</f>
        <v>216054.29999999996</v>
      </c>
    </row>
    <row r="217" spans="2:4" ht="14.1" customHeight="1" x14ac:dyDescent="0.2">
      <c r="B217" s="39"/>
      <c r="C217" s="21" t="str">
        <f>IF('P_kommun 2'!F217=0," ",'P_kommun 2'!F217)</f>
        <v>Sauda</v>
      </c>
      <c r="D217" s="43">
        <f>IF('P_kommun 2'!G217=0," ",'P_kommun 2'!G217)</f>
        <v>209296.40000000002</v>
      </c>
    </row>
    <row r="218" spans="2:4" ht="14.1" customHeight="1" x14ac:dyDescent="0.2">
      <c r="B218" s="39"/>
      <c r="C218" s="21" t="str">
        <f>IF('P_kommun 2'!F218=0," ",'P_kommun 2'!F218)</f>
        <v>Sør-Aurdal</v>
      </c>
      <c r="D218" s="43">
        <f>IF('P_kommun 2'!G218=0," ",'P_kommun 2'!G218)</f>
        <v>208087.90000000002</v>
      </c>
    </row>
    <row r="219" spans="2:4" ht="14.1" customHeight="1" x14ac:dyDescent="0.2">
      <c r="B219" s="39"/>
      <c r="C219" s="21" t="str">
        <f>IF('P_kommun 2'!F219=0," ",'P_kommun 2'!F219)</f>
        <v>Fitjar</v>
      </c>
      <c r="D219" s="43">
        <f>IF('P_kommun 2'!G219=0," ",'P_kommun 2'!G219)</f>
        <v>205031.4999999998</v>
      </c>
    </row>
    <row r="220" spans="2:4" ht="14.1" customHeight="1" x14ac:dyDescent="0.2">
      <c r="B220" s="39"/>
      <c r="C220" s="21" t="str">
        <f>IF('P_kommun 2'!F220=0," ",'P_kommun 2'!F220)</f>
        <v>Seljord</v>
      </c>
      <c r="D220" s="43">
        <f>IF('P_kommun 2'!G220=0," ",'P_kommun 2'!G220)</f>
        <v>203598.89999999994</v>
      </c>
    </row>
    <row r="221" spans="2:4" ht="14.1" customHeight="1" x14ac:dyDescent="0.2">
      <c r="B221" s="39"/>
      <c r="C221" s="21" t="str">
        <f>IF('P_kommun 2'!F221=0," ",'P_kommun 2'!F221)</f>
        <v>Smøla</v>
      </c>
      <c r="D221" s="43">
        <f>IF('P_kommun 2'!G221=0," ",'P_kommun 2'!G221)</f>
        <v>199772.30000000008</v>
      </c>
    </row>
    <row r="222" spans="2:4" ht="14.1" customHeight="1" x14ac:dyDescent="0.2">
      <c r="B222" s="39"/>
      <c r="C222" s="21" t="str">
        <f>IF('P_kommun 2'!F222=0," ",'P_kommun 2'!F222)</f>
        <v>Bergen</v>
      </c>
      <c r="D222" s="43">
        <f>IF('P_kommun 2'!G222=0," ",'P_kommun 2'!G222)</f>
        <v>194600.10000000003</v>
      </c>
    </row>
    <row r="223" spans="2:4" ht="14.1" customHeight="1" x14ac:dyDescent="0.2">
      <c r="B223" s="39"/>
      <c r="C223" s="21" t="str">
        <f>IF('P_kommun 2'!F223=0," ",'P_kommun 2'!F223)</f>
        <v>Aure</v>
      </c>
      <c r="D223" s="43">
        <f>IF('P_kommun 2'!G223=0," ",'P_kommun 2'!G223)</f>
        <v>189238.69999999995</v>
      </c>
    </row>
    <row r="224" spans="2:4" ht="14.1" customHeight="1" x14ac:dyDescent="0.2">
      <c r="B224" s="39"/>
      <c r="C224" s="21" t="str">
        <f>IF('P_kommun 2'!F224=0," ",'P_kommun 2'!F224)</f>
        <v>Etnedal</v>
      </c>
      <c r="D224" s="43">
        <f>IF('P_kommun 2'!G224=0," ",'P_kommun 2'!G224)</f>
        <v>188974.40000000005</v>
      </c>
    </row>
    <row r="225" spans="2:4" ht="14.1" customHeight="1" x14ac:dyDescent="0.2">
      <c r="B225" s="39"/>
      <c r="C225" s="21" t="str">
        <f>IF('P_kommun 2'!F225=0," ",'P_kommun 2'!F225)</f>
        <v>Vegårshei</v>
      </c>
      <c r="D225" s="43">
        <f>IF('P_kommun 2'!G225=0," ",'P_kommun 2'!G225)</f>
        <v>185888.50000000003</v>
      </c>
    </row>
    <row r="226" spans="2:4" ht="14.1" customHeight="1" x14ac:dyDescent="0.2">
      <c r="B226" s="39"/>
      <c r="C226" s="21" t="str">
        <f>IF('P_kommun 2'!F226=0," ",'P_kommun 2'!F226)</f>
        <v>Bjørnafjorden</v>
      </c>
      <c r="D226" s="43">
        <f>IF('P_kommun 2'!G226=0," ",'P_kommun 2'!G226)</f>
        <v>185214.19999999998</v>
      </c>
    </row>
    <row r="227" spans="2:4" ht="14.1" customHeight="1" x14ac:dyDescent="0.2">
      <c r="B227" s="39"/>
      <c r="C227" s="21" t="str">
        <f>IF('P_kommun 2'!F227=0," ",'P_kommun 2'!F227)</f>
        <v>Lærdal</v>
      </c>
      <c r="D227" s="43">
        <f>IF('P_kommun 2'!G227=0," ",'P_kommun 2'!G227)</f>
        <v>183173.69999999995</v>
      </c>
    </row>
    <row r="228" spans="2:4" ht="14.1" customHeight="1" x14ac:dyDescent="0.2">
      <c r="B228" s="39"/>
      <c r="C228" s="21" t="str">
        <f>IF('P_kommun 2'!F228=0," ",'P_kommun 2'!F228)</f>
        <v>Tromsø</v>
      </c>
      <c r="D228" s="43">
        <f>IF('P_kommun 2'!G228=0," ",'P_kommun 2'!G228)</f>
        <v>179401.79999999996</v>
      </c>
    </row>
    <row r="229" spans="2:4" ht="14.1" customHeight="1" x14ac:dyDescent="0.2">
      <c r="B229" s="39"/>
      <c r="C229" s="21" t="str">
        <f>IF('P_kommun 2'!F229=0," ",'P_kommun 2'!F229)</f>
        <v>Lyngen</v>
      </c>
      <c r="D229" s="43">
        <f>IF('P_kommun 2'!G229=0," ",'P_kommun 2'!G229)</f>
        <v>177268.50000000003</v>
      </c>
    </row>
    <row r="230" spans="2:4" ht="14.1" customHeight="1" x14ac:dyDescent="0.2">
      <c r="B230" s="39"/>
      <c r="C230" s="21" t="str">
        <f>IF('P_kommun 2'!F230=0," ",'P_kommun 2'!F230)</f>
        <v>Narvik</v>
      </c>
      <c r="D230" s="43">
        <f>IF('P_kommun 2'!G230=0," ",'P_kommun 2'!G230)</f>
        <v>175347.40000000008</v>
      </c>
    </row>
    <row r="231" spans="2:4" ht="14.1" customHeight="1" x14ac:dyDescent="0.2">
      <c r="B231" s="39"/>
      <c r="C231" s="21" t="str">
        <f>IF('P_kommun 2'!F231=0," ",'P_kommun 2'!F231)</f>
        <v>Saltdal</v>
      </c>
      <c r="D231" s="43">
        <f>IF('P_kommun 2'!G231=0," ",'P_kommun 2'!G231)</f>
        <v>170752.40000000002</v>
      </c>
    </row>
    <row r="232" spans="2:4" ht="14.1" customHeight="1" x14ac:dyDescent="0.2">
      <c r="B232" s="39"/>
      <c r="C232" s="21" t="str">
        <f>IF('P_kommun 2'!F232=0," ",'P_kommun 2'!F232)</f>
        <v>Bardu</v>
      </c>
      <c r="D232" s="43">
        <f>IF('P_kommun 2'!G232=0," ",'P_kommun 2'!G232)</f>
        <v>167503.80000000005</v>
      </c>
    </row>
    <row r="233" spans="2:4" ht="14.1" customHeight="1" x14ac:dyDescent="0.2">
      <c r="B233" s="39"/>
      <c r="C233" s="21" t="str">
        <f>IF('P_kommun 2'!F233=0," ",'P_kommun 2'!F233)</f>
        <v>Lierne</v>
      </c>
      <c r="D233" s="43">
        <f>IF('P_kommun 2'!G233=0," ",'P_kommun 2'!G233)</f>
        <v>162775.1</v>
      </c>
    </row>
    <row r="234" spans="2:4" ht="14.1" customHeight="1" x14ac:dyDescent="0.2">
      <c r="B234" s="39"/>
      <c r="C234" s="21" t="str">
        <f>IF('P_kommun 2'!F234=0," ",'P_kommun 2'!F234)</f>
        <v>Åseral</v>
      </c>
      <c r="D234" s="43">
        <f>IF('P_kommun 2'!G234=0," ",'P_kommun 2'!G234)</f>
        <v>161821.99999999994</v>
      </c>
    </row>
    <row r="235" spans="2:4" ht="14.1" customHeight="1" x14ac:dyDescent="0.2">
      <c r="B235" s="39"/>
      <c r="C235" s="21" t="str">
        <f>IF('P_kommun 2'!F235=0," ",'P_kommun 2'!F235)</f>
        <v>Drammen</v>
      </c>
      <c r="D235" s="43">
        <f>IF('P_kommun 2'!G235=0," ",'P_kommun 2'!G235)</f>
        <v>157434.6999999999</v>
      </c>
    </row>
    <row r="236" spans="2:4" ht="14.1" customHeight="1" x14ac:dyDescent="0.2">
      <c r="B236" s="39"/>
      <c r="C236" s="21" t="str">
        <f>IF('P_kommun 2'!F236=0," ",'P_kommun 2'!F236)</f>
        <v>Tinn</v>
      </c>
      <c r="D236" s="43">
        <f>IF('P_kommun 2'!G236=0," ",'P_kommun 2'!G236)</f>
        <v>156612.7999999999</v>
      </c>
    </row>
    <row r="237" spans="2:4" ht="14.1" customHeight="1" x14ac:dyDescent="0.2">
      <c r="B237" s="39"/>
      <c r="C237" s="21" t="str">
        <f>IF('P_kommun 2'!F237=0," ",'P_kommun 2'!F237)</f>
        <v>Nord-Odal</v>
      </c>
      <c r="D237" s="43">
        <f>IF('P_kommun 2'!G237=0," ",'P_kommun 2'!G237)</f>
        <v>149010.1</v>
      </c>
    </row>
    <row r="238" spans="2:4" ht="14.1" customHeight="1" x14ac:dyDescent="0.2">
      <c r="B238" s="39"/>
      <c r="C238" s="21" t="str">
        <f>IF('P_kommun 2'!F238=0," ",'P_kommun 2'!F238)</f>
        <v>Tokke</v>
      </c>
      <c r="D238" s="43">
        <f>IF('P_kommun 2'!G238=0," ",'P_kommun 2'!G238)</f>
        <v>148200.10000000003</v>
      </c>
    </row>
    <row r="239" spans="2:4" ht="14.1" customHeight="1" x14ac:dyDescent="0.2">
      <c r="B239" s="39"/>
      <c r="C239" s="21" t="str">
        <f>IF('P_kommun 2'!F239=0," ",'P_kommun 2'!F239)</f>
        <v>Vinje</v>
      </c>
      <c r="D239" s="43">
        <f>IF('P_kommun 2'!G239=0," ",'P_kommun 2'!G239)</f>
        <v>147793.80000000002</v>
      </c>
    </row>
    <row r="240" spans="2:4" ht="14.1" customHeight="1" x14ac:dyDescent="0.2">
      <c r="B240" s="39"/>
      <c r="C240" s="21" t="str">
        <f>IF('P_kommun 2'!F240=0," ",'P_kommun 2'!F240)</f>
        <v>Nome</v>
      </c>
      <c r="D240" s="43">
        <f>IF('P_kommun 2'!G240=0," ",'P_kommun 2'!G240)</f>
        <v>137319.09999999995</v>
      </c>
    </row>
    <row r="241" spans="2:4" ht="14.1" customHeight="1" x14ac:dyDescent="0.2">
      <c r="B241" s="39"/>
      <c r="C241" s="21" t="str">
        <f>IF('P_kommun 2'!F241=0," ",'P_kommun 2'!F241)</f>
        <v>Notodden</v>
      </c>
      <c r="D241" s="43">
        <f>IF('P_kommun 2'!G241=0," ",'P_kommun 2'!G241)</f>
        <v>135656.4</v>
      </c>
    </row>
    <row r="242" spans="2:4" ht="14.1" customHeight="1" x14ac:dyDescent="0.2">
      <c r="B242" s="39"/>
      <c r="C242" s="21" t="str">
        <f>IF('P_kommun 2'!F242=0," ",'P_kommun 2'!F242)</f>
        <v>Sykkylven</v>
      </c>
      <c r="D242" s="43">
        <f>IF('P_kommun 2'!G242=0," ",'P_kommun 2'!G242)</f>
        <v>135501.50000000003</v>
      </c>
    </row>
    <row r="243" spans="2:4" ht="14.1" customHeight="1" x14ac:dyDescent="0.2">
      <c r="B243" s="39"/>
      <c r="C243" s="21" t="str">
        <f>IF('P_kommun 2'!F243=0," ",'P_kommun 2'!F243)</f>
        <v>Hyllestad</v>
      </c>
      <c r="D243" s="43">
        <f>IF('P_kommun 2'!G243=0," ",'P_kommun 2'!G243)</f>
        <v>135342.90000000005</v>
      </c>
    </row>
    <row r="244" spans="2:4" ht="14.1" customHeight="1" x14ac:dyDescent="0.2">
      <c r="B244" s="39"/>
      <c r="C244" s="21" t="str">
        <f>IF('P_kommun 2'!F244=0," ",'P_kommun 2'!F244)</f>
        <v>Hitra</v>
      </c>
      <c r="D244" s="43">
        <f>IF('P_kommun 2'!G244=0," ",'P_kommun 2'!G244)</f>
        <v>134202.29999999999</v>
      </c>
    </row>
    <row r="245" spans="2:4" ht="14.1" customHeight="1" x14ac:dyDescent="0.2">
      <c r="B245" s="39"/>
      <c r="C245" s="21" t="str">
        <f>IF('P_kommun 2'!F245=0," ",'P_kommun 2'!F245)</f>
        <v>Leka</v>
      </c>
      <c r="D245" s="43">
        <f>IF('P_kommun 2'!G245=0," ",'P_kommun 2'!G245)</f>
        <v>131310.69999999995</v>
      </c>
    </row>
    <row r="246" spans="2:4" ht="14.1" customHeight="1" x14ac:dyDescent="0.2">
      <c r="B246" s="39"/>
      <c r="C246" s="21" t="str">
        <f>IF('P_kommun 2'!F246=0," ",'P_kommun 2'!F246)</f>
        <v>Hjartdal</v>
      </c>
      <c r="D246" s="43">
        <f>IF('P_kommun 2'!G246=0," ",'P_kommun 2'!G246)</f>
        <v>130839.50000000001</v>
      </c>
    </row>
    <row r="247" spans="2:4" ht="14.1" customHeight="1" x14ac:dyDescent="0.2">
      <c r="B247" s="39"/>
      <c r="C247" s="21" t="str">
        <f>IF('P_kommun 2'!F247=0," ",'P_kommun 2'!F247)</f>
        <v>Senja</v>
      </c>
      <c r="D247" s="43">
        <f>IF('P_kommun 2'!G247=0," ",'P_kommun 2'!G247)</f>
        <v>128715.10000000002</v>
      </c>
    </row>
    <row r="248" spans="2:4" ht="14.1" customHeight="1" x14ac:dyDescent="0.2">
      <c r="B248" s="39"/>
      <c r="C248" s="21" t="str">
        <f>IF('P_kommun 2'!F248=0," ",'P_kommun 2'!F248)</f>
        <v>Evje og Hornnes</v>
      </c>
      <c r="D248" s="43">
        <f>IF('P_kommun 2'!G248=0," ",'P_kommun 2'!G248)</f>
        <v>128010.39999999998</v>
      </c>
    </row>
    <row r="249" spans="2:4" ht="14.1" customHeight="1" x14ac:dyDescent="0.2">
      <c r="B249" s="39"/>
      <c r="C249" s="21" t="str">
        <f>IF('P_kommun 2'!F249=0," ",'P_kommun 2'!F249)</f>
        <v>Osen</v>
      </c>
      <c r="D249" s="43">
        <f>IF('P_kommun 2'!G249=0," ",'P_kommun 2'!G249)</f>
        <v>126793.90000000001</v>
      </c>
    </row>
    <row r="250" spans="2:4" ht="14.1" customHeight="1" x14ac:dyDescent="0.2">
      <c r="B250" s="39"/>
      <c r="C250" s="21" t="str">
        <f>IF('P_kommun 2'!F250=0," ",'P_kommun 2'!F250)</f>
        <v>Nordreisa</v>
      </c>
      <c r="D250" s="43">
        <f>IF('P_kommun 2'!G250=0," ",'P_kommun 2'!G250)</f>
        <v>119851.80000000008</v>
      </c>
    </row>
    <row r="251" spans="2:4" ht="14.1" customHeight="1" x14ac:dyDescent="0.2">
      <c r="B251" s="39"/>
      <c r="C251" s="21" t="str">
        <f>IF('P_kommun 2'!F251=0," ",'P_kommun 2'!F251)</f>
        <v>Flatanger</v>
      </c>
      <c r="D251" s="43">
        <f>IF('P_kommun 2'!G251=0," ",'P_kommun 2'!G251)</f>
        <v>117025.19999999994</v>
      </c>
    </row>
    <row r="252" spans="2:4" ht="14.1" customHeight="1" x14ac:dyDescent="0.2">
      <c r="B252" s="39"/>
      <c r="C252" s="21" t="str">
        <f>IF('P_kommun 2'!F252=0," ",'P_kommun 2'!F252)</f>
        <v>Vaksdal</v>
      </c>
      <c r="D252" s="43">
        <f>IF('P_kommun 2'!G252=0," ",'P_kommun 2'!G252)</f>
        <v>115646.80000000008</v>
      </c>
    </row>
    <row r="253" spans="2:4" ht="14.1" customHeight="1" x14ac:dyDescent="0.2">
      <c r="B253" s="39"/>
      <c r="C253" s="21" t="str">
        <f>IF('P_kommun 2'!F253=0," ",'P_kommun 2'!F253)</f>
        <v>Meråker</v>
      </c>
      <c r="D253" s="43">
        <f>IF('P_kommun 2'!G253=0," ",'P_kommun 2'!G253)</f>
        <v>115188.29999999997</v>
      </c>
    </row>
    <row r="254" spans="2:4" ht="14.1" customHeight="1" x14ac:dyDescent="0.2">
      <c r="B254" s="39"/>
      <c r="C254" s="21" t="str">
        <f>IF('P_kommun 2'!F254=0," ",'P_kommun 2'!F254)</f>
        <v>Gildeskål</v>
      </c>
      <c r="D254" s="43">
        <f>IF('P_kommun 2'!G254=0," ",'P_kommun 2'!G254)</f>
        <v>114526.40000000001</v>
      </c>
    </row>
    <row r="255" spans="2:4" ht="14.1" customHeight="1" x14ac:dyDescent="0.2">
      <c r="B255" s="39"/>
      <c r="C255" s="21" t="str">
        <f>IF('P_kommun 2'!F255=0," ",'P_kommun 2'!F255)</f>
        <v>Fauske</v>
      </c>
      <c r="D255" s="43">
        <f>IF('P_kommun 2'!G255=0," ",'P_kommun 2'!G255)</f>
        <v>110067.8</v>
      </c>
    </row>
    <row r="256" spans="2:4" ht="14.1" customHeight="1" x14ac:dyDescent="0.2">
      <c r="B256" s="39"/>
      <c r="C256" s="21" t="str">
        <f>IF('P_kommun 2'!F256=0," ",'P_kommun 2'!F256)</f>
        <v>Beiarn</v>
      </c>
      <c r="D256" s="43">
        <f>IF('P_kommun 2'!G256=0," ",'P_kommun 2'!G256)</f>
        <v>109068.3</v>
      </c>
    </row>
    <row r="257" spans="2:4" ht="14.1" customHeight="1" x14ac:dyDescent="0.2">
      <c r="B257" s="39"/>
      <c r="C257" s="21" t="str">
        <f>IF('P_kommun 2'!F257=0," ",'P_kommun 2'!F257)</f>
        <v>Åmli</v>
      </c>
      <c r="D257" s="43">
        <f>IF('P_kommun 2'!G257=0," ",'P_kommun 2'!G257)</f>
        <v>107583.99999999996</v>
      </c>
    </row>
    <row r="258" spans="2:4" ht="14.1" customHeight="1" x14ac:dyDescent="0.2">
      <c r="B258" s="39"/>
      <c r="C258" s="21" t="str">
        <f>IF('P_kommun 2'!F258=0," ",'P_kommun 2'!F258)</f>
        <v>Birkenes</v>
      </c>
      <c r="D258" s="43">
        <f>IF('P_kommun 2'!G258=0," ",'P_kommun 2'!G258)</f>
        <v>107369.00000000006</v>
      </c>
    </row>
    <row r="259" spans="2:4" ht="14.1" customHeight="1" x14ac:dyDescent="0.2">
      <c r="B259" s="39"/>
      <c r="C259" s="21" t="str">
        <f>IF('P_kommun 2'!F259=0," ",'P_kommun 2'!F259)</f>
        <v>Namsskogan</v>
      </c>
      <c r="D259" s="43">
        <f>IF('P_kommun 2'!G259=0," ",'P_kommun 2'!G259)</f>
        <v>104943.59999999998</v>
      </c>
    </row>
    <row r="260" spans="2:4" ht="14.1" customHeight="1" x14ac:dyDescent="0.2">
      <c r="B260" s="39"/>
      <c r="C260" s="21" t="str">
        <f>IF('P_kommun 2'!F260=0," ",'P_kommun 2'!F260)</f>
        <v>Høyanger</v>
      </c>
      <c r="D260" s="43">
        <f>IF('P_kommun 2'!G260=0," ",'P_kommun 2'!G260)</f>
        <v>100385.30000000003</v>
      </c>
    </row>
    <row r="261" spans="2:4" ht="14.1" customHeight="1" x14ac:dyDescent="0.2">
      <c r="B261" s="39"/>
      <c r="C261" s="21" t="str">
        <f>IF('P_kommun 2'!F261=0," ",'P_kommun 2'!F261)</f>
        <v>Aurland</v>
      </c>
      <c r="D261" s="43">
        <f>IF('P_kommun 2'!G261=0," ",'P_kommun 2'!G261)</f>
        <v>98653.9</v>
      </c>
    </row>
    <row r="262" spans="2:4" ht="14.1" customHeight="1" x14ac:dyDescent="0.2">
      <c r="B262" s="39"/>
      <c r="C262" s="21" t="str">
        <f>IF('P_kommun 2'!F262=0," ",'P_kommun 2'!F262)</f>
        <v>Kåfjord</v>
      </c>
      <c r="D262" s="43">
        <f>IF('P_kommun 2'!G262=0," ",'P_kommun 2'!G262)</f>
        <v>96848.099999999991</v>
      </c>
    </row>
    <row r="263" spans="2:4" ht="14.1" customHeight="1" x14ac:dyDescent="0.2">
      <c r="B263" s="39"/>
      <c r="C263" s="21" t="str">
        <f>IF('P_kommun 2'!F263=0," ",'P_kommun 2'!F263)</f>
        <v>Rødøy</v>
      </c>
      <c r="D263" s="43">
        <f>IF('P_kommun 2'!G263=0," ",'P_kommun 2'!G263)</f>
        <v>96695.299999999974</v>
      </c>
    </row>
    <row r="264" spans="2:4" ht="14.1" customHeight="1" x14ac:dyDescent="0.2">
      <c r="B264" s="39"/>
      <c r="C264" s="21" t="str">
        <f>IF('P_kommun 2'!F264=0," ",'P_kommun 2'!F264)</f>
        <v>Lillesand</v>
      </c>
      <c r="D264" s="43">
        <f>IF('P_kommun 2'!G264=0," ",'P_kommun 2'!G264)</f>
        <v>94566.099999999991</v>
      </c>
    </row>
    <row r="265" spans="2:4" ht="14.1" customHeight="1" x14ac:dyDescent="0.2">
      <c r="B265" s="39"/>
      <c r="C265" s="21" t="str">
        <f>IF('P_kommun 2'!F265=0," ",'P_kommun 2'!F265)</f>
        <v>Kviteseid</v>
      </c>
      <c r="D265" s="43">
        <f>IF('P_kommun 2'!G265=0," ",'P_kommun 2'!G265)</f>
        <v>93724.200000000026</v>
      </c>
    </row>
    <row r="266" spans="2:4" ht="14.1" customHeight="1" x14ac:dyDescent="0.2">
      <c r="B266" s="39"/>
      <c r="C266" s="21" t="str">
        <f>IF('P_kommun 2'!F266=0," ",'P_kommun 2'!F266)</f>
        <v>Hamarøy</v>
      </c>
      <c r="D266" s="43">
        <f>IF('P_kommun 2'!G266=0," ",'P_kommun 2'!G266)</f>
        <v>93713</v>
      </c>
    </row>
    <row r="267" spans="2:4" ht="14.1" customHeight="1" x14ac:dyDescent="0.2">
      <c r="B267" s="39"/>
      <c r="C267" s="21" t="str">
        <f>IF('P_kommun 2'!F267=0," ",'P_kommun 2'!F267)</f>
        <v>Masfjorden</v>
      </c>
      <c r="D267" s="43">
        <f>IF('P_kommun 2'!G267=0," ",'P_kommun 2'!G267)</f>
        <v>93339.000000000015</v>
      </c>
    </row>
    <row r="268" spans="2:4" ht="14.1" customHeight="1" x14ac:dyDescent="0.2">
      <c r="B268" s="39"/>
      <c r="C268" s="21" t="str">
        <f>IF('P_kommun 2'!F268=0," ",'P_kommun 2'!F268)</f>
        <v>Aremark</v>
      </c>
      <c r="D268" s="43">
        <f>IF('P_kommun 2'!G268=0," ",'P_kommun 2'!G268)</f>
        <v>92572.300000000047</v>
      </c>
    </row>
    <row r="269" spans="2:4" ht="14.1" customHeight="1" x14ac:dyDescent="0.2">
      <c r="B269" s="39"/>
      <c r="C269" s="21" t="str">
        <f>IF('P_kommun 2'!F269=0," ",'P_kommun 2'!F269)</f>
        <v>Tysnes</v>
      </c>
      <c r="D269" s="43">
        <f>IF('P_kommun 2'!G269=0," ",'P_kommun 2'!G269)</f>
        <v>92254.000000000058</v>
      </c>
    </row>
    <row r="270" spans="2:4" ht="14.1" customHeight="1" x14ac:dyDescent="0.2">
      <c r="B270" s="39"/>
      <c r="C270" s="21" t="str">
        <f>IF('P_kommun 2'!F270=0," ",'P_kommun 2'!F270)</f>
        <v>Bø</v>
      </c>
      <c r="D270" s="43">
        <f>IF('P_kommun 2'!G270=0," ",'P_kommun 2'!G270)</f>
        <v>91458.10000000002</v>
      </c>
    </row>
    <row r="271" spans="2:4" ht="14.1" customHeight="1" x14ac:dyDescent="0.2">
      <c r="B271" s="39"/>
      <c r="C271" s="21" t="str">
        <f>IF('P_kommun 2'!F271=0," ",'P_kommun 2'!F271)</f>
        <v>Stord</v>
      </c>
      <c r="D271" s="43">
        <f>IF('P_kommun 2'!G271=0," ",'P_kommun 2'!G271)</f>
        <v>90921.100000000064</v>
      </c>
    </row>
    <row r="272" spans="2:4" ht="14.1" customHeight="1" x14ac:dyDescent="0.2">
      <c r="B272" s="39"/>
      <c r="C272" s="21" t="str">
        <f>IF('P_kommun 2'!F272=0," ",'P_kommun 2'!F272)</f>
        <v>Åmot</v>
      </c>
      <c r="D272" s="43">
        <f>IF('P_kommun 2'!G272=0," ",'P_kommun 2'!G272)</f>
        <v>90284.500000000044</v>
      </c>
    </row>
    <row r="273" spans="2:4" ht="14.1" customHeight="1" x14ac:dyDescent="0.2">
      <c r="B273" s="39"/>
      <c r="C273" s="21" t="str">
        <f>IF('P_kommun 2'!F273=0," ",'P_kommun 2'!F273)</f>
        <v>Bygland</v>
      </c>
      <c r="D273" s="43">
        <f>IF('P_kommun 2'!G273=0," ",'P_kommun 2'!G273)</f>
        <v>89785.399999999951</v>
      </c>
    </row>
    <row r="274" spans="2:4" ht="14.1" customHeight="1" x14ac:dyDescent="0.2">
      <c r="B274" s="39"/>
      <c r="C274" s="21" t="str">
        <f>IF('P_kommun 2'!F274=0," ",'P_kommun 2'!F274)</f>
        <v>Tydal</v>
      </c>
      <c r="D274" s="43">
        <f>IF('P_kommun 2'!G274=0," ",'P_kommun 2'!G274)</f>
        <v>85840.000000000015</v>
      </c>
    </row>
    <row r="275" spans="2:4" ht="14.1" customHeight="1" x14ac:dyDescent="0.2">
      <c r="B275" s="39"/>
      <c r="C275" s="21" t="str">
        <f>IF('P_kommun 2'!F275=0," ",'P_kommun 2'!F275)</f>
        <v>Herøy (No)</v>
      </c>
      <c r="D275" s="43">
        <f>IF('P_kommun 2'!G275=0," ",'P_kommun 2'!G275)</f>
        <v>84737.7</v>
      </c>
    </row>
    <row r="276" spans="2:4" ht="14.1" customHeight="1" x14ac:dyDescent="0.2">
      <c r="B276" s="39"/>
      <c r="C276" s="21" t="str">
        <f>IF('P_kommun 2'!F276=0," ",'P_kommun 2'!F276)</f>
        <v>Øygarden</v>
      </c>
      <c r="D276" s="43">
        <f>IF('P_kommun 2'!G276=0," ",'P_kommun 2'!G276)</f>
        <v>83412.200000000026</v>
      </c>
    </row>
    <row r="277" spans="2:4" ht="14.1" customHeight="1" x14ac:dyDescent="0.2">
      <c r="B277" s="39"/>
      <c r="C277" s="21" t="str">
        <f>IF('P_kommun 2'!F277=0," ",'P_kommun 2'!F277)</f>
        <v>Haugesund</v>
      </c>
      <c r="D277" s="43">
        <f>IF('P_kommun 2'!G277=0," ",'P_kommun 2'!G277)</f>
        <v>82646.299999999988</v>
      </c>
    </row>
    <row r="278" spans="2:4" ht="14.1" customHeight="1" x14ac:dyDescent="0.2">
      <c r="B278" s="39"/>
      <c r="C278" s="21" t="str">
        <f>IF('P_kommun 2'!F278=0," ",'P_kommun 2'!F278)</f>
        <v>Rollag</v>
      </c>
      <c r="D278" s="43">
        <f>IF('P_kommun 2'!G278=0," ",'P_kommun 2'!G278)</f>
        <v>78840.100000000006</v>
      </c>
    </row>
    <row r="279" spans="2:4" ht="14.1" customHeight="1" x14ac:dyDescent="0.2">
      <c r="B279" s="39"/>
      <c r="C279" s="21" t="str">
        <f>IF('P_kommun 2'!F279=0," ",'P_kommun 2'!F279)</f>
        <v>Valle</v>
      </c>
      <c r="D279" s="43">
        <f>IF('P_kommun 2'!G279=0," ",'P_kommun 2'!G279)</f>
        <v>77890.500000000015</v>
      </c>
    </row>
    <row r="280" spans="2:4" ht="14.1" customHeight="1" x14ac:dyDescent="0.2">
      <c r="B280" s="39"/>
      <c r="C280" s="21" t="str">
        <f>IF('P_kommun 2'!F280=0," ",'P_kommun 2'!F280)</f>
        <v>Porsanger</v>
      </c>
      <c r="D280" s="43">
        <f>IF('P_kommun 2'!G280=0," ",'P_kommun 2'!G280)</f>
        <v>76795.400000000009</v>
      </c>
    </row>
    <row r="281" spans="2:4" ht="14.1" customHeight="1" x14ac:dyDescent="0.2">
      <c r="B281" s="39"/>
      <c r="C281" s="21" t="str">
        <f>IF('P_kommun 2'!F281=0," ",'P_kommun 2'!F281)</f>
        <v>Kvitsøy</v>
      </c>
      <c r="D281" s="43">
        <f>IF('P_kommun 2'!G281=0," ",'P_kommun 2'!G281)</f>
        <v>76294.999999999971</v>
      </c>
    </row>
    <row r="282" spans="2:4" ht="14.1" customHeight="1" x14ac:dyDescent="0.2">
      <c r="B282" s="39"/>
      <c r="C282" s="21" t="str">
        <f>IF('P_kommun 2'!F282=0," ",'P_kommun 2'!F282)</f>
        <v>Nordre Follo</v>
      </c>
      <c r="D282" s="43">
        <f>IF('P_kommun 2'!G282=0," ",'P_kommun 2'!G282)</f>
        <v>76142.899999999994</v>
      </c>
    </row>
    <row r="283" spans="2:4" ht="14.1" customHeight="1" x14ac:dyDescent="0.2">
      <c r="B283" s="39"/>
      <c r="C283" s="21" t="str">
        <f>IF('P_kommun 2'!F283=0," ",'P_kommun 2'!F283)</f>
        <v>Vågan</v>
      </c>
      <c r="D283" s="43">
        <f>IF('P_kommun 2'!G283=0," ",'P_kommun 2'!G283)</f>
        <v>75859.5</v>
      </c>
    </row>
    <row r="284" spans="2:4" ht="14.1" customHeight="1" x14ac:dyDescent="0.2">
      <c r="B284" s="39"/>
      <c r="C284" s="21" t="str">
        <f>IF('P_kommun 2'!F284=0," ",'P_kommun 2'!F284)</f>
        <v>Fyresdal</v>
      </c>
      <c r="D284" s="43">
        <f>IF('P_kommun 2'!G284=0," ",'P_kommun 2'!G284)</f>
        <v>75130.3</v>
      </c>
    </row>
    <row r="285" spans="2:4" ht="14.1" customHeight="1" x14ac:dyDescent="0.2">
      <c r="B285" s="39"/>
      <c r="C285" s="21" t="str">
        <f>IF('P_kommun 2'!F285=0," ",'P_kommun 2'!F285)</f>
        <v>Salangen</v>
      </c>
      <c r="D285" s="43">
        <f>IF('P_kommun 2'!G285=0," ",'P_kommun 2'!G285)</f>
        <v>73956.599999999977</v>
      </c>
    </row>
    <row r="286" spans="2:4" ht="14.1" customHeight="1" x14ac:dyDescent="0.2">
      <c r="B286" s="39"/>
      <c r="C286" s="21" t="str">
        <f>IF('P_kommun 2'!F286=0," ",'P_kommun 2'!F286)</f>
        <v>Sør-Varanger</v>
      </c>
      <c r="D286" s="43">
        <f>IF('P_kommun 2'!G286=0," ",'P_kommun 2'!G286)</f>
        <v>72371.899999999994</v>
      </c>
    </row>
    <row r="287" spans="2:4" ht="14.1" customHeight="1" x14ac:dyDescent="0.2">
      <c r="B287" s="39"/>
      <c r="C287" s="21" t="str">
        <f>IF('P_kommun 2'!F287=0," ",'P_kommun 2'!F287)</f>
        <v>Austrheim</v>
      </c>
      <c r="D287" s="43">
        <f>IF('P_kommun 2'!G287=0," ",'P_kommun 2'!G287)</f>
        <v>71336.900000000023</v>
      </c>
    </row>
    <row r="288" spans="2:4" ht="14.1" customHeight="1" x14ac:dyDescent="0.2">
      <c r="B288" s="39"/>
      <c r="C288" s="21" t="str">
        <f>IF('P_kommun 2'!F288=0," ",'P_kommun 2'!F288)</f>
        <v>Ulvik</v>
      </c>
      <c r="D288" s="43">
        <f>IF('P_kommun 2'!G288=0," ",'P_kommun 2'!G288)</f>
        <v>70694.5</v>
      </c>
    </row>
    <row r="289" spans="2:4" ht="14.1" customHeight="1" x14ac:dyDescent="0.2">
      <c r="B289" s="39"/>
      <c r="C289" s="21" t="str">
        <f>IF('P_kommun 2'!F289=0," ",'P_kommun 2'!F289)</f>
        <v>Engerdal</v>
      </c>
      <c r="D289" s="43">
        <f>IF('P_kommun 2'!G289=0," ",'P_kommun 2'!G289)</f>
        <v>70555.299999999945</v>
      </c>
    </row>
    <row r="290" spans="2:4" ht="14.1" customHeight="1" x14ac:dyDescent="0.2">
      <c r="B290" s="39"/>
      <c r="C290" s="21" t="str">
        <f>IF('P_kommun 2'!F290=0," ",'P_kommun 2'!F290)</f>
        <v>Bremanger</v>
      </c>
      <c r="D290" s="43">
        <f>IF('P_kommun 2'!G290=0," ",'P_kommun 2'!G290)</f>
        <v>69204.799999999988</v>
      </c>
    </row>
    <row r="291" spans="2:4" ht="14.1" customHeight="1" x14ac:dyDescent="0.2">
      <c r="B291" s="39"/>
      <c r="C291" s="21" t="str">
        <f>IF('P_kommun 2'!F291=0," ",'P_kommun 2'!F291)</f>
        <v>Tjeldsund</v>
      </c>
      <c r="D291" s="43">
        <f>IF('P_kommun 2'!G291=0," ",'P_kommun 2'!G291)</f>
        <v>68162.299999999974</v>
      </c>
    </row>
    <row r="292" spans="2:4" ht="14.1" customHeight="1" x14ac:dyDescent="0.2">
      <c r="B292" s="39"/>
      <c r="C292" s="21" t="str">
        <f>IF('P_kommun 2'!F292=0," ",'P_kommun 2'!F292)</f>
        <v>Ulstein</v>
      </c>
      <c r="D292" s="43">
        <f>IF('P_kommun 2'!G292=0," ",'P_kommun 2'!G292)</f>
        <v>56132.799999999996</v>
      </c>
    </row>
    <row r="293" spans="2:4" ht="14.1" customHeight="1" x14ac:dyDescent="0.2">
      <c r="B293" s="39"/>
      <c r="C293" s="21" t="str">
        <f>IF('P_kommun 2'!F293=0," ",'P_kommun 2'!F293)</f>
        <v>Bamble</v>
      </c>
      <c r="D293" s="43">
        <f>IF('P_kommun 2'!G293=0," ",'P_kommun 2'!G293)</f>
        <v>53403</v>
      </c>
    </row>
    <row r="294" spans="2:4" ht="14.1" customHeight="1" x14ac:dyDescent="0.2">
      <c r="B294" s="39"/>
      <c r="C294" s="21" t="str">
        <f>IF('P_kommun 2'!F294=0," ",'P_kommun 2'!F294)</f>
        <v>Ibestad</v>
      </c>
      <c r="D294" s="43">
        <f>IF('P_kommun 2'!G294=0," ",'P_kommun 2'!G294)</f>
        <v>51967.9</v>
      </c>
    </row>
    <row r="295" spans="2:4" ht="14.1" customHeight="1" x14ac:dyDescent="0.2">
      <c r="B295" s="39"/>
      <c r="C295" s="21" t="str">
        <f>IF('P_kommun 2'!F295=0," ",'P_kommun 2'!F295)</f>
        <v>Gratangen</v>
      </c>
      <c r="D295" s="43">
        <f>IF('P_kommun 2'!G295=0," ",'P_kommun 2'!G295)</f>
        <v>51833.899999999994</v>
      </c>
    </row>
    <row r="296" spans="2:4" ht="14.1" customHeight="1" x14ac:dyDescent="0.2">
      <c r="B296" s="39"/>
      <c r="C296" s="21" t="str">
        <f>IF('P_kommun 2'!F296=0," ",'P_kommun 2'!F296)</f>
        <v>Sande</v>
      </c>
      <c r="D296" s="43">
        <f>IF('P_kommun 2'!G296=0," ",'P_kommun 2'!G296)</f>
        <v>51606.400000000031</v>
      </c>
    </row>
    <row r="297" spans="2:4" ht="14.1" customHeight="1" x14ac:dyDescent="0.2">
      <c r="B297" s="39"/>
      <c r="C297" s="21" t="str">
        <f>IF('P_kommun 2'!F297=0," ",'P_kommun 2'!F297)</f>
        <v>Karasjok</v>
      </c>
      <c r="D297" s="43">
        <f>IF('P_kommun 2'!G297=0," ",'P_kommun 2'!G297)</f>
        <v>51225.500000000007</v>
      </c>
    </row>
    <row r="298" spans="2:4" ht="14.1" customHeight="1" x14ac:dyDescent="0.2">
      <c r="B298" s="39"/>
      <c r="C298" s="21" t="str">
        <f>IF('P_kommun 2'!F298=0," ",'P_kommun 2'!F298)</f>
        <v>Enebakk</v>
      </c>
      <c r="D298" s="43">
        <f>IF('P_kommun 2'!G298=0," ",'P_kommun 2'!G298)</f>
        <v>50578.5</v>
      </c>
    </row>
    <row r="299" spans="2:4" ht="14.1" customHeight="1" x14ac:dyDescent="0.2">
      <c r="B299" s="39"/>
      <c r="C299" s="21" t="str">
        <f>IF('P_kommun 2'!F299=0," ",'P_kommun 2'!F299)</f>
        <v>Evenes</v>
      </c>
      <c r="D299" s="43">
        <f>IF('P_kommun 2'!G299=0," ",'P_kommun 2'!G299)</f>
        <v>50461.700000000004</v>
      </c>
    </row>
    <row r="300" spans="2:4" ht="14.1" customHeight="1" x14ac:dyDescent="0.2">
      <c r="B300" s="39"/>
      <c r="C300" s="21" t="str">
        <f>IF('P_kommun 2'!F300=0," ",'P_kommun 2'!F300)</f>
        <v>Frøya</v>
      </c>
      <c r="D300" s="43">
        <f>IF('P_kommun 2'!G300=0," ",'P_kommun 2'!G300)</f>
        <v>49621.999999999985</v>
      </c>
    </row>
    <row r="301" spans="2:4" ht="14.1" customHeight="1" x14ac:dyDescent="0.2">
      <c r="B301" s="39"/>
      <c r="C301" s="21" t="str">
        <f>IF('P_kommun 2'!F301=0," ",'P_kommun 2'!F301)</f>
        <v>Krødsherad</v>
      </c>
      <c r="D301" s="43">
        <f>IF('P_kommun 2'!G301=0," ",'P_kommun 2'!G301)</f>
        <v>47757.8</v>
      </c>
    </row>
    <row r="302" spans="2:4" ht="14.1" customHeight="1" x14ac:dyDescent="0.2">
      <c r="B302" s="39"/>
      <c r="C302" s="21" t="str">
        <f>IF('P_kommun 2'!F302=0," ",'P_kommun 2'!F302)</f>
        <v>Dyrøy</v>
      </c>
      <c r="D302" s="43">
        <f>IF('P_kommun 2'!G302=0," ",'P_kommun 2'!G302)</f>
        <v>46552.799999999988</v>
      </c>
    </row>
    <row r="303" spans="2:4" ht="14.1" customHeight="1" x14ac:dyDescent="0.2">
      <c r="B303" s="39"/>
      <c r="C303" s="21" t="str">
        <f>IF('P_kommun 2'!F303=0," ",'P_kommun 2'!F303)</f>
        <v>Nesseby</v>
      </c>
      <c r="D303" s="43">
        <f>IF('P_kommun 2'!G303=0," ",'P_kommun 2'!G303)</f>
        <v>45253.700000000004</v>
      </c>
    </row>
    <row r="304" spans="2:4" ht="14.1" customHeight="1" x14ac:dyDescent="0.2">
      <c r="B304" s="39"/>
      <c r="C304" s="21" t="str">
        <f>IF('P_kommun 2'!F304=0," ",'P_kommun 2'!F304)</f>
        <v>Vadsø</v>
      </c>
      <c r="D304" s="43">
        <f>IF('P_kommun 2'!G304=0," ",'P_kommun 2'!G304)</f>
        <v>45162.1</v>
      </c>
    </row>
    <row r="305" spans="2:4" ht="14.1" customHeight="1" x14ac:dyDescent="0.2">
      <c r="B305" s="39"/>
      <c r="C305" s="21" t="str">
        <f>IF('P_kommun 2'!F305=0," ",'P_kommun 2'!F305)</f>
        <v>Herøy (M&amp;R)</v>
      </c>
      <c r="D305" s="43">
        <f>IF('P_kommun 2'!G305=0," ",'P_kommun 2'!G305)</f>
        <v>44612.2</v>
      </c>
    </row>
    <row r="306" spans="2:4" ht="14.1" customHeight="1" x14ac:dyDescent="0.2">
      <c r="B306" s="39"/>
      <c r="C306" s="21" t="str">
        <f>IF('P_kommun 2'!F306=0," ",'P_kommun 2'!F306)</f>
        <v>Flakstad</v>
      </c>
      <c r="D306" s="43">
        <f>IF('P_kommun 2'!G306=0," ",'P_kommun 2'!G306)</f>
        <v>43257.599999999999</v>
      </c>
    </row>
    <row r="307" spans="2:4" ht="14.1" customHeight="1" x14ac:dyDescent="0.2">
      <c r="B307" s="39"/>
      <c r="C307" s="21" t="str">
        <f>IF('P_kommun 2'!F307=0," ",'P_kommun 2'!F307)</f>
        <v>Lødingen</v>
      </c>
      <c r="D307" s="43">
        <f>IF('P_kommun 2'!G307=0," ",'P_kommun 2'!G307)</f>
        <v>42874.200000000012</v>
      </c>
    </row>
    <row r="308" spans="2:4" ht="14.1" customHeight="1" x14ac:dyDescent="0.2">
      <c r="B308" s="39"/>
      <c r="C308" s="21" t="str">
        <f>IF('P_kommun 2'!F308=0," ",'P_kommun 2'!F308)</f>
        <v>Askøy</v>
      </c>
      <c r="D308" s="43">
        <f>IF('P_kommun 2'!G308=0," ",'P_kommun 2'!G308)</f>
        <v>42477.700000000012</v>
      </c>
    </row>
    <row r="309" spans="2:4" ht="14.1" customHeight="1" x14ac:dyDescent="0.2">
      <c r="B309" s="39"/>
      <c r="C309" s="21" t="str">
        <f>IF('P_kommun 2'!F309=0," ",'P_kommun 2'!F309)</f>
        <v>Hurdal</v>
      </c>
      <c r="D309" s="43">
        <f>IF('P_kommun 2'!G309=0," ",'P_kommun 2'!G309)</f>
        <v>42443.500000000007</v>
      </c>
    </row>
    <row r="310" spans="2:4" ht="14.1" customHeight="1" x14ac:dyDescent="0.2">
      <c r="B310" s="39" t="str">
        <f>IF('P_kommun 2'!C310=0," ",IF('P_kommun 2'!B310="Totalsum"," ",'P_kommun 2'!A310))</f>
        <v xml:space="preserve"> </v>
      </c>
      <c r="C310" s="21" t="str">
        <f>IF('P_kommun 2'!F310=0," ",'P_kommun 2'!F310)</f>
        <v>Karlsøy</v>
      </c>
      <c r="D310" s="43">
        <f>IF('P_kommun 2'!G310=0," ",'P_kommun 2'!G310)</f>
        <v>40024.399999999994</v>
      </c>
    </row>
    <row r="311" spans="2:4" ht="14.1" customHeight="1" x14ac:dyDescent="0.2">
      <c r="B311" s="39" t="str">
        <f>IF('P_kommun 2'!C311=0," ",IF('P_kommun 2'!B311="Totalsum"," ",'P_kommun 2'!A311))</f>
        <v xml:space="preserve"> </v>
      </c>
      <c r="C311" s="21" t="str">
        <f>IF('P_kommun 2'!F311=0," ",'P_kommun 2'!F311)</f>
        <v>Froland</v>
      </c>
      <c r="D311" s="43">
        <f>IF('P_kommun 2'!G311=0," ",'P_kommun 2'!G311)</f>
        <v>39347.400000000023</v>
      </c>
    </row>
    <row r="312" spans="2:4" ht="14.1" customHeight="1" x14ac:dyDescent="0.2">
      <c r="B312" s="39" t="str">
        <f>IF('P_kommun 2'!C312=0," ",IF('P_kommun 2'!B312="Totalsum"," ",'P_kommun 2'!A312))</f>
        <v xml:space="preserve"> </v>
      </c>
      <c r="C312" s="21" t="str">
        <f>IF('P_kommun 2'!F312=0," ",'P_kommun 2'!F312)</f>
        <v>Sørreisa</v>
      </c>
      <c r="D312" s="43">
        <f>IF('P_kommun 2'!G312=0," ",'P_kommun 2'!G312)</f>
        <v>38382.300000000003</v>
      </c>
    </row>
    <row r="313" spans="2:4" ht="14.1" customHeight="1" x14ac:dyDescent="0.2">
      <c r="B313" s="39" t="str">
        <f>IF('P_kommun 2'!C313=0," ",IF('P_kommun 2'!B313="Totalsum"," ",'P_kommun 2'!A313))</f>
        <v xml:space="preserve"> </v>
      </c>
      <c r="C313" s="21" t="str">
        <f>IF('P_kommun 2'!F313=0," ",'P_kommun 2'!F313)</f>
        <v>Austevoll</v>
      </c>
      <c r="D313" s="43">
        <f>IF('P_kommun 2'!G313=0," ",'P_kommun 2'!G313)</f>
        <v>37862.500000000007</v>
      </c>
    </row>
    <row r="314" spans="2:4" ht="14.1" customHeight="1" x14ac:dyDescent="0.2">
      <c r="B314" s="39" t="str">
        <f>IF('P_kommun 2'!C314=0," ",IF('P_kommun 2'!B314="Totalsum"," ",'P_kommun 2'!A314))</f>
        <v xml:space="preserve"> </v>
      </c>
      <c r="C314" s="21" t="str">
        <f>IF('P_kommun 2'!F314=0," ",'P_kommun 2'!F314)</f>
        <v>Rælingen</v>
      </c>
      <c r="D314" s="43">
        <f>IF('P_kommun 2'!G314=0," ",'P_kommun 2'!G314)</f>
        <v>36558.299999999988</v>
      </c>
    </row>
    <row r="315" spans="2:4" ht="14.1" customHeight="1" x14ac:dyDescent="0.2">
      <c r="B315" s="39" t="str">
        <f>IF('P_kommun 2'!C315=0," ",IF('P_kommun 2'!B315="Totalsum"," ",'P_kommun 2'!A315))</f>
        <v xml:space="preserve"> </v>
      </c>
      <c r="C315" s="21" t="str">
        <f>IF('P_kommun 2'!F315=0," ",'P_kommun 2'!F315)</f>
        <v>Gjerstad</v>
      </c>
      <c r="D315" s="43">
        <f>IF('P_kommun 2'!G315=0," ",'P_kommun 2'!G315)</f>
        <v>35170.699999999997</v>
      </c>
    </row>
    <row r="316" spans="2:4" ht="14.1" customHeight="1" x14ac:dyDescent="0.2">
      <c r="B316" s="39" t="str">
        <f>IF('P_kommun 2'!C316=0," ",IF('P_kommun 2'!B316="Totalsum"," ",'P_kommun 2'!A316))</f>
        <v xml:space="preserve"> </v>
      </c>
      <c r="C316" s="21" t="str">
        <f>IF('P_kommun 2'!F316=0," ",'P_kommun 2'!F316)</f>
        <v>Hareid</v>
      </c>
      <c r="D316" s="43">
        <f>IF('P_kommun 2'!G316=0," ",'P_kommun 2'!G316)</f>
        <v>33620.699999999997</v>
      </c>
    </row>
    <row r="317" spans="2:4" ht="14.1" customHeight="1" x14ac:dyDescent="0.2">
      <c r="B317" s="39" t="str">
        <f>IF('P_kommun 2'!C317=0," ",IF('P_kommun 2'!B317="Totalsum"," ",'P_kommun 2'!A317))</f>
        <v xml:space="preserve"> </v>
      </c>
      <c r="C317" s="21" t="str">
        <f>IF('P_kommun 2'!F317=0," ",'P_kommun 2'!F317)</f>
        <v>Eidfjord</v>
      </c>
      <c r="D317" s="43">
        <f>IF('P_kommun 2'!G317=0," ",'P_kommun 2'!G317)</f>
        <v>33382.400000000001</v>
      </c>
    </row>
    <row r="318" spans="2:4" ht="14.1" customHeight="1" x14ac:dyDescent="0.2">
      <c r="B318" s="39" t="str">
        <f>IF('P_kommun 2'!C318=0," ",IF('P_kommun 2'!B318="Totalsum"," ",'P_kommun 2'!A318))</f>
        <v xml:space="preserve"> </v>
      </c>
      <c r="C318" s="21" t="str">
        <f>IF('P_kommun 2'!F318=0," ",'P_kommun 2'!F318)</f>
        <v>Kragerø</v>
      </c>
      <c r="D318" s="43">
        <f>IF('P_kommun 2'!G318=0," ",'P_kommun 2'!G318)</f>
        <v>32709.1</v>
      </c>
    </row>
    <row r="319" spans="2:4" ht="14.1" customHeight="1" x14ac:dyDescent="0.2">
      <c r="B319" s="39" t="str">
        <f>IF('P_kommun 2'!C319=0," ",IF('P_kommun 2'!B319="Totalsum"," ",'P_kommun 2'!A319))</f>
        <v xml:space="preserve"> </v>
      </c>
      <c r="C319" s="21" t="str">
        <f>IF('P_kommun 2'!F319=0," ",'P_kommun 2'!F319)</f>
        <v>Solund</v>
      </c>
      <c r="D319" s="43">
        <f>IF('P_kommun 2'!G319=0," ",'P_kommun 2'!G319)</f>
        <v>28147.899999999987</v>
      </c>
    </row>
    <row r="320" spans="2:4" ht="14.1" customHeight="1" x14ac:dyDescent="0.2">
      <c r="B320" s="39" t="str">
        <f>IF('P_kommun 2'!C320=0," ",IF('P_kommun 2'!B320="Totalsum"," ",'P_kommun 2'!A320))</f>
        <v xml:space="preserve"> </v>
      </c>
      <c r="C320" s="21" t="str">
        <f>IF('P_kommun 2'!F320=0," ",'P_kommun 2'!F320)</f>
        <v>Iveland</v>
      </c>
      <c r="D320" s="43">
        <f>IF('P_kommun 2'!G320=0," ",'P_kommun 2'!G320)</f>
        <v>27589.299999999996</v>
      </c>
    </row>
    <row r="321" spans="2:4" ht="14.1" customHeight="1" x14ac:dyDescent="0.2">
      <c r="B321" s="39" t="str">
        <f>IF('P_kommun 2'!C321=0," ",IF('P_kommun 2'!B321="Totalsum"," ",'P_kommun 2'!A321))</f>
        <v xml:space="preserve"> </v>
      </c>
      <c r="C321" s="21" t="str">
        <f>IF('P_kommun 2'!F321=0," ",'P_kommun 2'!F321)</f>
        <v>Sørfold</v>
      </c>
      <c r="D321" s="43">
        <f>IF('P_kommun 2'!G321=0," ",'P_kommun 2'!G321)</f>
        <v>26734.5</v>
      </c>
    </row>
    <row r="322" spans="2:4" ht="14.1" customHeight="1" x14ac:dyDescent="0.2">
      <c r="B322" s="39" t="str">
        <f>IF('P_kommun 2'!C322=0," ",IF('P_kommun 2'!B322="Totalsum"," ",'P_kommun 2'!A322))</f>
        <v xml:space="preserve"> </v>
      </c>
      <c r="C322" s="21" t="str">
        <f>IF('P_kommun 2'!F322=0," ",'P_kommun 2'!F322)</f>
        <v>Øksnes</v>
      </c>
      <c r="D322" s="43">
        <f>IF('P_kommun 2'!G322=0," ",'P_kommun 2'!G322)</f>
        <v>24795.100000000006</v>
      </c>
    </row>
    <row r="323" spans="2:4" ht="14.1" customHeight="1" x14ac:dyDescent="0.2">
      <c r="B323" s="39" t="str">
        <f>IF('P_kommun 2'!C323=0," ",IF('P_kommun 2'!B323="Totalsum"," ",'P_kommun 2'!A323))</f>
        <v xml:space="preserve"> </v>
      </c>
      <c r="C323" s="21" t="str">
        <f>IF('P_kommun 2'!F323=0," ",'P_kommun 2'!F323)</f>
        <v>Samnanger</v>
      </c>
      <c r="D323" s="43">
        <f>IF('P_kommun 2'!G323=0," ",'P_kommun 2'!G323)</f>
        <v>24624.499999999989</v>
      </c>
    </row>
    <row r="324" spans="2:4" ht="14.1" customHeight="1" x14ac:dyDescent="0.2">
      <c r="B324" s="39" t="str">
        <f>IF('P_kommun 2'!C324=0," ",IF('P_kommun 2'!B324="Totalsum"," ",'P_kommun 2'!A324))</f>
        <v xml:space="preserve"> </v>
      </c>
      <c r="C324" s="21" t="str">
        <f>IF('P_kommun 2'!F324=0," ",'P_kommun 2'!F324)</f>
        <v>Oslo</v>
      </c>
      <c r="D324" s="43">
        <f>IF('P_kommun 2'!G324=0," ",'P_kommun 2'!G324)</f>
        <v>23663.800000000003</v>
      </c>
    </row>
    <row r="325" spans="2:4" ht="14.1" customHeight="1" x14ac:dyDescent="0.2">
      <c r="B325" s="39" t="str">
        <f>IF('P_kommun 2'!C325=0," ",IF('P_kommun 2'!B325="Totalsum"," ",'P_kommun 2'!A325))</f>
        <v xml:space="preserve"> </v>
      </c>
      <c r="C325" s="21" t="str">
        <f>IF('P_kommun 2'!F325=0," ",'P_kommun 2'!F325)</f>
        <v>Bykle</v>
      </c>
      <c r="D325" s="43">
        <f>IF('P_kommun 2'!G325=0," ",'P_kommun 2'!G325)</f>
        <v>23542.6</v>
      </c>
    </row>
    <row r="326" spans="2:4" ht="14.1" customHeight="1" x14ac:dyDescent="0.2">
      <c r="B326" s="39" t="str">
        <f>IF('P_kommun 2'!C326=0," ",IF('P_kommun 2'!B326="Totalsum"," ",'P_kommun 2'!A326))</f>
        <v xml:space="preserve"> </v>
      </c>
      <c r="C326" s="21" t="str">
        <f>IF('P_kommun 2'!F326=0," ",'P_kommun 2'!F326)</f>
        <v>Hvaler</v>
      </c>
      <c r="D326" s="43">
        <f>IF('P_kommun 2'!G326=0," ",'P_kommun 2'!G326)</f>
        <v>23423.000000000004</v>
      </c>
    </row>
    <row r="327" spans="2:4" ht="14.1" customHeight="1" x14ac:dyDescent="0.2">
      <c r="B327" s="39" t="str">
        <f>IF('P_kommun 2'!C327=0," ",IF('P_kommun 2'!B327="Totalsum"," ",'P_kommun 2'!A327))</f>
        <v xml:space="preserve"> </v>
      </c>
      <c r="C327" s="21" t="str">
        <f>IF('P_kommun 2'!F327=0," ",'P_kommun 2'!F327)</f>
        <v>Nissedal</v>
      </c>
      <c r="D327" s="43">
        <f>IF('P_kommun 2'!G327=0," ",'P_kommun 2'!G327)</f>
        <v>23258.7</v>
      </c>
    </row>
    <row r="328" spans="2:4" ht="14.1" customHeight="1" x14ac:dyDescent="0.2">
      <c r="B328" s="39" t="str">
        <f>IF('P_kommun 2'!C328=0," ",IF('P_kommun 2'!B328="Totalsum"," ",'P_kommun 2'!A328))</f>
        <v xml:space="preserve"> </v>
      </c>
      <c r="C328" s="21" t="str">
        <f>IF('P_kommun 2'!F328=0," ",'P_kommun 2'!F328)</f>
        <v>Lavangen</v>
      </c>
      <c r="D328" s="43">
        <f>IF('P_kommun 2'!G328=0," ",'P_kommun 2'!G328)</f>
        <v>23104.299999999996</v>
      </c>
    </row>
    <row r="329" spans="2:4" ht="14.1" customHeight="1" x14ac:dyDescent="0.2">
      <c r="B329" s="39" t="str">
        <f>IF('P_kommun 2'!C329=0," ",IF('P_kommun 2'!B329="Totalsum"," ",'P_kommun 2'!A329))</f>
        <v xml:space="preserve"> </v>
      </c>
      <c r="C329" s="21" t="str">
        <f>IF('P_kommun 2'!F329=0," ",'P_kommun 2'!F329)</f>
        <v>Hole</v>
      </c>
      <c r="D329" s="43">
        <f>IF('P_kommun 2'!G329=0," ",'P_kommun 2'!G329)</f>
        <v>22712.3</v>
      </c>
    </row>
    <row r="330" spans="2:4" ht="14.1" customHeight="1" x14ac:dyDescent="0.2">
      <c r="B330" s="39" t="str">
        <f>IF('P_kommun 2'!C330=0," ",IF('P_kommun 2'!B330="Totalsum"," ",'P_kommun 2'!A330))</f>
        <v xml:space="preserve"> </v>
      </c>
      <c r="C330" s="21" t="str">
        <f>IF('P_kommun 2'!F330=0," ",'P_kommun 2'!F330)</f>
        <v>Vestby</v>
      </c>
      <c r="D330" s="43">
        <f>IF('P_kommun 2'!G330=0," ",'P_kommun 2'!G330)</f>
        <v>18931.5</v>
      </c>
    </row>
    <row r="331" spans="2:4" ht="14.1" customHeight="1" x14ac:dyDescent="0.2">
      <c r="B331" s="39" t="str">
        <f>IF('P_kommun 2'!C331=0," ",IF('P_kommun 2'!B331="Totalsum"," ",'P_kommun 2'!A331))</f>
        <v xml:space="preserve"> </v>
      </c>
      <c r="C331" s="21" t="str">
        <f>IF('P_kommun 2'!F331=0," ",'P_kommun 2'!F331)</f>
        <v>Kristiansund</v>
      </c>
      <c r="D331" s="43">
        <f>IF('P_kommun 2'!G331=0," ",'P_kommun 2'!G331)</f>
        <v>18684.400000000001</v>
      </c>
    </row>
    <row r="332" spans="2:4" ht="14.1" customHeight="1" x14ac:dyDescent="0.2">
      <c r="B332" s="39" t="str">
        <f>IF('P_kommun 2'!C332=0," ",IF('P_kommun 2'!B332="Totalsum"," ",'P_kommun 2'!A332))</f>
        <v xml:space="preserve"> </v>
      </c>
      <c r="C332" s="21" t="str">
        <f>IF('P_kommun 2'!F332=0," ",'P_kommun 2'!F332)</f>
        <v>Årdal</v>
      </c>
      <c r="D332" s="43">
        <f>IF('P_kommun 2'!G332=0," ",'P_kommun 2'!G332)</f>
        <v>18003.799999999996</v>
      </c>
    </row>
    <row r="333" spans="2:4" ht="14.1" customHeight="1" x14ac:dyDescent="0.2">
      <c r="B333" s="39" t="str">
        <f>IF('P_kommun 2'!C333=0," ",IF('P_kommun 2'!B333="Totalsum"," ",'P_kommun 2'!A333))</f>
        <v xml:space="preserve"> </v>
      </c>
      <c r="C333" s="21" t="str">
        <f>IF('P_kommun 2'!F333=0," ",'P_kommun 2'!F333)</f>
        <v>Lebesby</v>
      </c>
      <c r="D333" s="43">
        <f>IF('P_kommun 2'!G333=0," ",'P_kommun 2'!G333)</f>
        <v>17304</v>
      </c>
    </row>
    <row r="334" spans="2:4" ht="14.1" customHeight="1" x14ac:dyDescent="0.2">
      <c r="B334" s="39" t="str">
        <f>IF('P_kommun 2'!C334=0," ",IF('P_kommun 2'!B334="Totalsum"," ",'P_kommun 2'!A334))</f>
        <v xml:space="preserve"> </v>
      </c>
      <c r="C334" s="21" t="str">
        <f>IF('P_kommun 2'!F334=0," ",'P_kommun 2'!F334)</f>
        <v>Færder</v>
      </c>
      <c r="D334" s="43">
        <f>IF('P_kommun 2'!G334=0," ",'P_kommun 2'!G334)</f>
        <v>16654</v>
      </c>
    </row>
    <row r="335" spans="2:4" ht="14.1" customHeight="1" x14ac:dyDescent="0.2">
      <c r="B335" s="39" t="str">
        <f>IF('P_kommun 2'!C335=0," ",IF('P_kommun 2'!B335="Totalsum"," ",'P_kommun 2'!A335))</f>
        <v xml:space="preserve"> </v>
      </c>
      <c r="C335" s="21" t="str">
        <f>IF('P_kommun 2'!F335=0," ",'P_kommun 2'!F335)</f>
        <v>Storfjord</v>
      </c>
      <c r="D335" s="43">
        <f>IF('P_kommun 2'!G335=0," ",'P_kommun 2'!G335)</f>
        <v>15326.099999999999</v>
      </c>
    </row>
    <row r="336" spans="2:4" ht="14.1" customHeight="1" x14ac:dyDescent="0.2">
      <c r="B336" s="39" t="str">
        <f>IF('P_kommun 2'!C336=0," ",IF('P_kommun 2'!B336="Totalsum"," ",'P_kommun 2'!A336))</f>
        <v xml:space="preserve"> </v>
      </c>
      <c r="C336" s="21" t="str">
        <f>IF('P_kommun 2'!F336=0," ",'P_kommun 2'!F336)</f>
        <v>Hammerfest</v>
      </c>
      <c r="D336" s="43">
        <f>IF('P_kommun 2'!G336=0," ",'P_kommun 2'!G336)</f>
        <v>15164.3</v>
      </c>
    </row>
    <row r="337" spans="2:4" ht="14.1" customHeight="1" x14ac:dyDescent="0.2">
      <c r="B337" s="39" t="str">
        <f>IF('P_kommun 2'!C337=0," ",IF('P_kommun 2'!B337="Totalsum"," ",'P_kommun 2'!A337))</f>
        <v xml:space="preserve"> </v>
      </c>
      <c r="C337" s="21" t="str">
        <f>IF('P_kommun 2'!F337=0," ",'P_kommun 2'!F337)</f>
        <v>Røyrvik</v>
      </c>
      <c r="D337" s="43">
        <f>IF('P_kommun 2'!G337=0," ",'P_kommun 2'!G337)</f>
        <v>14368.899999999998</v>
      </c>
    </row>
    <row r="338" spans="2:4" ht="14.1" customHeight="1" x14ac:dyDescent="0.2">
      <c r="B338" s="39" t="str">
        <f>IF('P_kommun 2'!C338=0," ",IF('P_kommun 2'!B338="Totalsum"," ",'P_kommun 2'!A338))</f>
        <v xml:space="preserve"> </v>
      </c>
      <c r="C338" s="21" t="str">
        <f>IF('P_kommun 2'!F338=0," ",'P_kommun 2'!F338)</f>
        <v>Risør</v>
      </c>
      <c r="D338" s="43">
        <f>IF('P_kommun 2'!G338=0," ",'P_kommun 2'!G338)</f>
        <v>13909.099999999999</v>
      </c>
    </row>
    <row r="339" spans="2:4" ht="14.1" customHeight="1" x14ac:dyDescent="0.2">
      <c r="B339" s="39" t="str">
        <f>IF('P_kommun 2'!C339=0," ",IF('P_kommun 2'!B339="Totalsum"," ",'P_kommun 2'!A339))</f>
        <v xml:space="preserve"> </v>
      </c>
      <c r="C339" s="21" t="str">
        <f>IF('P_kommun 2'!F339=0," ",'P_kommun 2'!F339)</f>
        <v>Kautokeino</v>
      </c>
      <c r="D339" s="43">
        <f>IF('P_kommun 2'!G339=0," ",'P_kommun 2'!G339)</f>
        <v>13471.4</v>
      </c>
    </row>
    <row r="340" spans="2:4" ht="14.1" customHeight="1" x14ac:dyDescent="0.2">
      <c r="B340" s="39" t="str">
        <f>IF('P_kommun 2'!C340=0," ",IF('P_kommun 2'!B340="Totalsum"," ",'P_kommun 2'!A340))</f>
        <v xml:space="preserve"> </v>
      </c>
      <c r="C340" s="21" t="str">
        <f>IF('P_kommun 2'!F340=0," ",'P_kommun 2'!F340)</f>
        <v>Flå</v>
      </c>
      <c r="D340" s="43">
        <f>IF('P_kommun 2'!G340=0," ",'P_kommun 2'!G340)</f>
        <v>13408.199999999999</v>
      </c>
    </row>
    <row r="341" spans="2:4" ht="14.1" customHeight="1" x14ac:dyDescent="0.2">
      <c r="B341" s="39" t="str">
        <f>IF('P_kommun 2'!C341=0," ",IF('P_kommun 2'!B341="Totalsum"," ",'P_kommun 2'!A341))</f>
        <v xml:space="preserve"> </v>
      </c>
      <c r="C341" s="21" t="str">
        <f>IF('P_kommun 2'!F341=0," ",'P_kommun 2'!F341)</f>
        <v>Vardø</v>
      </c>
      <c r="D341" s="43">
        <f>IF('P_kommun 2'!G341=0," ",'P_kommun 2'!G341)</f>
        <v>13314.6</v>
      </c>
    </row>
    <row r="342" spans="2:4" ht="14.1" customHeight="1" x14ac:dyDescent="0.2">
      <c r="B342" s="39" t="str">
        <f>IF('P_kommun 2'!C342=0," ",IF('P_kommun 2'!B342="Totalsum"," ",'P_kommun 2'!A342))</f>
        <v xml:space="preserve"> </v>
      </c>
      <c r="C342" s="21" t="str">
        <f>IF('P_kommun 2'!F342=0," ",'P_kommun 2'!F342)</f>
        <v>Modalen</v>
      </c>
      <c r="D342" s="43">
        <f>IF('P_kommun 2'!G342=0," ",'P_kommun 2'!G342)</f>
        <v>11895.5</v>
      </c>
    </row>
    <row r="343" spans="2:4" ht="14.1" customHeight="1" x14ac:dyDescent="0.2">
      <c r="B343" s="39" t="str">
        <f>IF('P_kommun 2'!C343=0," ",IF('P_kommun 2'!B343="Totalsum"," ",'P_kommun 2'!A343))</f>
        <v xml:space="preserve"> </v>
      </c>
      <c r="C343" s="21" t="str">
        <f>IF('P_kommun 2'!F343=0," ",'P_kommun 2'!F343)</f>
        <v>Kvænangen</v>
      </c>
      <c r="D343" s="43">
        <f>IF('P_kommun 2'!G343=0," ",'P_kommun 2'!G343)</f>
        <v>11414.6</v>
      </c>
    </row>
    <row r="344" spans="2:4" ht="14.1" customHeight="1" x14ac:dyDescent="0.2">
      <c r="B344" s="39" t="str">
        <f>IF('P_kommun 2'!C344=0," ",IF('P_kommun 2'!B344="Totalsum"," ",'P_kommun 2'!A344))</f>
        <v xml:space="preserve"> </v>
      </c>
      <c r="C344" s="21" t="str">
        <f>IF('P_kommun 2'!F344=0," ",'P_kommun 2'!F344)</f>
        <v>Bærum</v>
      </c>
      <c r="D344" s="43">
        <f>IF('P_kommun 2'!G344=0," ",'P_kommun 2'!G344)</f>
        <v>11262.3</v>
      </c>
    </row>
    <row r="345" spans="2:4" ht="14.1" customHeight="1" x14ac:dyDescent="0.2">
      <c r="B345" s="39" t="str">
        <f>IF('P_kommun 2'!C345=0," ",IF('P_kommun 2'!B345="Totalsum"," ",'P_kommun 2'!A345))</f>
        <v xml:space="preserve"> </v>
      </c>
      <c r="C345" s="21" t="str">
        <f>IF('P_kommun 2'!F345=0," ",'P_kommun 2'!F345)</f>
        <v>Utsira</v>
      </c>
      <c r="D345" s="43">
        <f>IF('P_kommun 2'!G345=0," ",'P_kommun 2'!G345)</f>
        <v>11149.800000000001</v>
      </c>
    </row>
    <row r="346" spans="2:4" ht="14.1" customHeight="1" x14ac:dyDescent="0.2">
      <c r="B346" s="39" t="str">
        <f>IF('P_kommun 2'!C346=0," ",IF('P_kommun 2'!B346="Totalsum"," ",'P_kommun 2'!A346))</f>
        <v xml:space="preserve"> </v>
      </c>
      <c r="C346" s="21" t="str">
        <f>IF('P_kommun 2'!F346=0," ",'P_kommun 2'!F346)</f>
        <v>Nesodden</v>
      </c>
      <c r="D346" s="43">
        <f>IF('P_kommun 2'!G346=0," ",'P_kommun 2'!G346)</f>
        <v>10535</v>
      </c>
    </row>
    <row r="347" spans="2:4" ht="14.1" customHeight="1" x14ac:dyDescent="0.2">
      <c r="B347" s="39" t="str">
        <f>IF('P_kommun 2'!C347=0," ",IF('P_kommun 2'!B347="Totalsum"," ",'P_kommun 2'!A347))</f>
        <v xml:space="preserve"> </v>
      </c>
      <c r="C347" s="21" t="str">
        <f>IF('P_kommun 2'!F347=0," ",'P_kommun 2'!F347)</f>
        <v>Flesberg</v>
      </c>
      <c r="D347" s="43">
        <f>IF('P_kommun 2'!G347=0," ",'P_kommun 2'!G347)</f>
        <v>8876.5</v>
      </c>
    </row>
    <row r="348" spans="2:4" ht="14.1" customHeight="1" x14ac:dyDescent="0.2">
      <c r="B348" s="39" t="str">
        <f>IF('P_kommun 2'!C348=0," ",IF('P_kommun 2'!B348="Totalsum"," ",'P_kommun 2'!A348))</f>
        <v xml:space="preserve"> </v>
      </c>
      <c r="C348" s="21" t="str">
        <f>IF('P_kommun 2'!F348=0," ",'P_kommun 2'!F348)</f>
        <v>Røst</v>
      </c>
      <c r="D348" s="43">
        <f>IF('P_kommun 2'!G348=0," ",'P_kommun 2'!G348)</f>
        <v>5965.9000000000005</v>
      </c>
    </row>
    <row r="349" spans="2:4" ht="14.1" customHeight="1" x14ac:dyDescent="0.2">
      <c r="B349" s="39" t="str">
        <f>IF('P_kommun 2'!C349=0," ",IF('P_kommun 2'!B349="Totalsum"," ",'P_kommun 2'!A349))</f>
        <v xml:space="preserve"> </v>
      </c>
      <c r="C349" s="21" t="str">
        <f>IF('P_kommun 2'!F349=0," ",'P_kommun 2'!F349)</f>
        <v>Frogn</v>
      </c>
      <c r="D349" s="43">
        <f>IF('P_kommun 2'!G349=0," ",'P_kommun 2'!G349)</f>
        <v>4590.4999999999991</v>
      </c>
    </row>
    <row r="350" spans="2:4" ht="14.1" customHeight="1" x14ac:dyDescent="0.2">
      <c r="B350" s="39" t="str">
        <f>IF('P_kommun 2'!C350=0," ",IF('P_kommun 2'!B350="Totalsum"," ",'P_kommun 2'!A350))</f>
        <v xml:space="preserve"> </v>
      </c>
      <c r="C350" s="21" t="str">
        <f>IF('P_kommun 2'!F350=0," ",'P_kommun 2'!F350)</f>
        <v>Fedje</v>
      </c>
      <c r="D350" s="43">
        <f>IF('P_kommun 2'!G350=0," ",'P_kommun 2'!G350)</f>
        <v>3776.5</v>
      </c>
    </row>
    <row r="351" spans="2:4" ht="14.1" customHeight="1" x14ac:dyDescent="0.2">
      <c r="B351" s="39" t="str">
        <f>IF('P_kommun 2'!C351=0," ",IF('P_kommun 2'!B351="Totalsum"," ",'P_kommun 2'!A351))</f>
        <v xml:space="preserve"> </v>
      </c>
      <c r="C351" s="21" t="str">
        <f>IF('P_kommun 2'!F351=0," ",'P_kommun 2'!F351)</f>
        <v>Sula</v>
      </c>
      <c r="D351" s="43">
        <f>IF('P_kommun 2'!G351=0," ",'P_kommun 2'!G351)</f>
        <v>3167.1999999999994</v>
      </c>
    </row>
    <row r="352" spans="2:4" ht="14.1" customHeight="1" x14ac:dyDescent="0.2">
      <c r="B352" s="39" t="str">
        <f>IF('P_kommun 2'!C352=0," ",IF('P_kommun 2'!B352="Totalsum"," ",'P_kommun 2'!A352))</f>
        <v xml:space="preserve"> </v>
      </c>
      <c r="C352" s="21" t="str">
        <f>IF('P_kommun 2'!F352=0," ",'P_kommun 2'!F352)</f>
        <v>Træna</v>
      </c>
      <c r="D352" s="43">
        <f>IF('P_kommun 2'!G352=0," ",'P_kommun 2'!G352)</f>
        <v>1912</v>
      </c>
    </row>
    <row r="353" spans="2:4" ht="14.1" customHeight="1" x14ac:dyDescent="0.2">
      <c r="B353" s="39" t="str">
        <f>IF('P_kommun 2'!C353=0," ",IF('P_kommun 2'!B353="Totalsum"," ",'P_kommun 2'!A353))</f>
        <v xml:space="preserve"> </v>
      </c>
      <c r="C353" s="21" t="str">
        <f>IF('P_kommun 2'!F353=0," ",'P_kommun 2'!F353)</f>
        <v>Berlevåg</v>
      </c>
      <c r="D353" s="43">
        <f>IF('P_kommun 2'!G353=0," ",'P_kommun 2'!G353)</f>
        <v>1358.1000000000001</v>
      </c>
    </row>
    <row r="354" spans="2:4" ht="14.1" customHeight="1" x14ac:dyDescent="0.2">
      <c r="B354" s="39" t="str">
        <f>IF('P_kommun 2'!C354=0," ",IF('P_kommun 2'!B354="Totalsum"," ",'P_kommun 2'!A354))</f>
        <v xml:space="preserve"> </v>
      </c>
      <c r="C354" s="21" t="str">
        <f>IF('P_kommun 2'!F354=0," ",'P_kommun 2'!F354)</f>
        <v>Gamvik</v>
      </c>
      <c r="D354" s="43">
        <f>IF('P_kommun 2'!G354=0," ",'P_kommun 2'!G354)</f>
        <v>1187.3</v>
      </c>
    </row>
    <row r="355" spans="2:4" ht="14.1" customHeight="1" x14ac:dyDescent="0.2">
      <c r="B355" s="39" t="str">
        <f>IF('P_kommun 2'!C355=0," ",IF('P_kommun 2'!B355="Totalsum"," ",'P_kommun 2'!A355))</f>
        <v xml:space="preserve"> </v>
      </c>
      <c r="C355" s="21" t="str">
        <f>IF('P_kommun 2'!F355=0," ",'P_kommun 2'!F355)</f>
        <v>Måsøy</v>
      </c>
      <c r="D355" s="43">
        <f>IF('P_kommun 2'!G355=0," ",'P_kommun 2'!G355)</f>
        <v>1013.5</v>
      </c>
    </row>
    <row r="356" spans="2:4" ht="14.1" customHeight="1" x14ac:dyDescent="0.2">
      <c r="B356" s="39" t="str">
        <f>IF('P_kommun 2'!C356=0," ",IF('P_kommun 2'!B356="Totalsum"," ",'P_kommun 2'!A356))</f>
        <v xml:space="preserve"> </v>
      </c>
      <c r="C356" s="21" t="str">
        <f>IF('P_kommun 2'!F356=0," ",'P_kommun 2'!F356)</f>
        <v>Hasvik</v>
      </c>
      <c r="D356" s="43">
        <f>IF('P_kommun 2'!G356=0," ",'P_kommun 2'!G356)</f>
        <v>516.20000000000005</v>
      </c>
    </row>
    <row r="357" spans="2:4" ht="14.1" customHeight="1" x14ac:dyDescent="0.2">
      <c r="B357" s="39" t="str">
        <f>IF('P_kommun 2'!C357=0," ",IF('P_kommun 2'!B357="Totalsum"," ",'P_kommun 2'!A357))</f>
        <v xml:space="preserve"> </v>
      </c>
      <c r="C357" s="21" t="str">
        <f>IF('P_kommun 2'!F357=0," ",'P_kommun 2'!F357)</f>
        <v>Skjervøy</v>
      </c>
      <c r="D357" s="43">
        <f>IF('P_kommun 2'!G357=0," ",'P_kommun 2'!G357)</f>
        <v>265.10000000000002</v>
      </c>
    </row>
    <row r="358" spans="2:4" ht="14.1" customHeight="1" x14ac:dyDescent="0.2">
      <c r="B358" s="39" t="str">
        <f>IF('P_kommun 2'!C358=0," ",IF('P_kommun 2'!B358="Totalsum"," ",'P_kommun 2'!A358))</f>
        <v xml:space="preserve"> </v>
      </c>
      <c r="C358" s="21" t="str">
        <f>IF('P_kommun 2'!F358=0," ",'P_kommun 2'!F358)</f>
        <v>Båtsjord</v>
      </c>
      <c r="D358" s="43" t="str">
        <f>IF('P_kommun 2'!G358=0," ",'P_kommun 2'!G358)</f>
        <v xml:space="preserve"> </v>
      </c>
    </row>
    <row r="359" spans="2:4" ht="14.1" customHeight="1" x14ac:dyDescent="0.2">
      <c r="C359" s="21" t="str">
        <f>IF('P_kommun 2'!F359=0," ",'P_kommun 2'!F359)</f>
        <v>Totalsum</v>
      </c>
      <c r="D359" s="43">
        <f>IF('P_kommun 2'!G359=0," ",'P_kommun 2'!G359)</f>
        <v>356144690.23999834</v>
      </c>
    </row>
    <row r="360" spans="2:4" ht="14.1" customHeight="1" x14ac:dyDescent="0.2">
      <c r="C360" s="21" t="str">
        <f>IF('P_kommun 2'!F360=0," ",'P_kommun 2'!F360)</f>
        <v xml:space="preserve"> </v>
      </c>
      <c r="D360" s="43" t="str">
        <f>IF('P_kommun 2'!G360=0," ",'P_kommun 2'!G360)</f>
        <v xml:space="preserve"> </v>
      </c>
    </row>
    <row r="361" spans="2:4" ht="14.1" customHeight="1" x14ac:dyDescent="0.2">
      <c r="C361" s="21" t="str">
        <f>IF('P_kommun 2'!F361=0," ",'P_kommun 2'!F361)</f>
        <v xml:space="preserve"> </v>
      </c>
      <c r="D361" s="43" t="str">
        <f>IF('P_kommun 2'!G361=0," ",'P_kommun 2'!G361)</f>
        <v xml:space="preserve"> </v>
      </c>
    </row>
    <row r="362" spans="2:4" ht="14.1" customHeight="1" x14ac:dyDescent="0.2">
      <c r="C362" s="21" t="str">
        <f>IF('P_kommun 2'!F362=0," ",'P_kommun 2'!F362)</f>
        <v xml:space="preserve"> </v>
      </c>
      <c r="D362" s="43" t="str">
        <f>IF('P_kommun 2'!G362=0," ",'P_kommun 2'!G362)</f>
        <v xml:space="preserve"> </v>
      </c>
    </row>
    <row r="363" spans="2:4" ht="14.1" customHeight="1" x14ac:dyDescent="0.2">
      <c r="C363" s="21" t="str">
        <f>IF('P_kommun 2'!F363=0," ",'P_kommun 2'!F363)</f>
        <v xml:space="preserve"> </v>
      </c>
      <c r="D363" s="43" t="str">
        <f>IF('P_kommun 2'!G363=0," ",'P_kommun 2'!G363)</f>
        <v xml:space="preserve"> </v>
      </c>
    </row>
    <row r="364" spans="2:4" ht="14.1" customHeight="1" x14ac:dyDescent="0.2">
      <c r="C364" s="21" t="str">
        <f>IF('P_kommun 2'!F364=0," ",'P_kommun 2'!F364)</f>
        <v xml:space="preserve"> </v>
      </c>
      <c r="D364" s="43" t="str">
        <f>IF('P_kommun 2'!G364=0," ",'P_kommun 2'!G364)</f>
        <v xml:space="preserve"> </v>
      </c>
    </row>
  </sheetData>
  <mergeCells count="3">
    <mergeCell ref="B2:D2"/>
    <mergeCell ref="F54:Y57"/>
    <mergeCell ref="F4:M4"/>
  </mergeCells>
  <conditionalFormatting sqref="B5:D6 B7:B358 C7:D364">
    <cfRule type="containsBlanks" dxfId="8" priority="2">
      <formula>LEN(TRIM(B5))=0</formula>
    </cfRule>
  </conditionalFormatting>
  <conditionalFormatting sqref="F54">
    <cfRule type="containsBlanks" dxfId="7" priority="1">
      <formula>LEN(TRIM(F54))=0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46C94-2AC6-448B-B04D-9CC4946C87A4}">
  <sheetPr>
    <tabColor theme="8" tint="0.79998168889431442"/>
  </sheetPr>
  <dimension ref="B3:X523"/>
  <sheetViews>
    <sheetView showGridLines="0" showRowColHeaders="0" workbookViewId="0">
      <selection activeCell="Q6" sqref="Q6:X7"/>
    </sheetView>
  </sheetViews>
  <sheetFormatPr baseColWidth="10" defaultColWidth="11.42578125" defaultRowHeight="12.75" x14ac:dyDescent="0.2"/>
  <cols>
    <col min="1" max="1" width="11.42578125" style="14"/>
    <col min="2" max="3" width="16.140625" style="24" customWidth="1"/>
    <col min="4" max="4" width="16.28515625" style="24" customWidth="1"/>
    <col min="5" max="6" width="11.42578125" style="24"/>
    <col min="7" max="7" width="7.28515625" style="14" customWidth="1"/>
    <col min="8" max="16384" width="11.42578125" style="14"/>
  </cols>
  <sheetData>
    <row r="3" spans="2:24" ht="38.25" customHeight="1" x14ac:dyDescent="0.2">
      <c r="B3" s="193" t="str">
        <f>P_endring!AA7</f>
        <v>Slakteleveranser av gris i Vestfold i 2015 og 2024 med endringer i perioden</v>
      </c>
      <c r="C3" s="193"/>
      <c r="D3" s="193"/>
      <c r="E3" s="193"/>
      <c r="F3" s="193"/>
    </row>
    <row r="4" spans="2:24" ht="20.25" customHeight="1" x14ac:dyDescent="0.2">
      <c r="B4" s="195"/>
      <c r="C4" s="195"/>
      <c r="D4" s="195"/>
      <c r="E4" s="195"/>
      <c r="F4" s="195"/>
    </row>
    <row r="5" spans="2:24" x14ac:dyDescent="0.2">
      <c r="B5" s="88" t="s">
        <v>523</v>
      </c>
      <c r="C5" s="26"/>
      <c r="D5" s="26"/>
      <c r="E5" s="26"/>
      <c r="F5" s="26"/>
    </row>
    <row r="6" spans="2:24" ht="15" customHeight="1" x14ac:dyDescent="0.2">
      <c r="B6" s="26"/>
      <c r="C6" s="194" t="s">
        <v>672</v>
      </c>
      <c r="D6" s="194"/>
      <c r="E6" s="194" t="s">
        <v>659</v>
      </c>
      <c r="F6" s="194"/>
      <c r="Q6" s="196" t="s">
        <v>528</v>
      </c>
      <c r="R6" s="196"/>
      <c r="S6" s="196"/>
      <c r="T6" s="196"/>
      <c r="U6" s="196"/>
      <c r="V6" s="196"/>
      <c r="W6" s="196"/>
      <c r="X6" s="196"/>
    </row>
    <row r="7" spans="2:24" ht="15.75" customHeight="1" x14ac:dyDescent="0.2">
      <c r="B7" s="26" t="s">
        <v>59</v>
      </c>
      <c r="C7" s="26">
        <f>IF(P_endring!C8=0," ",P_endring!C8)</f>
        <v>2015</v>
      </c>
      <c r="D7" s="26">
        <f>IF(P_endring!D8=0," ",P_endring!D8)</f>
        <v>2024</v>
      </c>
      <c r="E7" s="93" t="s">
        <v>673</v>
      </c>
      <c r="F7" s="93" t="s">
        <v>517</v>
      </c>
      <c r="G7" s="14" t="str">
        <f>IF(P_endring!Q8=0," ",P_endring!Q8)</f>
        <v xml:space="preserve"> </v>
      </c>
      <c r="H7" s="14" t="str">
        <f>IF(P_endring!R8=0," ",P_endring!R8)</f>
        <v xml:space="preserve"> </v>
      </c>
      <c r="Q7" s="196"/>
      <c r="R7" s="196"/>
      <c r="S7" s="196"/>
      <c r="T7" s="196"/>
      <c r="U7" s="196"/>
      <c r="V7" s="196"/>
      <c r="W7" s="196"/>
      <c r="X7" s="196"/>
    </row>
    <row r="8" spans="2:24" x14ac:dyDescent="0.2">
      <c r="B8" s="21" t="str">
        <f>IF(P_endring!B9=0," ",P_endring!B9)</f>
        <v>Færder</v>
      </c>
      <c r="C8" s="135" t="str">
        <f>IF(P_endring!C9=0," ",P_endring!C9/1000)</f>
        <v xml:space="preserve"> </v>
      </c>
      <c r="D8" s="135" t="str">
        <f>IF(P_endring!D9=0," ",P_endring!D9/1000)</f>
        <v xml:space="preserve"> </v>
      </c>
      <c r="E8" s="136" t="str">
        <f>IF(P_endring!G9=0," ",P_endring!G9/1000)</f>
        <v xml:space="preserve"> </v>
      </c>
      <c r="F8" s="29" t="str">
        <f>IF(P_endring!P9=0," ",P_endring!P9)</f>
        <v xml:space="preserve"> </v>
      </c>
      <c r="G8" s="14" t="str">
        <f>IF(P_endring!Q9=0," ",P_endring!Q9)</f>
        <v xml:space="preserve"> </v>
      </c>
      <c r="H8" s="14" t="str">
        <f>IF(P_endring!R9=0," ",P_endring!R9)</f>
        <v xml:space="preserve"> </v>
      </c>
    </row>
    <row r="9" spans="2:24" x14ac:dyDescent="0.2">
      <c r="B9" s="21" t="str">
        <f>IF(P_endring!B10=0," ",P_endring!B10)</f>
        <v>Holmestrand</v>
      </c>
      <c r="C9" s="135">
        <f>IF(P_endring!C10=0," ",P_endring!C10/1000)</f>
        <v>1112.6868999999999</v>
      </c>
      <c r="D9" s="135">
        <f>IF(P_endring!D10=0," ",P_endring!D10/1000)</f>
        <v>843.91420000000005</v>
      </c>
      <c r="E9" s="136">
        <f>IF(P_endring!G10=0," ",P_endring!G10/1000)</f>
        <v>-268.77269999999982</v>
      </c>
      <c r="F9" s="29">
        <f>IF(P_endring!P10=0," ",P_endring!P10)</f>
        <v>-0.24155285732221693</v>
      </c>
      <c r="G9" s="14" t="str">
        <f>IF(P_endring!Q10=0," ",P_endring!Q10)</f>
        <v xml:space="preserve"> </v>
      </c>
      <c r="H9" s="14" t="str">
        <f>IF(P_endring!R10=0," ",P_endring!R10)</f>
        <v xml:space="preserve"> </v>
      </c>
    </row>
    <row r="10" spans="2:24" x14ac:dyDescent="0.2">
      <c r="B10" s="21" t="str">
        <f>IF(P_endring!B11=0," ",P_endring!B11)</f>
        <v>Horten</v>
      </c>
      <c r="C10" s="135">
        <f>IF(P_endring!C11=0," ",P_endring!C11/1000)</f>
        <v>125.8373</v>
      </c>
      <c r="D10" s="135">
        <f>IF(P_endring!D11=0," ",P_endring!D11/1000)</f>
        <v>54.803299999999993</v>
      </c>
      <c r="E10" s="136">
        <f>IF(P_endring!G11=0," ",P_endring!G11/1000)</f>
        <v>-71.034000000000006</v>
      </c>
      <c r="F10" s="29">
        <f>IF(P_endring!P11=0," ",P_endring!P11)</f>
        <v>-0.56449081472663509</v>
      </c>
      <c r="G10" s="14" t="str">
        <f>IF(P_endring!Q11=0," ",P_endring!Q11)</f>
        <v xml:space="preserve"> </v>
      </c>
      <c r="H10" s="14" t="str">
        <f>IF(P_endring!R11=0," ",P_endring!R11)</f>
        <v xml:space="preserve"> </v>
      </c>
    </row>
    <row r="11" spans="2:24" x14ac:dyDescent="0.2">
      <c r="B11" s="21" t="str">
        <f>IF(P_endring!B12=0," ",P_endring!B12)</f>
        <v>Larvik</v>
      </c>
      <c r="C11" s="135">
        <f>IF(P_endring!C12=0," ",P_endring!C12/1000)</f>
        <v>832.59309999999994</v>
      </c>
      <c r="D11" s="135">
        <f>IF(P_endring!D12=0," ",P_endring!D12/1000)</f>
        <v>603.78219999999999</v>
      </c>
      <c r="E11" s="136">
        <f>IF(P_endring!G12=0," ",P_endring!G12/1000)</f>
        <v>-228.81090000000003</v>
      </c>
      <c r="F11" s="29">
        <f>IF(P_endring!P12=0," ",P_endring!P12)</f>
        <v>-0.27481719461763499</v>
      </c>
      <c r="G11" s="14" t="str">
        <f>IF(P_endring!Q12=0," ",P_endring!Q12)</f>
        <v xml:space="preserve"> </v>
      </c>
      <c r="H11" s="14" t="str">
        <f>IF(P_endring!R12=0," ",P_endring!R12)</f>
        <v xml:space="preserve"> </v>
      </c>
    </row>
    <row r="12" spans="2:24" x14ac:dyDescent="0.2">
      <c r="B12" s="21" t="str">
        <f>IF(P_endring!B13=0," ",P_endring!B13)</f>
        <v>Sandefjord</v>
      </c>
      <c r="C12" s="135">
        <f>IF(P_endring!C13=0," ",P_endring!C13/1000)</f>
        <v>3763.7964000000002</v>
      </c>
      <c r="D12" s="135">
        <f>IF(P_endring!D13=0," ",P_endring!D13/1000)</f>
        <v>3015.1922000000013</v>
      </c>
      <c r="E12" s="136">
        <f>IF(P_endring!G13=0," ",P_endring!G13/1000)</f>
        <v>-748.60419999999931</v>
      </c>
      <c r="F12" s="29">
        <f>IF(P_endring!P13=0," ",P_endring!P13)</f>
        <v>-0.19889604017900628</v>
      </c>
      <c r="G12" s="14" t="str">
        <f>IF(P_endring!Q13=0," ",P_endring!Q13)</f>
        <v xml:space="preserve"> </v>
      </c>
      <c r="H12" s="14" t="str">
        <f>IF(P_endring!R13=0," ",P_endring!R13)</f>
        <v xml:space="preserve"> </v>
      </c>
    </row>
    <row r="13" spans="2:24" x14ac:dyDescent="0.2">
      <c r="B13" s="21" t="str">
        <f>IF(P_endring!B14=0," ",P_endring!B14)</f>
        <v>Tønsberg</v>
      </c>
      <c r="C13" s="135">
        <f>IF(P_endring!C14=0," ",P_endring!C14/1000)</f>
        <v>4272.9934999999996</v>
      </c>
      <c r="D13" s="135">
        <f>IF(P_endring!D14=0," ",P_endring!D14/1000)</f>
        <v>3597.0376999999994</v>
      </c>
      <c r="E13" s="136">
        <f>IF(P_endring!G14=0," ",P_endring!G14/1000)</f>
        <v>-675.95580000000075</v>
      </c>
      <c r="F13" s="29">
        <f>IF(P_endring!P14=0," ",P_endring!P14)</f>
        <v>-0.15819256453350578</v>
      </c>
      <c r="G13" s="14" t="str">
        <f>IF(P_endring!Q14=0," ",P_endring!Q14)</f>
        <v xml:space="preserve"> </v>
      </c>
      <c r="H13" s="14" t="str">
        <f>IF(P_endring!R14=0," ",P_endring!R14)</f>
        <v xml:space="preserve"> </v>
      </c>
    </row>
    <row r="14" spans="2:24" x14ac:dyDescent="0.2">
      <c r="B14" s="21" t="str">
        <f>IF(P_endring!B15=0," ",P_endring!B15)</f>
        <v>Totalsum</v>
      </c>
      <c r="C14" s="135">
        <f>IF(P_endring!C15=0," ",P_endring!C15/1000)</f>
        <v>10107.907199999998</v>
      </c>
      <c r="D14" s="135">
        <f>IF(P_endring!D15=0," ",P_endring!D15/1000)</f>
        <v>8114.7295999999978</v>
      </c>
      <c r="E14" s="136">
        <f>IF(P_endring!G15=0," ",P_endring!G15/1000)</f>
        <v>-1993.1775999999995</v>
      </c>
      <c r="F14" s="29">
        <f>IF(P_endring!P15=0," ",P_endring!P15)</f>
        <v>-0.19718993858590234</v>
      </c>
      <c r="G14" s="14" t="str">
        <f>IF(P_endring!Q15=0," ",P_endring!Q15)</f>
        <v xml:space="preserve"> </v>
      </c>
      <c r="H14" s="14" t="str">
        <f>IF(P_endring!R15=0," ",P_endring!R15)</f>
        <v xml:space="preserve"> </v>
      </c>
    </row>
    <row r="15" spans="2:24" x14ac:dyDescent="0.2">
      <c r="B15" s="21" t="str">
        <f>IF(P_endring!B16=0," ",P_endring!B16)</f>
        <v xml:space="preserve"> </v>
      </c>
      <c r="C15" s="135" t="str">
        <f>IF(P_endring!C16=0," ",P_endring!C16/1000)</f>
        <v xml:space="preserve"> </v>
      </c>
      <c r="D15" s="135" t="str">
        <f>IF(P_endring!D16=0," ",P_endring!D16/1000)</f>
        <v xml:space="preserve"> </v>
      </c>
      <c r="E15" s="136" t="str">
        <f>IF(P_endring!G16=0," ",P_endring!G16/1000)</f>
        <v xml:space="preserve"> </v>
      </c>
      <c r="F15" s="29" t="str">
        <f>IF(P_endring!P16=0," ",P_endring!P16)</f>
        <v xml:space="preserve"> </v>
      </c>
      <c r="G15" s="14" t="str">
        <f>IF(P_endring!Q16=0," ",P_endring!Q16)</f>
        <v xml:space="preserve"> </v>
      </c>
      <c r="H15" s="14" t="str">
        <f>IF(P_endring!R16=0," ",P_endring!R16)</f>
        <v xml:space="preserve"> </v>
      </c>
    </row>
    <row r="16" spans="2:24" x14ac:dyDescent="0.2">
      <c r="B16" s="21" t="str">
        <f>IF(P_endring!B17=0," ",P_endring!B17)</f>
        <v xml:space="preserve"> </v>
      </c>
      <c r="C16" s="135" t="str">
        <f>IF(P_endring!C17=0," ",P_endring!C17/1000)</f>
        <v xml:space="preserve"> </v>
      </c>
      <c r="D16" s="135" t="str">
        <f>IF(P_endring!D17=0," ",P_endring!D17/1000)</f>
        <v xml:space="preserve"> </v>
      </c>
      <c r="E16" s="136" t="str">
        <f>IF(P_endring!G17=0," ",P_endring!G17/1000)</f>
        <v xml:space="preserve"> </v>
      </c>
      <c r="F16" s="29" t="str">
        <f>IF(P_endring!P17=0," ",P_endring!P17)</f>
        <v xml:space="preserve"> </v>
      </c>
      <c r="G16" s="14" t="str">
        <f>IF(P_endring!Q17=0," ",P_endring!Q17)</f>
        <v xml:space="preserve"> </v>
      </c>
      <c r="H16" s="14" t="str">
        <f>IF(P_endring!R17=0," ",P_endring!R17)</f>
        <v xml:space="preserve"> </v>
      </c>
    </row>
    <row r="17" spans="2:8" x14ac:dyDescent="0.2">
      <c r="B17" s="21" t="str">
        <f>IF(P_endring!B18=0," ",P_endring!B18)</f>
        <v xml:space="preserve"> </v>
      </c>
      <c r="C17" s="135" t="str">
        <f>IF(P_endring!C18=0," ",P_endring!C18/1000)</f>
        <v xml:space="preserve"> </v>
      </c>
      <c r="D17" s="135" t="str">
        <f>IF(P_endring!D18=0," ",P_endring!D18/1000)</f>
        <v xml:space="preserve"> </v>
      </c>
      <c r="E17" s="136" t="str">
        <f>IF(P_endring!G18=0," ",P_endring!G18/1000)</f>
        <v xml:space="preserve"> </v>
      </c>
      <c r="F17" s="29" t="str">
        <f>IF(P_endring!P18=0," ",P_endring!P18)</f>
        <v xml:space="preserve"> </v>
      </c>
      <c r="G17" s="14" t="str">
        <f>IF(P_endring!Q18=0," ",P_endring!Q18)</f>
        <v xml:space="preserve"> </v>
      </c>
      <c r="H17" s="14" t="str">
        <f>IF(P_endring!R18=0," ",P_endring!R18)</f>
        <v xml:space="preserve"> </v>
      </c>
    </row>
    <row r="18" spans="2:8" x14ac:dyDescent="0.2">
      <c r="B18" s="21" t="str">
        <f>IF(P_endring!B19=0," ",P_endring!B19)</f>
        <v xml:space="preserve"> </v>
      </c>
      <c r="C18" s="135" t="str">
        <f>IF(P_endring!C19=0," ",P_endring!C19/1000)</f>
        <v xml:space="preserve"> </v>
      </c>
      <c r="D18" s="135" t="str">
        <f>IF(P_endring!D19=0," ",P_endring!D19/1000)</f>
        <v xml:space="preserve"> </v>
      </c>
      <c r="E18" s="136" t="str">
        <f>IF(P_endring!G19=0," ",P_endring!G19/1000)</f>
        <v xml:space="preserve"> </v>
      </c>
      <c r="F18" s="29" t="str">
        <f>IF(P_endring!P19=0," ",P_endring!P19)</f>
        <v xml:space="preserve"> </v>
      </c>
      <c r="G18" s="14" t="str">
        <f>IF(P_endring!Q19=0," ",P_endring!Q19)</f>
        <v xml:space="preserve"> </v>
      </c>
      <c r="H18" s="14" t="str">
        <f>IF(P_endring!R19=0," ",P_endring!R19)</f>
        <v xml:space="preserve"> </v>
      </c>
    </row>
    <row r="19" spans="2:8" x14ac:dyDescent="0.2">
      <c r="B19" s="21" t="str">
        <f>IF(P_endring!B20=0," ",P_endring!B20)</f>
        <v xml:space="preserve"> </v>
      </c>
      <c r="C19" s="135" t="str">
        <f>IF(P_endring!C20=0," ",P_endring!C20/1000)</f>
        <v xml:space="preserve"> </v>
      </c>
      <c r="D19" s="135" t="str">
        <f>IF(P_endring!D20=0," ",P_endring!D20/1000)</f>
        <v xml:space="preserve"> </v>
      </c>
      <c r="E19" s="136" t="str">
        <f>IF(P_endring!G20=0," ",P_endring!G20/1000)</f>
        <v xml:space="preserve"> </v>
      </c>
      <c r="F19" s="29" t="str">
        <f>IF(P_endring!P20=0," ",P_endring!P20)</f>
        <v xml:space="preserve"> </v>
      </c>
      <c r="G19" s="14" t="str">
        <f>IF(P_endring!Q20=0," ",P_endring!Q20)</f>
        <v xml:space="preserve"> </v>
      </c>
      <c r="H19" s="14" t="str">
        <f>IF(P_endring!R20=0," ",P_endring!R20)</f>
        <v xml:space="preserve"> </v>
      </c>
    </row>
    <row r="20" spans="2:8" x14ac:dyDescent="0.2">
      <c r="B20" s="21" t="str">
        <f>IF(P_endring!B21=0," ",P_endring!B21)</f>
        <v xml:space="preserve"> </v>
      </c>
      <c r="C20" s="135" t="str">
        <f>IF(P_endring!C21=0," ",P_endring!C21/1000)</f>
        <v xml:space="preserve"> </v>
      </c>
      <c r="D20" s="135" t="str">
        <f>IF(P_endring!D21=0," ",P_endring!D21/1000)</f>
        <v xml:space="preserve"> </v>
      </c>
      <c r="E20" s="136" t="str">
        <f>IF(P_endring!G21=0," ",P_endring!G21/1000)</f>
        <v xml:space="preserve"> </v>
      </c>
      <c r="F20" s="29" t="str">
        <f>IF(P_endring!P21=0," ",P_endring!P21)</f>
        <v xml:space="preserve"> </v>
      </c>
      <c r="G20" s="14" t="str">
        <f>IF(P_endring!Q21=0," ",P_endring!Q21)</f>
        <v xml:space="preserve"> </v>
      </c>
      <c r="H20" s="14" t="str">
        <f>IF(P_endring!R21=0," ",P_endring!R21)</f>
        <v xml:space="preserve"> </v>
      </c>
    </row>
    <row r="21" spans="2:8" x14ac:dyDescent="0.2">
      <c r="B21" s="21" t="str">
        <f>IF(P_endring!B22=0," ",P_endring!B22)</f>
        <v xml:space="preserve"> </v>
      </c>
      <c r="C21" s="135" t="str">
        <f>IF(P_endring!C22=0," ",P_endring!C22/1000)</f>
        <v xml:space="preserve"> </v>
      </c>
      <c r="D21" s="135" t="str">
        <f>IF(P_endring!D22=0," ",P_endring!D22/1000)</f>
        <v xml:space="preserve"> </v>
      </c>
      <c r="E21" s="136" t="str">
        <f>IF(P_endring!G22=0," ",P_endring!G22/1000)</f>
        <v xml:space="preserve"> </v>
      </c>
      <c r="F21" s="29" t="str">
        <f>IF(P_endring!P22=0," ",P_endring!P22)</f>
        <v xml:space="preserve"> </v>
      </c>
      <c r="G21" s="14" t="str">
        <f>IF(P_endring!Q22=0," ",P_endring!Q22)</f>
        <v xml:space="preserve"> </v>
      </c>
      <c r="H21" s="14" t="str">
        <f>IF(P_endring!R22=0," ",P_endring!R22)</f>
        <v xml:space="preserve"> </v>
      </c>
    </row>
    <row r="22" spans="2:8" x14ac:dyDescent="0.2">
      <c r="B22" s="21" t="str">
        <f>IF(P_endring!B23=0," ",P_endring!B23)</f>
        <v xml:space="preserve"> </v>
      </c>
      <c r="C22" s="135" t="str">
        <f>IF(P_endring!C23=0," ",P_endring!C23/1000)</f>
        <v xml:space="preserve"> </v>
      </c>
      <c r="D22" s="135" t="str">
        <f>IF(P_endring!D23=0," ",P_endring!D23/1000)</f>
        <v xml:space="preserve"> </v>
      </c>
      <c r="E22" s="136" t="str">
        <f>IF(P_endring!G23=0," ",P_endring!G23/1000)</f>
        <v xml:space="preserve"> </v>
      </c>
      <c r="F22" s="29" t="str">
        <f>IF(P_endring!P23=0," ",P_endring!P23)</f>
        <v xml:space="preserve"> </v>
      </c>
      <c r="G22" s="14" t="str">
        <f>IF(P_endring!Q23=0," ",P_endring!Q23)</f>
        <v xml:space="preserve"> </v>
      </c>
      <c r="H22" s="14" t="str">
        <f>IF(P_endring!R23=0," ",P_endring!R23)</f>
        <v xml:space="preserve"> </v>
      </c>
    </row>
    <row r="23" spans="2:8" x14ac:dyDescent="0.2">
      <c r="B23" s="21" t="str">
        <f>IF(P_endring!B24=0," ",P_endring!B24)</f>
        <v xml:space="preserve"> </v>
      </c>
      <c r="C23" s="135" t="str">
        <f>IF(P_endring!C24=0," ",P_endring!C24/1000)</f>
        <v xml:space="preserve"> </v>
      </c>
      <c r="D23" s="135" t="str">
        <f>IF(P_endring!D24=0," ",P_endring!D24/1000)</f>
        <v xml:space="preserve"> </v>
      </c>
      <c r="E23" s="136" t="str">
        <f>IF(P_endring!G24=0," ",P_endring!G24/1000)</f>
        <v xml:space="preserve"> </v>
      </c>
      <c r="F23" s="29" t="str">
        <f>IF(P_endring!P24=0," ",P_endring!P24)</f>
        <v xml:space="preserve"> </v>
      </c>
      <c r="G23" s="14" t="str">
        <f>IF(P_endring!Q24=0," ",P_endring!Q24)</f>
        <v xml:space="preserve"> </v>
      </c>
      <c r="H23" s="14" t="str">
        <f>IF(P_endring!R24=0," ",P_endring!R24)</f>
        <v xml:space="preserve"> </v>
      </c>
    </row>
    <row r="24" spans="2:8" x14ac:dyDescent="0.2">
      <c r="B24" s="21" t="str">
        <f>IF(P_endring!B25=0," ",P_endring!B25)</f>
        <v xml:space="preserve"> </v>
      </c>
      <c r="C24" s="135" t="str">
        <f>IF(P_endring!C25=0," ",P_endring!C25/1000)</f>
        <v xml:space="preserve"> </v>
      </c>
      <c r="D24" s="135" t="str">
        <f>IF(P_endring!D25=0," ",P_endring!D25/1000)</f>
        <v xml:space="preserve"> </v>
      </c>
      <c r="E24" s="136" t="str">
        <f>IF(P_endring!G25=0," ",P_endring!G25/1000)</f>
        <v xml:space="preserve"> </v>
      </c>
      <c r="F24" s="29" t="str">
        <f>IF(P_endring!P25=0," ",P_endring!P25)</f>
        <v xml:space="preserve"> </v>
      </c>
      <c r="G24" s="14" t="str">
        <f>IF(P_endring!Q25=0," ",P_endring!Q25)</f>
        <v xml:space="preserve"> </v>
      </c>
      <c r="H24" s="14" t="str">
        <f>IF(P_endring!R25=0," ",P_endring!R25)</f>
        <v xml:space="preserve"> </v>
      </c>
    </row>
    <row r="25" spans="2:8" x14ac:dyDescent="0.2">
      <c r="B25" s="21" t="str">
        <f>IF(P_endring!B26=0," ",P_endring!B26)</f>
        <v xml:space="preserve"> </v>
      </c>
      <c r="C25" s="135" t="str">
        <f>IF(P_endring!C26=0," ",P_endring!C26/1000)</f>
        <v xml:space="preserve"> </v>
      </c>
      <c r="D25" s="135" t="str">
        <f>IF(P_endring!D26=0," ",P_endring!D26/1000)</f>
        <v xml:space="preserve"> </v>
      </c>
      <c r="E25" s="136" t="str">
        <f>IF(P_endring!G26=0," ",P_endring!G26/1000)</f>
        <v xml:space="preserve"> </v>
      </c>
      <c r="F25" s="29" t="str">
        <f>IF(P_endring!P26=0," ",P_endring!P26)</f>
        <v xml:space="preserve"> </v>
      </c>
      <c r="G25" s="14" t="str">
        <f>IF(P_endring!Q26=0," ",P_endring!Q26)</f>
        <v xml:space="preserve"> </v>
      </c>
      <c r="H25" s="14" t="str">
        <f>IF(P_endring!R26=0," ",P_endring!R26)</f>
        <v xml:space="preserve"> </v>
      </c>
    </row>
    <row r="26" spans="2:8" x14ac:dyDescent="0.2">
      <c r="B26" s="21" t="str">
        <f>IF(P_endring!B27=0," ",P_endring!B27)</f>
        <v xml:space="preserve"> </v>
      </c>
      <c r="C26" s="135" t="str">
        <f>IF(P_endring!C27=0," ",P_endring!C27/1000)</f>
        <v xml:space="preserve"> </v>
      </c>
      <c r="D26" s="135" t="str">
        <f>IF(P_endring!D27=0," ",P_endring!D27/1000)</f>
        <v xml:space="preserve"> </v>
      </c>
      <c r="E26" s="136" t="str">
        <f>IF(P_endring!G27=0," ",P_endring!G27/1000)</f>
        <v xml:space="preserve"> </v>
      </c>
      <c r="F26" s="29" t="str">
        <f>IF(P_endring!P27=0," ",P_endring!P27)</f>
        <v xml:space="preserve"> </v>
      </c>
      <c r="G26" s="14" t="str">
        <f>IF(P_endring!Q27=0," ",P_endring!Q27)</f>
        <v xml:space="preserve"> </v>
      </c>
      <c r="H26" s="14" t="str">
        <f>IF(P_endring!R27=0," ",P_endring!R27)</f>
        <v xml:space="preserve"> </v>
      </c>
    </row>
    <row r="27" spans="2:8" x14ac:dyDescent="0.2">
      <c r="B27" s="21" t="str">
        <f>IF(P_endring!B28=0," ",P_endring!B28)</f>
        <v xml:space="preserve"> </v>
      </c>
      <c r="C27" s="135" t="str">
        <f>IF(P_endring!C28=0," ",P_endring!C28/1000)</f>
        <v xml:space="preserve"> </v>
      </c>
      <c r="D27" s="135" t="str">
        <f>IF(P_endring!D28=0," ",P_endring!D28/1000)</f>
        <v xml:space="preserve"> </v>
      </c>
      <c r="E27" s="136" t="str">
        <f>IF(P_endring!G28=0," ",P_endring!G28/1000)</f>
        <v xml:space="preserve"> </v>
      </c>
      <c r="F27" s="29" t="str">
        <f>IF(P_endring!P28=0," ",P_endring!P28)</f>
        <v xml:space="preserve"> </v>
      </c>
      <c r="G27" s="14" t="str">
        <f>IF(P_endring!Q28=0," ",P_endring!Q28)</f>
        <v xml:space="preserve"> </v>
      </c>
      <c r="H27" s="14" t="str">
        <f>IF(P_endring!R28=0," ",P_endring!R28)</f>
        <v xml:space="preserve"> </v>
      </c>
    </row>
    <row r="28" spans="2:8" x14ac:dyDescent="0.2">
      <c r="B28" s="21" t="str">
        <f>IF(P_endring!B29=0," ",P_endring!B29)</f>
        <v xml:space="preserve"> </v>
      </c>
      <c r="C28" s="135" t="str">
        <f>IF(P_endring!C29=0," ",P_endring!C29/1000)</f>
        <v xml:space="preserve"> </v>
      </c>
      <c r="D28" s="135" t="str">
        <f>IF(P_endring!D29=0," ",P_endring!D29/1000)</f>
        <v xml:space="preserve"> </v>
      </c>
      <c r="E28" s="136" t="str">
        <f>IF(P_endring!G29=0," ",P_endring!G29/1000)</f>
        <v xml:space="preserve"> </v>
      </c>
      <c r="F28" s="29" t="str">
        <f>IF(P_endring!P29=0," ",P_endring!P29)</f>
        <v xml:space="preserve"> </v>
      </c>
      <c r="G28" s="14" t="str">
        <f>IF(P_endring!Q29=0," ",P_endring!Q29)</f>
        <v xml:space="preserve"> </v>
      </c>
      <c r="H28" s="14" t="str">
        <f>IF(P_endring!R29=0," ",P_endring!R29)</f>
        <v xml:space="preserve"> </v>
      </c>
    </row>
    <row r="29" spans="2:8" x14ac:dyDescent="0.2">
      <c r="B29" s="21" t="str">
        <f>IF(P_endring!B30=0," ",P_endring!B30)</f>
        <v xml:space="preserve"> </v>
      </c>
      <c r="C29" s="135" t="str">
        <f>IF(P_endring!C30=0," ",P_endring!C30/1000)</f>
        <v xml:space="preserve"> </v>
      </c>
      <c r="D29" s="135" t="str">
        <f>IF(P_endring!D30=0," ",P_endring!D30/1000)</f>
        <v xml:space="preserve"> </v>
      </c>
      <c r="E29" s="136" t="str">
        <f>IF(P_endring!G30=0," ",P_endring!G30/1000)</f>
        <v xml:space="preserve"> </v>
      </c>
      <c r="F29" s="29" t="str">
        <f>IF(P_endring!P30=0," ",P_endring!P30)</f>
        <v xml:space="preserve"> </v>
      </c>
      <c r="G29" s="14" t="str">
        <f>IF(P_endring!Q30=0," ",P_endring!Q30)</f>
        <v xml:space="preserve"> </v>
      </c>
      <c r="H29" s="14" t="str">
        <f>IF(P_endring!R30=0," ",P_endring!R30)</f>
        <v xml:space="preserve"> </v>
      </c>
    </row>
    <row r="30" spans="2:8" x14ac:dyDescent="0.2">
      <c r="B30" s="21" t="str">
        <f>IF(P_endring!B31=0," ",P_endring!B31)</f>
        <v xml:space="preserve"> </v>
      </c>
      <c r="C30" s="135" t="str">
        <f>IF(P_endring!C31=0," ",P_endring!C31/1000)</f>
        <v xml:space="preserve"> </v>
      </c>
      <c r="D30" s="135" t="str">
        <f>IF(P_endring!D31=0," ",P_endring!D31/1000)</f>
        <v xml:space="preserve"> </v>
      </c>
      <c r="E30" s="136" t="str">
        <f>IF(P_endring!G31=0," ",P_endring!G31/1000)</f>
        <v xml:space="preserve"> </v>
      </c>
      <c r="F30" s="29" t="str">
        <f>IF(P_endring!P31=0," ",P_endring!P31)</f>
        <v xml:space="preserve"> </v>
      </c>
      <c r="G30" s="14" t="str">
        <f>IF(P_endring!Q31=0," ",P_endring!Q31)</f>
        <v xml:space="preserve"> </v>
      </c>
      <c r="H30" s="14" t="str">
        <f>IF(P_endring!R31=0," ",P_endring!R31)</f>
        <v xml:space="preserve"> </v>
      </c>
    </row>
    <row r="31" spans="2:8" x14ac:dyDescent="0.2">
      <c r="B31" s="21" t="str">
        <f>IF(P_endring!B32=0," ",P_endring!B32)</f>
        <v xml:space="preserve"> </v>
      </c>
      <c r="C31" s="135" t="str">
        <f>IF(P_endring!C32=0," ",P_endring!C32/1000)</f>
        <v xml:space="preserve"> </v>
      </c>
      <c r="D31" s="135" t="str">
        <f>IF(P_endring!D32=0," ",P_endring!D32/1000)</f>
        <v xml:space="preserve"> </v>
      </c>
      <c r="E31" s="136" t="str">
        <f>IF(P_endring!G32=0," ",P_endring!G32/1000)</f>
        <v xml:space="preserve"> </v>
      </c>
      <c r="F31" s="29" t="str">
        <f>IF(P_endring!P32=0," ",P_endring!P32)</f>
        <v xml:space="preserve"> </v>
      </c>
      <c r="G31" s="14" t="str">
        <f>IF(P_endring!Q32=0," ",P_endring!Q32)</f>
        <v xml:space="preserve"> </v>
      </c>
      <c r="H31" s="14" t="str">
        <f>IF(P_endring!R32=0," ",P_endring!R32)</f>
        <v xml:space="preserve"> </v>
      </c>
    </row>
    <row r="32" spans="2:8" x14ac:dyDescent="0.2">
      <c r="B32" s="21" t="str">
        <f>IF(P_endring!B33=0," ",P_endring!B33)</f>
        <v xml:space="preserve"> </v>
      </c>
      <c r="C32" s="135" t="str">
        <f>IF(P_endring!C33=0," ",P_endring!C33/1000)</f>
        <v xml:space="preserve"> </v>
      </c>
      <c r="D32" s="135" t="str">
        <f>IF(P_endring!D33=0," ",P_endring!D33/1000)</f>
        <v xml:space="preserve"> </v>
      </c>
      <c r="E32" s="136" t="str">
        <f>IF(P_endring!G33=0," ",P_endring!G33/1000)</f>
        <v xml:space="preserve"> </v>
      </c>
      <c r="F32" s="29" t="str">
        <f>IF(P_endring!P33=0," ",P_endring!P33)</f>
        <v xml:space="preserve"> </v>
      </c>
      <c r="G32" s="14" t="str">
        <f>IF(P_endring!Q33=0," ",P_endring!Q33)</f>
        <v xml:space="preserve"> </v>
      </c>
      <c r="H32" s="14" t="str">
        <f>IF(P_endring!R33=0," ",P_endring!R33)</f>
        <v xml:space="preserve"> </v>
      </c>
    </row>
    <row r="33" spans="2:8" x14ac:dyDescent="0.2">
      <c r="B33" s="21" t="str">
        <f>IF(P_endring!B34=0," ",P_endring!B34)</f>
        <v xml:space="preserve"> </v>
      </c>
      <c r="C33" s="135" t="str">
        <f>IF(P_endring!C34=0," ",P_endring!C34/1000)</f>
        <v xml:space="preserve"> </v>
      </c>
      <c r="D33" s="135" t="str">
        <f>IF(P_endring!D34=0," ",P_endring!D34/1000)</f>
        <v xml:space="preserve"> </v>
      </c>
      <c r="E33" s="136" t="str">
        <f>IF(P_endring!G34=0," ",P_endring!G34/1000)</f>
        <v xml:space="preserve"> </v>
      </c>
      <c r="F33" s="29" t="str">
        <f>IF(P_endring!P34=0," ",P_endring!P34)</f>
        <v xml:space="preserve"> </v>
      </c>
      <c r="G33" s="14" t="str">
        <f>IF(P_endring!Q34=0," ",P_endring!Q34)</f>
        <v xml:space="preserve"> </v>
      </c>
      <c r="H33" s="14" t="str">
        <f>IF(P_endring!R34=0," ",P_endring!R34)</f>
        <v xml:space="preserve"> </v>
      </c>
    </row>
    <row r="34" spans="2:8" x14ac:dyDescent="0.2">
      <c r="B34" s="21" t="str">
        <f>IF(P_endring!B35=0," ",P_endring!B35)</f>
        <v xml:space="preserve"> </v>
      </c>
      <c r="C34" s="135" t="str">
        <f>IF(P_endring!C35=0," ",P_endring!C35/1000)</f>
        <v xml:space="preserve"> </v>
      </c>
      <c r="D34" s="135" t="str">
        <f>IF(P_endring!D35=0," ",P_endring!D35/1000)</f>
        <v xml:space="preserve"> </v>
      </c>
      <c r="E34" s="136" t="str">
        <f>IF(P_endring!G35=0," ",P_endring!G35/1000)</f>
        <v xml:space="preserve"> </v>
      </c>
      <c r="F34" s="29" t="str">
        <f>IF(P_endring!P35=0," ",P_endring!P35)</f>
        <v xml:space="preserve"> </v>
      </c>
      <c r="G34" s="14" t="str">
        <f>IF(P_endring!Q35=0," ",P_endring!Q35)</f>
        <v xml:space="preserve"> </v>
      </c>
      <c r="H34" s="14" t="str">
        <f>IF(P_endring!R35=0," ",P_endring!R35)</f>
        <v xml:space="preserve"> </v>
      </c>
    </row>
    <row r="35" spans="2:8" x14ac:dyDescent="0.2">
      <c r="B35" s="21" t="str">
        <f>IF(P_endring!B36=0," ",P_endring!B36)</f>
        <v xml:space="preserve"> </v>
      </c>
      <c r="C35" s="135" t="str">
        <f>IF(P_endring!C36=0," ",P_endring!C36/1000)</f>
        <v xml:space="preserve"> </v>
      </c>
      <c r="D35" s="135" t="str">
        <f>IF(P_endring!D36=0," ",P_endring!D36/1000)</f>
        <v xml:space="preserve"> </v>
      </c>
      <c r="E35" s="136" t="str">
        <f>IF(P_endring!G36=0," ",P_endring!G36/1000)</f>
        <v xml:space="preserve"> </v>
      </c>
      <c r="F35" s="29" t="str">
        <f>IF(P_endring!P36=0," ",P_endring!P36)</f>
        <v xml:space="preserve"> </v>
      </c>
      <c r="G35" s="14" t="str">
        <f>IF(P_endring!Q36=0," ",P_endring!Q36)</f>
        <v xml:space="preserve"> </v>
      </c>
      <c r="H35" s="14" t="str">
        <f>IF(P_endring!R36=0," ",P_endring!R36)</f>
        <v xml:space="preserve"> </v>
      </c>
    </row>
    <row r="36" spans="2:8" x14ac:dyDescent="0.2">
      <c r="B36" s="21" t="str">
        <f>IF(P_endring!B37=0," ",P_endring!B37)</f>
        <v xml:space="preserve"> </v>
      </c>
      <c r="C36" s="135" t="str">
        <f>IF(P_endring!C37=0," ",P_endring!C37/1000)</f>
        <v xml:space="preserve"> </v>
      </c>
      <c r="D36" s="135" t="str">
        <f>IF(P_endring!D37=0," ",P_endring!D37/1000)</f>
        <v xml:space="preserve"> </v>
      </c>
      <c r="E36" s="136" t="str">
        <f>IF(P_endring!G37=0," ",P_endring!G37/1000)</f>
        <v xml:space="preserve"> </v>
      </c>
      <c r="F36" s="29" t="str">
        <f>IF(P_endring!P37=0," ",P_endring!P37)</f>
        <v xml:space="preserve"> </v>
      </c>
      <c r="G36" s="14" t="str">
        <f>IF(P_endring!Q37=0," ",P_endring!Q37)</f>
        <v xml:space="preserve"> </v>
      </c>
      <c r="H36" s="14" t="str">
        <f>IF(P_endring!R37=0," ",P_endring!R37)</f>
        <v xml:space="preserve"> </v>
      </c>
    </row>
    <row r="37" spans="2:8" x14ac:dyDescent="0.2">
      <c r="B37" s="21" t="str">
        <f>IF(P_endring!B38=0," ",P_endring!B38)</f>
        <v xml:space="preserve"> </v>
      </c>
      <c r="C37" s="135" t="str">
        <f>IF(P_endring!C38=0," ",P_endring!C38/1000)</f>
        <v xml:space="preserve"> </v>
      </c>
      <c r="D37" s="135" t="str">
        <f>IF(P_endring!D38=0," ",P_endring!D38/1000)</f>
        <v xml:space="preserve"> </v>
      </c>
      <c r="E37" s="136" t="str">
        <f>IF(P_endring!G38=0," ",P_endring!G38/1000)</f>
        <v xml:space="preserve"> </v>
      </c>
      <c r="F37" s="29" t="str">
        <f>IF(P_endring!P38=0," ",P_endring!P38)</f>
        <v xml:space="preserve"> </v>
      </c>
      <c r="G37" s="14" t="str">
        <f>IF(P_endring!Q38=0," ",P_endring!Q38)</f>
        <v xml:space="preserve"> </v>
      </c>
      <c r="H37" s="14" t="str">
        <f>IF(P_endring!R38=0," ",P_endring!R38)</f>
        <v xml:space="preserve"> </v>
      </c>
    </row>
    <row r="38" spans="2:8" x14ac:dyDescent="0.2">
      <c r="B38" s="21" t="str">
        <f>IF(P_endring!B39=0," ",P_endring!B39)</f>
        <v xml:space="preserve"> </v>
      </c>
      <c r="C38" s="135" t="str">
        <f>IF(P_endring!C39=0," ",P_endring!C39/1000)</f>
        <v xml:space="preserve"> </v>
      </c>
      <c r="D38" s="135" t="str">
        <f>IF(P_endring!D39=0," ",P_endring!D39/1000)</f>
        <v xml:space="preserve"> </v>
      </c>
      <c r="E38" s="136" t="str">
        <f>IF(P_endring!G39=0," ",P_endring!G39/1000)</f>
        <v xml:space="preserve"> </v>
      </c>
      <c r="F38" s="29" t="str">
        <f>IF(P_endring!P39=0," ",P_endring!P39)</f>
        <v xml:space="preserve"> </v>
      </c>
      <c r="G38" s="14" t="str">
        <f>IF(P_endring!Q39=0," ",P_endring!Q39)</f>
        <v xml:space="preserve"> </v>
      </c>
      <c r="H38" s="14" t="str">
        <f>IF(P_endring!R39=0," ",P_endring!R39)</f>
        <v xml:space="preserve"> </v>
      </c>
    </row>
    <row r="39" spans="2:8" x14ac:dyDescent="0.2">
      <c r="B39" s="21" t="str">
        <f>IF(P_endring!B40=0," ",P_endring!B40)</f>
        <v xml:space="preserve"> </v>
      </c>
      <c r="C39" s="135" t="str">
        <f>IF(P_endring!C40=0," ",P_endring!C40/1000)</f>
        <v xml:space="preserve"> </v>
      </c>
      <c r="D39" s="135" t="str">
        <f>IF(P_endring!D40=0," ",P_endring!D40/1000)</f>
        <v xml:space="preserve"> </v>
      </c>
      <c r="E39" s="136" t="str">
        <f>IF(P_endring!G40=0," ",P_endring!G40/1000)</f>
        <v xml:space="preserve"> </v>
      </c>
      <c r="F39" s="29" t="str">
        <f>IF(P_endring!P40=0," ",P_endring!P40)</f>
        <v xml:space="preserve"> </v>
      </c>
      <c r="G39" s="14" t="str">
        <f>IF(P_endring!Q40=0," ",P_endring!Q40)</f>
        <v xml:space="preserve"> </v>
      </c>
      <c r="H39" s="14" t="str">
        <f>IF(P_endring!R40=0," ",P_endring!R40)</f>
        <v xml:space="preserve"> </v>
      </c>
    </row>
    <row r="40" spans="2:8" x14ac:dyDescent="0.2">
      <c r="B40" s="21" t="str">
        <f>IF(P_endring!B41=0," ",P_endring!B41)</f>
        <v xml:space="preserve"> </v>
      </c>
      <c r="C40" s="135" t="str">
        <f>IF(P_endring!C41=0," ",P_endring!C41/1000)</f>
        <v xml:space="preserve"> </v>
      </c>
      <c r="D40" s="135" t="str">
        <f>IF(P_endring!D41=0," ",P_endring!D41/1000)</f>
        <v xml:space="preserve"> </v>
      </c>
      <c r="E40" s="136" t="str">
        <f>IF(P_endring!G41=0," ",P_endring!G41/1000)</f>
        <v xml:space="preserve"> </v>
      </c>
      <c r="F40" s="29" t="str">
        <f>IF(P_endring!P41=0," ",P_endring!P41)</f>
        <v xml:space="preserve"> </v>
      </c>
      <c r="G40" s="14" t="str">
        <f>IF(P_endring!Q41=0," ",P_endring!Q41)</f>
        <v xml:space="preserve"> </v>
      </c>
      <c r="H40" s="14" t="str">
        <f>IF(P_endring!R41=0," ",P_endring!R41)</f>
        <v xml:space="preserve"> </v>
      </c>
    </row>
    <row r="41" spans="2:8" x14ac:dyDescent="0.2">
      <c r="B41" s="21" t="str">
        <f>IF(P_endring!B42=0," ",P_endring!B42)</f>
        <v xml:space="preserve"> </v>
      </c>
      <c r="C41" s="135" t="str">
        <f>IF(P_endring!C42=0," ",P_endring!C42/1000)</f>
        <v xml:space="preserve"> </v>
      </c>
      <c r="D41" s="135" t="str">
        <f>IF(P_endring!D42=0," ",P_endring!D42/1000)</f>
        <v xml:space="preserve"> </v>
      </c>
      <c r="E41" s="136" t="str">
        <f>IF(P_endring!G42=0," ",P_endring!G42/1000)</f>
        <v xml:space="preserve"> </v>
      </c>
      <c r="F41" s="29" t="str">
        <f>IF(P_endring!P42=0," ",P_endring!P42)</f>
        <v xml:space="preserve"> </v>
      </c>
      <c r="G41" s="14" t="str">
        <f>IF(P_endring!Q42=0," ",P_endring!Q42)</f>
        <v xml:space="preserve"> </v>
      </c>
      <c r="H41" s="14" t="str">
        <f>IF(P_endring!R42=0," ",P_endring!R42)</f>
        <v xml:space="preserve"> </v>
      </c>
    </row>
    <row r="42" spans="2:8" x14ac:dyDescent="0.2">
      <c r="B42" s="21" t="str">
        <f>IF(P_endring!B43=0," ",P_endring!B43)</f>
        <v xml:space="preserve"> </v>
      </c>
      <c r="C42" s="135" t="str">
        <f>IF(P_endring!C43=0," ",P_endring!C43/1000)</f>
        <v xml:space="preserve"> </v>
      </c>
      <c r="D42" s="135" t="str">
        <f>IF(P_endring!D43=0," ",P_endring!D43/1000)</f>
        <v xml:space="preserve"> </v>
      </c>
      <c r="E42" s="136" t="str">
        <f>IF(P_endring!G43=0," ",P_endring!G43/1000)</f>
        <v xml:space="preserve"> </v>
      </c>
      <c r="F42" s="29" t="str">
        <f>IF(P_endring!P43=0," ",P_endring!P43)</f>
        <v xml:space="preserve"> </v>
      </c>
      <c r="G42" s="14" t="str">
        <f>IF(P_endring!Q43=0," ",P_endring!Q43)</f>
        <v xml:space="preserve"> </v>
      </c>
      <c r="H42" s="14" t="str">
        <f>IF(P_endring!R43=0," ",P_endring!R43)</f>
        <v xml:space="preserve"> </v>
      </c>
    </row>
    <row r="43" spans="2:8" x14ac:dyDescent="0.2">
      <c r="B43" s="21" t="str">
        <f>IF(P_endring!B44=0," ",P_endring!B44)</f>
        <v xml:space="preserve"> </v>
      </c>
      <c r="C43" s="135" t="str">
        <f>IF(P_endring!C44=0," ",P_endring!C44/1000)</f>
        <v xml:space="preserve"> </v>
      </c>
      <c r="D43" s="135" t="str">
        <f>IF(P_endring!D44=0," ",P_endring!D44/1000)</f>
        <v xml:space="preserve"> </v>
      </c>
      <c r="E43" s="136" t="str">
        <f>IF(P_endring!G44=0," ",P_endring!G44/1000)</f>
        <v xml:space="preserve"> </v>
      </c>
      <c r="F43" s="29" t="str">
        <f>IF(P_endring!P44=0," ",P_endring!P44)</f>
        <v xml:space="preserve"> </v>
      </c>
      <c r="G43" s="14" t="str">
        <f>IF(P_endring!Q44=0," ",P_endring!Q44)</f>
        <v xml:space="preserve"> </v>
      </c>
      <c r="H43" s="14" t="str">
        <f>IF(P_endring!R44=0," ",P_endring!R44)</f>
        <v xml:space="preserve"> </v>
      </c>
    </row>
    <row r="44" spans="2:8" x14ac:dyDescent="0.2">
      <c r="B44" s="21" t="str">
        <f>IF(P_endring!B45=0," ",P_endring!B45)</f>
        <v xml:space="preserve"> </v>
      </c>
      <c r="C44" s="135" t="str">
        <f>IF(P_endring!C45=0," ",P_endring!C45/1000)</f>
        <v xml:space="preserve"> </v>
      </c>
      <c r="D44" s="135" t="str">
        <f>IF(P_endring!D45=0," ",P_endring!D45/1000)</f>
        <v xml:space="preserve"> </v>
      </c>
      <c r="E44" s="136" t="str">
        <f>IF(P_endring!G45=0," ",P_endring!G45/1000)</f>
        <v xml:space="preserve"> </v>
      </c>
      <c r="F44" s="29" t="str">
        <f>IF(P_endring!P45=0," ",P_endring!P45)</f>
        <v xml:space="preserve"> </v>
      </c>
      <c r="G44" s="14" t="str">
        <f>IF(P_endring!Q45=0," ",P_endring!Q45)</f>
        <v xml:space="preserve"> </v>
      </c>
      <c r="H44" s="14" t="str">
        <f>IF(P_endring!R45=0," ",P_endring!R45)</f>
        <v xml:space="preserve"> </v>
      </c>
    </row>
    <row r="45" spans="2:8" x14ac:dyDescent="0.2">
      <c r="B45" s="21" t="str">
        <f>IF(P_endring!B46=0," ",P_endring!B46)</f>
        <v xml:space="preserve"> </v>
      </c>
      <c r="C45" s="135" t="str">
        <f>IF(P_endring!C46=0," ",P_endring!C46/1000)</f>
        <v xml:space="preserve"> </v>
      </c>
      <c r="D45" s="135" t="str">
        <f>IF(P_endring!D46=0," ",P_endring!D46/1000)</f>
        <v xml:space="preserve"> </v>
      </c>
      <c r="E45" s="136" t="str">
        <f>IF(P_endring!G46=0," ",P_endring!G46/1000)</f>
        <v xml:space="preserve"> </v>
      </c>
      <c r="F45" s="29" t="str">
        <f>IF(P_endring!P46=0," ",P_endring!P46)</f>
        <v xml:space="preserve"> </v>
      </c>
      <c r="G45" s="14" t="str">
        <f>IF(P_endring!Q46=0," ",P_endring!Q46)</f>
        <v xml:space="preserve"> </v>
      </c>
      <c r="H45" s="14" t="str">
        <f>IF(P_endring!R46=0," ",P_endring!R46)</f>
        <v xml:space="preserve"> </v>
      </c>
    </row>
    <row r="46" spans="2:8" x14ac:dyDescent="0.2">
      <c r="B46" s="21" t="str">
        <f>IF(P_endring!B47=0," ",P_endring!B47)</f>
        <v xml:space="preserve"> </v>
      </c>
      <c r="C46" s="135" t="str">
        <f>IF(P_endring!C47=0," ",P_endring!C47/1000)</f>
        <v xml:space="preserve"> </v>
      </c>
      <c r="D46" s="135" t="str">
        <f>IF(P_endring!D47=0," ",P_endring!D47/1000)</f>
        <v xml:space="preserve"> </v>
      </c>
      <c r="E46" s="136" t="str">
        <f>IF(P_endring!G47=0," ",P_endring!G47/1000)</f>
        <v xml:space="preserve"> </v>
      </c>
      <c r="F46" s="29" t="str">
        <f>IF(P_endring!P47=0," ",P_endring!P47)</f>
        <v xml:space="preserve"> </v>
      </c>
      <c r="G46" s="14" t="str">
        <f>IF(P_endring!Q47=0," ",P_endring!Q47)</f>
        <v xml:space="preserve"> </v>
      </c>
      <c r="H46" s="14" t="str">
        <f>IF(P_endring!R47=0," ",P_endring!R47)</f>
        <v xml:space="preserve"> </v>
      </c>
    </row>
    <row r="47" spans="2:8" x14ac:dyDescent="0.2">
      <c r="B47" s="21" t="str">
        <f>IF(P_endring!B48=0," ",P_endring!B48)</f>
        <v xml:space="preserve"> </v>
      </c>
      <c r="C47" s="135" t="str">
        <f>IF(P_endring!C48=0," ",P_endring!C48/1000)</f>
        <v xml:space="preserve"> </v>
      </c>
      <c r="D47" s="135" t="str">
        <f>IF(P_endring!D48=0," ",P_endring!D48/1000)</f>
        <v xml:space="preserve"> </v>
      </c>
      <c r="E47" s="136" t="str">
        <f>IF(P_endring!G48=0," ",P_endring!G48/1000)</f>
        <v xml:space="preserve"> </v>
      </c>
      <c r="F47" s="29" t="str">
        <f>IF(P_endring!P48=0," ",P_endring!P48)</f>
        <v xml:space="preserve"> </v>
      </c>
    </row>
    <row r="48" spans="2:8" x14ac:dyDescent="0.2">
      <c r="B48" s="21" t="str">
        <f>IF(P_endring!B49=0," ",P_endring!B49)</f>
        <v xml:space="preserve"> </v>
      </c>
      <c r="C48" s="135" t="str">
        <f>IF(P_endring!C49=0," ",P_endring!C49/1000)</f>
        <v xml:space="preserve"> </v>
      </c>
      <c r="D48" s="135" t="str">
        <f>IF(P_endring!D49=0," ",P_endring!D49/1000)</f>
        <v xml:space="preserve"> </v>
      </c>
      <c r="E48" s="136" t="str">
        <f>IF(P_endring!G49=0," ",P_endring!G49/1000)</f>
        <v xml:space="preserve"> </v>
      </c>
      <c r="F48" s="29" t="str">
        <f>IF(P_endring!P49=0," ",P_endring!P49)</f>
        <v xml:space="preserve"> </v>
      </c>
    </row>
    <row r="49" spans="2:6" x14ac:dyDescent="0.2">
      <c r="B49" s="21" t="str">
        <f>IF(P_endring!B50=0," ",P_endring!B50)</f>
        <v xml:space="preserve"> </v>
      </c>
      <c r="C49" s="135" t="str">
        <f>IF(P_endring!C50=0," ",P_endring!C50/1000)</f>
        <v xml:space="preserve"> </v>
      </c>
      <c r="D49" s="135" t="str">
        <f>IF(P_endring!D50=0," ",P_endring!D50/1000)</f>
        <v xml:space="preserve"> </v>
      </c>
      <c r="E49" s="136" t="str">
        <f>IF(P_endring!G50=0," ",P_endring!G50/1000)</f>
        <v xml:space="preserve"> </v>
      </c>
      <c r="F49" s="29" t="str">
        <f>IF(P_endring!P50=0," ",P_endring!P50)</f>
        <v xml:space="preserve"> </v>
      </c>
    </row>
    <row r="50" spans="2:6" x14ac:dyDescent="0.2">
      <c r="B50" s="21" t="str">
        <f>IF(P_endring!B51=0," ",P_endring!B51)</f>
        <v xml:space="preserve"> </v>
      </c>
      <c r="C50" s="135" t="str">
        <f>IF(P_endring!C51=0," ",P_endring!C51/1000)</f>
        <v xml:space="preserve"> </v>
      </c>
      <c r="D50" s="135" t="str">
        <f>IF(P_endring!D51=0," ",P_endring!D51/1000)</f>
        <v xml:space="preserve"> </v>
      </c>
      <c r="E50" s="136" t="str">
        <f>IF(P_endring!G51=0," ",P_endring!G51/1000)</f>
        <v xml:space="preserve"> </v>
      </c>
      <c r="F50" s="29" t="str">
        <f>IF(P_endring!P51=0," ",P_endring!P51)</f>
        <v xml:space="preserve"> </v>
      </c>
    </row>
    <row r="51" spans="2:6" x14ac:dyDescent="0.2">
      <c r="B51" s="21" t="str">
        <f>IF(P_endring!B52=0," ",P_endring!B52)</f>
        <v xml:space="preserve"> </v>
      </c>
      <c r="C51" s="135" t="str">
        <f>IF(P_endring!C52=0," ",P_endring!C52/1000)</f>
        <v xml:space="preserve"> </v>
      </c>
      <c r="D51" s="135" t="str">
        <f>IF(P_endring!D52=0," ",P_endring!D52/1000)</f>
        <v xml:space="preserve"> </v>
      </c>
      <c r="E51" s="136" t="str">
        <f>IF(P_endring!G52=0," ",P_endring!G52/1000)</f>
        <v xml:space="preserve"> </v>
      </c>
      <c r="F51" s="29" t="str">
        <f>IF(P_endring!P52=0," ",P_endring!P52)</f>
        <v xml:space="preserve"> </v>
      </c>
    </row>
    <row r="52" spans="2:6" x14ac:dyDescent="0.2">
      <c r="B52" s="21" t="str">
        <f>IF(P_endring!B53=0," ",P_endring!B53)</f>
        <v xml:space="preserve"> </v>
      </c>
      <c r="C52" s="135" t="str">
        <f>IF(P_endring!C53=0," ",P_endring!C53/1000)</f>
        <v xml:space="preserve"> </v>
      </c>
      <c r="D52" s="135" t="str">
        <f>IF(P_endring!D53=0," ",P_endring!D53/1000)</f>
        <v xml:space="preserve"> </v>
      </c>
      <c r="E52" s="136" t="str">
        <f>IF(P_endring!G53=0," ",P_endring!G53/1000)</f>
        <v xml:space="preserve"> </v>
      </c>
      <c r="F52" s="29" t="str">
        <f>IF(P_endring!P53=0," ",P_endring!P53)</f>
        <v xml:space="preserve"> </v>
      </c>
    </row>
    <row r="53" spans="2:6" x14ac:dyDescent="0.2">
      <c r="B53" s="21" t="str">
        <f>IF(P_endring!B54=0," ",P_endring!B54)</f>
        <v xml:space="preserve"> </v>
      </c>
      <c r="C53" s="135" t="str">
        <f>IF(P_endring!C54=0," ",P_endring!C54/1000)</f>
        <v xml:space="preserve"> </v>
      </c>
      <c r="D53" s="135" t="str">
        <f>IF(P_endring!D54=0," ",P_endring!D54/1000)</f>
        <v xml:space="preserve"> </v>
      </c>
      <c r="E53" s="136" t="str">
        <f>IF(P_endring!G54=0," ",P_endring!G54/1000)</f>
        <v xml:space="preserve"> </v>
      </c>
      <c r="F53" s="29" t="str">
        <f>IF(P_endring!P54=0," ",P_endring!P54)</f>
        <v xml:space="preserve"> </v>
      </c>
    </row>
    <row r="54" spans="2:6" x14ac:dyDescent="0.2">
      <c r="B54" s="21" t="str">
        <f>IF(P_endring!B55=0," ",P_endring!B55)</f>
        <v xml:space="preserve"> </v>
      </c>
      <c r="C54" s="135" t="str">
        <f>IF(P_endring!C55=0," ",P_endring!C55/1000)</f>
        <v xml:space="preserve"> </v>
      </c>
      <c r="D54" s="135" t="str">
        <f>IF(P_endring!D55=0," ",P_endring!D55/1000)</f>
        <v xml:space="preserve"> </v>
      </c>
      <c r="E54" s="136" t="str">
        <f>IF(P_endring!G55=0," ",P_endring!G55/1000)</f>
        <v xml:space="preserve"> </v>
      </c>
      <c r="F54" s="29" t="str">
        <f>IF(P_endring!P55=0," ",P_endring!P55)</f>
        <v xml:space="preserve"> </v>
      </c>
    </row>
    <row r="55" spans="2:6" x14ac:dyDescent="0.2">
      <c r="B55" s="21" t="str">
        <f>IF(P_endring!B56=0," ",P_endring!B56)</f>
        <v xml:space="preserve"> </v>
      </c>
      <c r="C55" s="135" t="str">
        <f>IF(P_endring!C56=0," ",P_endring!C56/1000)</f>
        <v xml:space="preserve"> </v>
      </c>
      <c r="D55" s="135" t="str">
        <f>IF(P_endring!D56=0," ",P_endring!D56/1000)</f>
        <v xml:space="preserve"> </v>
      </c>
      <c r="E55" s="136" t="str">
        <f>IF(P_endring!G56=0," ",P_endring!G56/1000)</f>
        <v xml:space="preserve"> </v>
      </c>
      <c r="F55" s="29" t="str">
        <f>IF(P_endring!P56=0," ",P_endring!P56)</f>
        <v xml:space="preserve"> </v>
      </c>
    </row>
    <row r="56" spans="2:6" x14ac:dyDescent="0.2">
      <c r="B56" s="21" t="str">
        <f>IF(P_endring!B57=0," ",P_endring!B57)</f>
        <v xml:space="preserve"> </v>
      </c>
      <c r="C56" s="135" t="str">
        <f>IF(P_endring!C57=0," ",P_endring!C57/1000)</f>
        <v xml:space="preserve"> </v>
      </c>
      <c r="D56" s="135" t="str">
        <f>IF(P_endring!D57=0," ",P_endring!D57/1000)</f>
        <v xml:space="preserve"> </v>
      </c>
      <c r="E56" s="136" t="str">
        <f>IF(P_endring!G57=0," ",P_endring!G57/1000)</f>
        <v xml:space="preserve"> </v>
      </c>
      <c r="F56" s="29" t="str">
        <f>IF(P_endring!P57=0," ",P_endring!P57)</f>
        <v xml:space="preserve"> </v>
      </c>
    </row>
    <row r="57" spans="2:6" x14ac:dyDescent="0.2">
      <c r="B57" s="21" t="str">
        <f>IF(P_endring!B58=0," ",P_endring!B58)</f>
        <v xml:space="preserve"> </v>
      </c>
      <c r="C57" s="135" t="str">
        <f>IF(P_endring!C58=0," ",P_endring!C58/1000)</f>
        <v xml:space="preserve"> </v>
      </c>
      <c r="D57" s="135" t="str">
        <f>IF(P_endring!D58=0," ",P_endring!D58/1000)</f>
        <v xml:space="preserve"> </v>
      </c>
      <c r="E57" s="136" t="str">
        <f>IF(P_endring!G58=0," ",P_endring!G58/1000)</f>
        <v xml:space="preserve"> </v>
      </c>
      <c r="F57" s="29" t="str">
        <f>IF(P_endring!P58=0," ",P_endring!P58)</f>
        <v xml:space="preserve"> </v>
      </c>
    </row>
    <row r="58" spans="2:6" x14ac:dyDescent="0.2">
      <c r="B58" s="21" t="str">
        <f>IF(P_endring!B59=0," ",P_endring!B59)</f>
        <v xml:space="preserve"> </v>
      </c>
      <c r="C58" s="135" t="str">
        <f>IF(P_endring!C59=0," ",P_endring!C59/1000)</f>
        <v xml:space="preserve"> </v>
      </c>
      <c r="D58" s="135" t="str">
        <f>IF(P_endring!D59=0," ",P_endring!D59/1000)</f>
        <v xml:space="preserve"> </v>
      </c>
      <c r="E58" s="136" t="str">
        <f>IF(P_endring!G59=0," ",P_endring!G59/1000)</f>
        <v xml:space="preserve"> </v>
      </c>
      <c r="F58" s="29" t="str">
        <f>IF(P_endring!P59=0," ",P_endring!P59)</f>
        <v xml:space="preserve"> </v>
      </c>
    </row>
    <row r="59" spans="2:6" x14ac:dyDescent="0.2">
      <c r="B59" s="21" t="str">
        <f>IF(P_endring!B60=0," ",P_endring!B60)</f>
        <v xml:space="preserve"> </v>
      </c>
      <c r="C59" s="135" t="str">
        <f>IF(P_endring!C60=0," ",P_endring!C60/1000)</f>
        <v xml:space="preserve"> </v>
      </c>
      <c r="D59" s="135" t="str">
        <f>IF(P_endring!D60=0," ",P_endring!D60/1000)</f>
        <v xml:space="preserve"> </v>
      </c>
      <c r="E59" s="136" t="str">
        <f>IF(P_endring!G60=0," ",P_endring!G60/1000)</f>
        <v xml:space="preserve"> </v>
      </c>
      <c r="F59" s="29" t="str">
        <f>IF(P_endring!P60=0," ",P_endring!P60)</f>
        <v xml:space="preserve"> </v>
      </c>
    </row>
    <row r="60" spans="2:6" x14ac:dyDescent="0.2">
      <c r="B60" s="21" t="str">
        <f>IF(P_endring!B61=0," ",P_endring!B61)</f>
        <v xml:space="preserve"> </v>
      </c>
      <c r="C60" s="135" t="str">
        <f>IF(P_endring!C61=0," ",P_endring!C61/1000)</f>
        <v xml:space="preserve"> </v>
      </c>
      <c r="D60" s="135" t="str">
        <f>IF(P_endring!D61=0," ",P_endring!D61/1000)</f>
        <v xml:space="preserve"> </v>
      </c>
      <c r="E60" s="136" t="str">
        <f>IF(P_endring!G61=0," ",P_endring!G61/1000)</f>
        <v xml:space="preserve"> </v>
      </c>
      <c r="F60" s="29" t="str">
        <f>IF(P_endring!P61=0," ",P_endring!P61)</f>
        <v xml:space="preserve"> </v>
      </c>
    </row>
    <row r="61" spans="2:6" x14ac:dyDescent="0.2">
      <c r="B61" s="21" t="str">
        <f>IF(P_endring!B62=0," ",P_endring!B62)</f>
        <v xml:space="preserve"> </v>
      </c>
      <c r="C61" s="135" t="str">
        <f>IF(P_endring!C62=0," ",P_endring!C62/1000)</f>
        <v xml:space="preserve"> </v>
      </c>
      <c r="D61" s="135" t="str">
        <f>IF(P_endring!D62=0," ",P_endring!D62/1000)</f>
        <v xml:space="preserve"> </v>
      </c>
      <c r="E61" s="136" t="str">
        <f>IF(P_endring!G62=0," ",P_endring!G62/1000)</f>
        <v xml:space="preserve"> </v>
      </c>
      <c r="F61" s="29" t="str">
        <f>IF(P_endring!P62=0," ",P_endring!P62)</f>
        <v xml:space="preserve"> </v>
      </c>
    </row>
    <row r="62" spans="2:6" x14ac:dyDescent="0.2">
      <c r="B62" s="21" t="str">
        <f>IF(P_endring!B63=0," ",P_endring!B63)</f>
        <v xml:space="preserve"> </v>
      </c>
      <c r="C62" s="135" t="str">
        <f>IF(P_endring!C63=0," ",P_endring!C63/1000)</f>
        <v xml:space="preserve"> </v>
      </c>
      <c r="D62" s="135" t="str">
        <f>IF(P_endring!D63=0," ",P_endring!D63/1000)</f>
        <v xml:space="preserve"> </v>
      </c>
      <c r="E62" s="136" t="str">
        <f>IF(P_endring!G63=0," ",P_endring!G63/1000)</f>
        <v xml:space="preserve"> </v>
      </c>
      <c r="F62" s="29" t="str">
        <f>IF(P_endring!P63=0," ",P_endring!P63)</f>
        <v xml:space="preserve"> </v>
      </c>
    </row>
    <row r="63" spans="2:6" x14ac:dyDescent="0.2">
      <c r="B63" s="21" t="str">
        <f>IF(P_endring!B64=0," ",P_endring!B64)</f>
        <v xml:space="preserve"> </v>
      </c>
      <c r="C63" s="135" t="str">
        <f>IF(P_endring!C64=0," ",P_endring!C64/1000)</f>
        <v xml:space="preserve"> </v>
      </c>
      <c r="D63" s="135" t="str">
        <f>IF(P_endring!D64=0," ",P_endring!D64/1000)</f>
        <v xml:space="preserve"> </v>
      </c>
      <c r="E63" s="136" t="str">
        <f>IF(P_endring!G64=0," ",P_endring!G64/1000)</f>
        <v xml:space="preserve"> </v>
      </c>
      <c r="F63" s="29" t="str">
        <f>IF(P_endring!P64=0," ",P_endring!P64)</f>
        <v xml:space="preserve"> </v>
      </c>
    </row>
    <row r="64" spans="2:6" x14ac:dyDescent="0.2">
      <c r="B64" s="21" t="str">
        <f>IF(P_endring!B65=0," ",P_endring!B65)</f>
        <v xml:space="preserve"> </v>
      </c>
      <c r="C64" s="135" t="str">
        <f>IF(P_endring!C65=0," ",P_endring!C65/1000)</f>
        <v xml:space="preserve"> </v>
      </c>
      <c r="D64" s="135" t="str">
        <f>IF(P_endring!D65=0," ",P_endring!D65/1000)</f>
        <v xml:space="preserve"> </v>
      </c>
      <c r="E64" s="136" t="str">
        <f>IF(P_endring!G65=0," ",P_endring!G65/1000)</f>
        <v xml:space="preserve"> </v>
      </c>
      <c r="F64" s="29" t="str">
        <f>IF(P_endring!P65=0," ",P_endring!P65)</f>
        <v xml:space="preserve"> </v>
      </c>
    </row>
    <row r="65" spans="2:6" x14ac:dyDescent="0.2">
      <c r="B65" s="21" t="str">
        <f>IF(P_endring!B66=0," ",P_endring!B66)</f>
        <v xml:space="preserve"> </v>
      </c>
      <c r="C65" s="135" t="str">
        <f>IF(P_endring!C66=0," ",P_endring!C66/1000)</f>
        <v xml:space="preserve"> </v>
      </c>
      <c r="D65" s="135" t="str">
        <f>IF(P_endring!D66=0," ",P_endring!D66/1000)</f>
        <v xml:space="preserve"> </v>
      </c>
      <c r="E65" s="136" t="str">
        <f>IF(P_endring!G66=0," ",P_endring!G66/1000)</f>
        <v xml:space="preserve"> </v>
      </c>
      <c r="F65" s="29" t="str">
        <f>IF(P_endring!P66=0," ",P_endring!P66)</f>
        <v xml:space="preserve"> </v>
      </c>
    </row>
    <row r="66" spans="2:6" x14ac:dyDescent="0.2">
      <c r="B66" s="21" t="str">
        <f>IF(P_endring!B67=0," ",P_endring!B67)</f>
        <v xml:space="preserve"> </v>
      </c>
      <c r="C66" s="135" t="str">
        <f>IF(P_endring!C67=0," ",P_endring!C67/1000)</f>
        <v xml:space="preserve"> </v>
      </c>
      <c r="D66" s="135" t="str">
        <f>IF(P_endring!D67=0," ",P_endring!D67/1000)</f>
        <v xml:space="preserve"> </v>
      </c>
      <c r="E66" s="136" t="str">
        <f>IF(P_endring!G67=0," ",P_endring!G67/1000)</f>
        <v xml:space="preserve"> </v>
      </c>
      <c r="F66" s="29" t="str">
        <f>IF(P_endring!P67=0," ",P_endring!P67)</f>
        <v xml:space="preserve"> </v>
      </c>
    </row>
    <row r="67" spans="2:6" x14ac:dyDescent="0.2">
      <c r="B67" s="21" t="str">
        <f>IF(P_endring!B68=0," ",P_endring!B68)</f>
        <v xml:space="preserve"> </v>
      </c>
      <c r="C67" s="135" t="str">
        <f>IF(P_endring!C68=0," ",P_endring!C68/1000)</f>
        <v xml:space="preserve"> </v>
      </c>
      <c r="D67" s="135" t="str">
        <f>IF(P_endring!D68=0," ",P_endring!D68/1000)</f>
        <v xml:space="preserve"> </v>
      </c>
      <c r="E67" s="136" t="str">
        <f>IF(P_endring!G68=0," ",P_endring!G68/1000)</f>
        <v xml:space="preserve"> </v>
      </c>
      <c r="F67" s="29" t="str">
        <f>IF(P_endring!P68=0," ",P_endring!P68)</f>
        <v xml:space="preserve"> </v>
      </c>
    </row>
    <row r="68" spans="2:6" x14ac:dyDescent="0.2">
      <c r="B68" s="21" t="str">
        <f>IF(P_endring!B69=0," ",P_endring!B69)</f>
        <v xml:space="preserve"> </v>
      </c>
      <c r="C68" s="135" t="str">
        <f>IF(P_endring!C69=0," ",P_endring!C69/1000)</f>
        <v xml:space="preserve"> </v>
      </c>
      <c r="D68" s="135" t="str">
        <f>IF(P_endring!D69=0," ",P_endring!D69/1000)</f>
        <v xml:space="preserve"> </v>
      </c>
      <c r="E68" s="136" t="str">
        <f>IF(P_endring!G69=0," ",P_endring!G69/1000)</f>
        <v xml:space="preserve"> </v>
      </c>
      <c r="F68" s="29" t="str">
        <f>IF(P_endring!P69=0," ",P_endring!P69)</f>
        <v xml:space="preserve"> </v>
      </c>
    </row>
    <row r="69" spans="2:6" x14ac:dyDescent="0.2">
      <c r="B69" s="21" t="str">
        <f>IF(P_endring!B70=0," ",P_endring!B70)</f>
        <v xml:space="preserve"> </v>
      </c>
      <c r="C69" s="135" t="str">
        <f>IF(P_endring!C70=0," ",P_endring!C70/1000)</f>
        <v xml:space="preserve"> </v>
      </c>
      <c r="D69" s="135" t="str">
        <f>IF(P_endring!D70=0," ",P_endring!D70/1000)</f>
        <v xml:space="preserve"> </v>
      </c>
      <c r="E69" s="136" t="str">
        <f>IF(P_endring!G70=0," ",P_endring!G70/1000)</f>
        <v xml:space="preserve"> </v>
      </c>
      <c r="F69" s="29" t="str">
        <f>IF(P_endring!P70=0," ",P_endring!P70)</f>
        <v xml:space="preserve"> </v>
      </c>
    </row>
    <row r="70" spans="2:6" x14ac:dyDescent="0.2">
      <c r="B70" s="21" t="str">
        <f>IF(P_endring!B71=0," ",P_endring!B71)</f>
        <v xml:space="preserve"> </v>
      </c>
      <c r="C70" s="135" t="str">
        <f>IF(P_endring!C71=0," ",P_endring!C71/1000)</f>
        <v xml:space="preserve"> </v>
      </c>
      <c r="D70" s="135" t="str">
        <f>IF(P_endring!D71=0," ",P_endring!D71/1000)</f>
        <v xml:space="preserve"> </v>
      </c>
      <c r="E70" s="136" t="str">
        <f>IF(P_endring!G71=0," ",P_endring!G71/1000)</f>
        <v xml:space="preserve"> </v>
      </c>
      <c r="F70" s="29" t="str">
        <f>IF(P_endring!P71=0," ",P_endring!P71)</f>
        <v xml:space="preserve"> </v>
      </c>
    </row>
    <row r="71" spans="2:6" x14ac:dyDescent="0.2">
      <c r="B71" s="21" t="str">
        <f>IF(P_endring!B72=0," ",P_endring!B72)</f>
        <v xml:space="preserve"> </v>
      </c>
      <c r="C71" s="135" t="str">
        <f>IF(P_endring!C72=0," ",P_endring!C72/1000)</f>
        <v xml:space="preserve"> </v>
      </c>
      <c r="D71" s="135" t="str">
        <f>IF(P_endring!D72=0," ",P_endring!D72/1000)</f>
        <v xml:space="preserve"> </v>
      </c>
      <c r="E71" s="136" t="str">
        <f>IF(P_endring!G72=0," ",P_endring!G72/1000)</f>
        <v xml:space="preserve"> </v>
      </c>
      <c r="F71" s="29" t="str">
        <f>IF(P_endring!P72=0," ",P_endring!P72)</f>
        <v xml:space="preserve"> </v>
      </c>
    </row>
    <row r="72" spans="2:6" x14ac:dyDescent="0.2">
      <c r="B72" s="21" t="str">
        <f>IF(P_endring!B73=0," ",P_endring!B73)</f>
        <v xml:space="preserve"> </v>
      </c>
      <c r="C72" s="135" t="str">
        <f>IF(P_endring!C73=0," ",P_endring!C73/1000)</f>
        <v xml:space="preserve"> </v>
      </c>
      <c r="D72" s="135" t="str">
        <f>IF(P_endring!D73=0," ",P_endring!D73/1000)</f>
        <v xml:space="preserve"> </v>
      </c>
      <c r="E72" s="136" t="str">
        <f>IF(P_endring!G73=0," ",P_endring!G73/1000)</f>
        <v xml:space="preserve"> </v>
      </c>
      <c r="F72" s="29" t="str">
        <f>IF(P_endring!P73=0," ",P_endring!P73)</f>
        <v xml:space="preserve"> </v>
      </c>
    </row>
    <row r="73" spans="2:6" x14ac:dyDescent="0.2">
      <c r="B73" s="21" t="str">
        <f>IF(P_endring!B74=0," ",P_endring!B74)</f>
        <v xml:space="preserve"> </v>
      </c>
      <c r="C73" s="135" t="str">
        <f>IF(P_endring!C74=0," ",P_endring!C74/1000)</f>
        <v xml:space="preserve"> </v>
      </c>
      <c r="D73" s="135" t="str">
        <f>IF(P_endring!D74=0," ",P_endring!D74/1000)</f>
        <v xml:space="preserve"> </v>
      </c>
      <c r="E73" s="136" t="str">
        <f>IF(P_endring!G74=0," ",P_endring!G74/1000)</f>
        <v xml:space="preserve"> </v>
      </c>
      <c r="F73" s="29" t="str">
        <f>IF(P_endring!P74=0," ",P_endring!P74)</f>
        <v xml:space="preserve"> </v>
      </c>
    </row>
    <row r="74" spans="2:6" x14ac:dyDescent="0.2">
      <c r="B74" s="21" t="str">
        <f>IF(P_endring!B75=0," ",P_endring!B75)</f>
        <v xml:space="preserve"> </v>
      </c>
      <c r="C74" s="135" t="str">
        <f>IF(P_endring!C75=0," ",P_endring!C75/1000)</f>
        <v xml:space="preserve"> </v>
      </c>
      <c r="D74" s="135" t="str">
        <f>IF(P_endring!D75=0," ",P_endring!D75/1000)</f>
        <v xml:space="preserve"> </v>
      </c>
      <c r="E74" s="136" t="str">
        <f>IF(P_endring!G75=0," ",P_endring!G75/1000)</f>
        <v xml:space="preserve"> </v>
      </c>
      <c r="F74" s="29" t="str">
        <f>IF(P_endring!P75=0," ",P_endring!P75)</f>
        <v xml:space="preserve"> </v>
      </c>
    </row>
    <row r="75" spans="2:6" x14ac:dyDescent="0.2">
      <c r="B75" s="21" t="str">
        <f>IF(P_endring!B76=0," ",P_endring!B76)</f>
        <v xml:space="preserve"> </v>
      </c>
      <c r="C75" s="135" t="str">
        <f>IF(P_endring!C76=0," ",P_endring!C76/1000)</f>
        <v xml:space="preserve"> </v>
      </c>
      <c r="D75" s="135" t="str">
        <f>IF(P_endring!D76=0," ",P_endring!D76/1000)</f>
        <v xml:space="preserve"> </v>
      </c>
      <c r="E75" s="136" t="str">
        <f>IF(P_endring!G76=0," ",P_endring!G76/1000)</f>
        <v xml:space="preserve"> </v>
      </c>
      <c r="F75" s="29" t="str">
        <f>IF(P_endring!P76=0," ",P_endring!P76)</f>
        <v xml:space="preserve"> </v>
      </c>
    </row>
    <row r="76" spans="2:6" x14ac:dyDescent="0.2">
      <c r="B76" s="21" t="str">
        <f>IF(P_endring!B77=0," ",P_endring!B77)</f>
        <v xml:space="preserve"> </v>
      </c>
      <c r="C76" s="135" t="str">
        <f>IF(P_endring!C77=0," ",P_endring!C77/1000)</f>
        <v xml:space="preserve"> </v>
      </c>
      <c r="D76" s="135" t="str">
        <f>IF(P_endring!D77=0," ",P_endring!D77/1000)</f>
        <v xml:space="preserve"> </v>
      </c>
      <c r="E76" s="136" t="str">
        <f>IF(P_endring!G77=0," ",P_endring!G77/1000)</f>
        <v xml:space="preserve"> </v>
      </c>
      <c r="F76" s="29" t="str">
        <f>IF(P_endring!P77=0," ",P_endring!P77)</f>
        <v xml:space="preserve"> </v>
      </c>
    </row>
    <row r="77" spans="2:6" x14ac:dyDescent="0.2">
      <c r="B77" s="21" t="str">
        <f>IF(P_endring!B78=0," ",P_endring!B78)</f>
        <v xml:space="preserve"> </v>
      </c>
      <c r="C77" s="135" t="str">
        <f>IF(P_endring!C78=0," ",P_endring!C78/1000)</f>
        <v xml:space="preserve"> </v>
      </c>
      <c r="D77" s="135" t="str">
        <f>IF(P_endring!D78=0," ",P_endring!D78/1000)</f>
        <v xml:space="preserve"> </v>
      </c>
      <c r="E77" s="136" t="str">
        <f>IF(P_endring!G78=0," ",P_endring!G78/1000)</f>
        <v xml:space="preserve"> </v>
      </c>
      <c r="F77" s="29" t="str">
        <f>IF(P_endring!P78=0," ",P_endring!P78)</f>
        <v xml:space="preserve"> </v>
      </c>
    </row>
    <row r="78" spans="2:6" x14ac:dyDescent="0.2">
      <c r="B78" s="21" t="str">
        <f>IF(P_endring!B79=0," ",P_endring!B79)</f>
        <v xml:space="preserve"> </v>
      </c>
      <c r="C78" s="135" t="str">
        <f>IF(P_endring!C79=0," ",P_endring!C79/1000)</f>
        <v xml:space="preserve"> </v>
      </c>
      <c r="D78" s="135" t="str">
        <f>IF(P_endring!D79=0," ",P_endring!D79/1000)</f>
        <v xml:space="preserve"> </v>
      </c>
      <c r="E78" s="136" t="str">
        <f>IF(P_endring!G79=0," ",P_endring!G79/1000)</f>
        <v xml:space="preserve"> </v>
      </c>
      <c r="F78" s="29" t="str">
        <f>IF(P_endring!P79=0," ",P_endring!P79)</f>
        <v xml:space="preserve"> </v>
      </c>
    </row>
    <row r="79" spans="2:6" x14ac:dyDescent="0.2">
      <c r="B79" s="21" t="str">
        <f>IF(P_endring!B80=0," ",P_endring!B80)</f>
        <v xml:space="preserve"> </v>
      </c>
      <c r="C79" s="135" t="str">
        <f>IF(P_endring!C80=0," ",P_endring!C80/1000)</f>
        <v xml:space="preserve"> </v>
      </c>
      <c r="D79" s="135" t="str">
        <f>IF(P_endring!D80=0," ",P_endring!D80/1000)</f>
        <v xml:space="preserve"> </v>
      </c>
      <c r="E79" s="136" t="str">
        <f>IF(P_endring!G80=0," ",P_endring!G80/1000)</f>
        <v xml:space="preserve"> </v>
      </c>
      <c r="F79" s="29" t="str">
        <f>IF(P_endring!P80=0," ",P_endring!P80)</f>
        <v xml:space="preserve"> </v>
      </c>
    </row>
    <row r="80" spans="2:6" x14ac:dyDescent="0.2">
      <c r="B80" s="21" t="str">
        <f>IF(P_endring!B81=0," ",P_endring!B81)</f>
        <v xml:space="preserve"> </v>
      </c>
      <c r="C80" s="135" t="str">
        <f>IF(P_endring!C81=0," ",P_endring!C81/1000)</f>
        <v xml:space="preserve"> </v>
      </c>
      <c r="D80" s="135" t="str">
        <f>IF(P_endring!D81=0," ",P_endring!D81/1000)</f>
        <v xml:space="preserve"> </v>
      </c>
      <c r="E80" s="136" t="str">
        <f>IF(P_endring!G81=0," ",P_endring!G81/1000)</f>
        <v xml:space="preserve"> </v>
      </c>
      <c r="F80" s="29" t="str">
        <f>IF(P_endring!P81=0," ",P_endring!P81)</f>
        <v xml:space="preserve"> </v>
      </c>
    </row>
    <row r="81" spans="2:6" x14ac:dyDescent="0.2">
      <c r="B81" s="21" t="str">
        <f>IF(P_endring!B82=0," ",P_endring!B82)</f>
        <v xml:space="preserve"> </v>
      </c>
      <c r="C81" s="135" t="str">
        <f>IF(P_endring!C82=0," ",P_endring!C82/1000)</f>
        <v xml:space="preserve"> </v>
      </c>
      <c r="D81" s="135" t="str">
        <f>IF(P_endring!D82=0," ",P_endring!D82/1000)</f>
        <v xml:space="preserve"> </v>
      </c>
      <c r="E81" s="136" t="str">
        <f>IF(P_endring!G82=0," ",P_endring!G82/1000)</f>
        <v xml:space="preserve"> </v>
      </c>
      <c r="F81" s="29" t="str">
        <f>IF(P_endring!P82=0," ",P_endring!P82)</f>
        <v xml:space="preserve"> </v>
      </c>
    </row>
    <row r="82" spans="2:6" x14ac:dyDescent="0.2">
      <c r="B82" s="21" t="str">
        <f>IF(P_endring!B83=0," ",P_endring!B83)</f>
        <v xml:space="preserve"> </v>
      </c>
      <c r="C82" s="135" t="str">
        <f>IF(P_endring!C83=0," ",P_endring!C83/1000)</f>
        <v xml:space="preserve"> </v>
      </c>
      <c r="D82" s="135" t="str">
        <f>IF(P_endring!D83=0," ",P_endring!D83/1000)</f>
        <v xml:space="preserve"> </v>
      </c>
      <c r="E82" s="136" t="str">
        <f>IF(P_endring!G83=0," ",P_endring!G83/1000)</f>
        <v xml:space="preserve"> </v>
      </c>
      <c r="F82" s="29" t="str">
        <f>IF(P_endring!P83=0," ",P_endring!P83)</f>
        <v xml:space="preserve"> </v>
      </c>
    </row>
    <row r="83" spans="2:6" x14ac:dyDescent="0.2">
      <c r="B83" s="21" t="str">
        <f>IF(P_endring!B84=0," ",P_endring!B84)</f>
        <v xml:space="preserve"> </v>
      </c>
      <c r="C83" s="135" t="str">
        <f>IF(P_endring!C84=0," ",P_endring!C84/1000)</f>
        <v xml:space="preserve"> </v>
      </c>
      <c r="D83" s="135" t="str">
        <f>IF(P_endring!D84=0," ",P_endring!D84/1000)</f>
        <v xml:space="preserve"> </v>
      </c>
      <c r="E83" s="136" t="str">
        <f>IF(P_endring!G84=0," ",P_endring!G84/1000)</f>
        <v xml:space="preserve"> </v>
      </c>
      <c r="F83" s="29" t="str">
        <f>IF(P_endring!P84=0," ",P_endring!P84)</f>
        <v xml:space="preserve"> </v>
      </c>
    </row>
    <row r="84" spans="2:6" x14ac:dyDescent="0.2">
      <c r="B84" s="21" t="str">
        <f>IF(P_endring!B85=0," ",P_endring!B85)</f>
        <v xml:space="preserve"> </v>
      </c>
      <c r="C84" s="135" t="str">
        <f>IF(P_endring!C85=0," ",P_endring!C85/1000)</f>
        <v xml:space="preserve"> </v>
      </c>
      <c r="D84" s="135" t="str">
        <f>IF(P_endring!D85=0," ",P_endring!D85/1000)</f>
        <v xml:space="preserve"> </v>
      </c>
      <c r="E84" s="136" t="str">
        <f>IF(P_endring!G85=0," ",P_endring!G85/1000)</f>
        <v xml:space="preserve"> </v>
      </c>
      <c r="F84" s="29" t="str">
        <f>IF(P_endring!P85=0," ",P_endring!P85)</f>
        <v xml:space="preserve"> </v>
      </c>
    </row>
    <row r="85" spans="2:6" x14ac:dyDescent="0.2">
      <c r="B85" s="21" t="str">
        <f>IF(P_endring!B86=0," ",P_endring!B86)</f>
        <v xml:space="preserve"> </v>
      </c>
      <c r="C85" s="135" t="str">
        <f>IF(P_endring!C86=0," ",P_endring!C86/1000)</f>
        <v xml:space="preserve"> </v>
      </c>
      <c r="D85" s="135" t="str">
        <f>IF(P_endring!D86=0," ",P_endring!D86/1000)</f>
        <v xml:space="preserve"> </v>
      </c>
      <c r="E85" s="136" t="str">
        <f>IF(P_endring!G86=0," ",P_endring!G86/1000)</f>
        <v xml:space="preserve"> </v>
      </c>
      <c r="F85" s="29" t="str">
        <f>IF(P_endring!P86=0," ",P_endring!P86)</f>
        <v xml:space="preserve"> </v>
      </c>
    </row>
    <row r="86" spans="2:6" x14ac:dyDescent="0.2">
      <c r="B86" s="21" t="str">
        <f>IF(P_endring!B87=0," ",P_endring!B87)</f>
        <v xml:space="preserve"> </v>
      </c>
      <c r="C86" s="135" t="str">
        <f>IF(P_endring!C87=0," ",P_endring!C87/1000)</f>
        <v xml:space="preserve"> </v>
      </c>
      <c r="D86" s="135" t="str">
        <f>IF(P_endring!D87=0," ",P_endring!D87/1000)</f>
        <v xml:space="preserve"> </v>
      </c>
      <c r="E86" s="136" t="str">
        <f>IF(P_endring!G87=0," ",P_endring!G87/1000)</f>
        <v xml:space="preserve"> </v>
      </c>
      <c r="F86" s="29" t="str">
        <f>IF(P_endring!P87=0," ",P_endring!P87)</f>
        <v xml:space="preserve"> </v>
      </c>
    </row>
    <row r="87" spans="2:6" x14ac:dyDescent="0.2">
      <c r="B87" s="21" t="str">
        <f>IF(P_endring!B88=0," ",P_endring!B88)</f>
        <v xml:space="preserve"> </v>
      </c>
      <c r="C87" s="135" t="str">
        <f>IF(P_endring!C88=0," ",P_endring!C88/1000)</f>
        <v xml:space="preserve"> </v>
      </c>
      <c r="D87" s="135" t="str">
        <f>IF(P_endring!D88=0," ",P_endring!D88/1000)</f>
        <v xml:space="preserve"> </v>
      </c>
      <c r="E87" s="136" t="str">
        <f>IF(P_endring!G88=0," ",P_endring!G88/1000)</f>
        <v xml:space="preserve"> </v>
      </c>
      <c r="F87" s="29" t="str">
        <f>IF(P_endring!P88=0," ",P_endring!P88)</f>
        <v xml:space="preserve"> </v>
      </c>
    </row>
    <row r="88" spans="2:6" x14ac:dyDescent="0.2">
      <c r="B88" s="21" t="str">
        <f>IF(P_endring!B89=0," ",P_endring!B89)</f>
        <v xml:space="preserve"> </v>
      </c>
      <c r="C88" s="135" t="str">
        <f>IF(P_endring!C89=0," ",P_endring!C89/1000)</f>
        <v xml:space="preserve"> </v>
      </c>
      <c r="D88" s="135" t="str">
        <f>IF(P_endring!D89=0," ",P_endring!D89/1000)</f>
        <v xml:space="preserve"> </v>
      </c>
      <c r="E88" s="136" t="str">
        <f>IF(P_endring!G89=0," ",P_endring!G89/1000)</f>
        <v xml:space="preserve"> </v>
      </c>
      <c r="F88" s="29" t="str">
        <f>IF(P_endring!P89=0," ",P_endring!P89)</f>
        <v xml:space="preserve"> </v>
      </c>
    </row>
    <row r="89" spans="2:6" x14ac:dyDescent="0.2">
      <c r="B89" s="21" t="str">
        <f>IF(P_endring!B90=0," ",P_endring!B90)</f>
        <v xml:space="preserve"> </v>
      </c>
      <c r="C89" s="135" t="str">
        <f>IF(P_endring!C90=0," ",P_endring!C90/1000)</f>
        <v xml:space="preserve"> </v>
      </c>
      <c r="D89" s="135" t="str">
        <f>IF(P_endring!D90=0," ",P_endring!D90/1000)</f>
        <v xml:space="preserve"> </v>
      </c>
      <c r="E89" s="136" t="str">
        <f>IF(P_endring!G90=0," ",P_endring!G90/1000)</f>
        <v xml:space="preserve"> </v>
      </c>
      <c r="F89" s="29" t="str">
        <f>IF(P_endring!P90=0," ",P_endring!P90)</f>
        <v xml:space="preserve"> </v>
      </c>
    </row>
    <row r="90" spans="2:6" x14ac:dyDescent="0.2">
      <c r="B90" s="21" t="str">
        <f>IF(P_endring!B91=0," ",P_endring!B91)</f>
        <v xml:space="preserve"> </v>
      </c>
      <c r="C90" s="135" t="str">
        <f>IF(P_endring!C91=0," ",P_endring!C91/1000)</f>
        <v xml:space="preserve"> </v>
      </c>
      <c r="D90" s="135" t="str">
        <f>IF(P_endring!D91=0," ",P_endring!D91/1000)</f>
        <v xml:space="preserve"> </v>
      </c>
      <c r="E90" s="136" t="str">
        <f>IF(P_endring!G91=0," ",P_endring!G91/1000)</f>
        <v xml:space="preserve"> </v>
      </c>
      <c r="F90" s="29" t="str">
        <f>IF(P_endring!P91=0," ",P_endring!P91)</f>
        <v xml:space="preserve"> </v>
      </c>
    </row>
    <row r="91" spans="2:6" x14ac:dyDescent="0.2">
      <c r="B91" s="21" t="str">
        <f>IF(P_endring!B92=0," ",P_endring!B92)</f>
        <v xml:space="preserve"> </v>
      </c>
      <c r="C91" s="135" t="str">
        <f>IF(P_endring!C92=0," ",P_endring!C92/1000)</f>
        <v xml:space="preserve"> </v>
      </c>
      <c r="D91" s="135" t="str">
        <f>IF(P_endring!D92=0," ",P_endring!D92/1000)</f>
        <v xml:space="preserve"> </v>
      </c>
      <c r="E91" s="136" t="str">
        <f>IF(P_endring!G92=0," ",P_endring!G92/1000)</f>
        <v xml:space="preserve"> </v>
      </c>
      <c r="F91" s="29" t="str">
        <f>IF(P_endring!P92=0," ",P_endring!P92)</f>
        <v xml:space="preserve"> </v>
      </c>
    </row>
    <row r="92" spans="2:6" x14ac:dyDescent="0.2">
      <c r="B92" s="21" t="str">
        <f>IF(P_endring!B93=0," ",P_endring!B93)</f>
        <v xml:space="preserve"> </v>
      </c>
      <c r="C92" s="135" t="str">
        <f>IF(P_endring!C93=0," ",P_endring!C93/1000)</f>
        <v xml:space="preserve"> </v>
      </c>
      <c r="D92" s="135" t="str">
        <f>IF(P_endring!D93=0," ",P_endring!D93/1000)</f>
        <v xml:space="preserve"> </v>
      </c>
      <c r="E92" s="136" t="str">
        <f>IF(P_endring!G93=0," ",P_endring!G93/1000)</f>
        <v xml:space="preserve"> </v>
      </c>
      <c r="F92" s="29" t="str">
        <f>IF(P_endring!P93=0," ",P_endring!P93)</f>
        <v xml:space="preserve"> </v>
      </c>
    </row>
    <row r="93" spans="2:6" x14ac:dyDescent="0.2">
      <c r="B93" s="21" t="str">
        <f>IF(P_endring!B94=0," ",P_endring!B94)</f>
        <v xml:space="preserve"> </v>
      </c>
      <c r="C93" s="135" t="str">
        <f>IF(P_endring!C94=0," ",P_endring!C94/1000)</f>
        <v xml:space="preserve"> </v>
      </c>
      <c r="D93" s="135" t="str">
        <f>IF(P_endring!D94=0," ",P_endring!D94/1000)</f>
        <v xml:space="preserve"> </v>
      </c>
      <c r="E93" s="136" t="str">
        <f>IF(P_endring!G94=0," ",P_endring!G94/1000)</f>
        <v xml:space="preserve"> </v>
      </c>
      <c r="F93" s="29" t="str">
        <f>IF(P_endring!P94=0," ",P_endring!P94)</f>
        <v xml:space="preserve"> </v>
      </c>
    </row>
    <row r="94" spans="2:6" x14ac:dyDescent="0.2">
      <c r="B94" s="21" t="str">
        <f>IF(P_endring!B95=0," ",P_endring!B95)</f>
        <v xml:space="preserve"> </v>
      </c>
      <c r="C94" s="135" t="str">
        <f>IF(P_endring!C95=0," ",P_endring!C95/1000)</f>
        <v xml:space="preserve"> </v>
      </c>
      <c r="D94" s="135" t="str">
        <f>IF(P_endring!D95=0," ",P_endring!D95/1000)</f>
        <v xml:space="preserve"> </v>
      </c>
      <c r="E94" s="136" t="str">
        <f>IF(P_endring!G95=0," ",P_endring!G95/1000)</f>
        <v xml:space="preserve"> </v>
      </c>
      <c r="F94" s="29" t="str">
        <f>IF(P_endring!P95=0," ",P_endring!P95)</f>
        <v xml:space="preserve"> </v>
      </c>
    </row>
    <row r="95" spans="2:6" x14ac:dyDescent="0.2">
      <c r="B95" s="21" t="str">
        <f>IF(P_endring!B96=0," ",P_endring!B96)</f>
        <v xml:space="preserve"> </v>
      </c>
      <c r="C95" s="135" t="str">
        <f>IF(P_endring!C96=0," ",P_endring!C96/1000)</f>
        <v xml:space="preserve"> </v>
      </c>
      <c r="D95" s="135" t="str">
        <f>IF(P_endring!D96=0," ",P_endring!D96/1000)</f>
        <v xml:space="preserve"> </v>
      </c>
      <c r="E95" s="136" t="str">
        <f>IF(P_endring!G96=0," ",P_endring!G96/1000)</f>
        <v xml:space="preserve"> </v>
      </c>
      <c r="F95" s="29" t="str">
        <f>IF(P_endring!P96=0," ",P_endring!P96)</f>
        <v xml:space="preserve"> </v>
      </c>
    </row>
    <row r="96" spans="2:6" x14ac:dyDescent="0.2">
      <c r="B96" s="21" t="str">
        <f>IF(P_endring!B97=0," ",P_endring!B97)</f>
        <v xml:space="preserve"> </v>
      </c>
      <c r="C96" s="135" t="str">
        <f>IF(P_endring!C97=0," ",P_endring!C97/1000)</f>
        <v xml:space="preserve"> </v>
      </c>
      <c r="D96" s="135" t="str">
        <f>IF(P_endring!D97=0," ",P_endring!D97/1000)</f>
        <v xml:space="preserve"> </v>
      </c>
      <c r="E96" s="136" t="str">
        <f>IF(P_endring!G97=0," ",P_endring!G97/1000)</f>
        <v xml:space="preserve"> </v>
      </c>
      <c r="F96" s="29" t="str">
        <f>IF(P_endring!P97=0," ",P_endring!P97)</f>
        <v xml:space="preserve"> </v>
      </c>
    </row>
    <row r="97" spans="2:6" x14ac:dyDescent="0.2">
      <c r="B97" s="21" t="str">
        <f>IF(P_endring!B98=0," ",P_endring!B98)</f>
        <v xml:space="preserve"> </v>
      </c>
      <c r="C97" s="135" t="str">
        <f>IF(P_endring!C98=0," ",P_endring!C98/1000)</f>
        <v xml:space="preserve"> </v>
      </c>
      <c r="D97" s="135" t="str">
        <f>IF(P_endring!D98=0," ",P_endring!D98/1000)</f>
        <v xml:space="preserve"> </v>
      </c>
      <c r="E97" s="136" t="str">
        <f>IF(P_endring!G98=0," ",P_endring!G98/1000)</f>
        <v xml:space="preserve"> </v>
      </c>
      <c r="F97" s="29" t="str">
        <f>IF(P_endring!P98=0," ",P_endring!P98)</f>
        <v xml:space="preserve"> </v>
      </c>
    </row>
    <row r="98" spans="2:6" x14ac:dyDescent="0.2">
      <c r="B98" s="21" t="str">
        <f>IF(P_endring!B99=0," ",P_endring!B99)</f>
        <v xml:space="preserve"> </v>
      </c>
      <c r="C98" s="135" t="str">
        <f>IF(P_endring!C99=0," ",P_endring!C99/1000)</f>
        <v xml:space="preserve"> </v>
      </c>
      <c r="D98" s="135" t="str">
        <f>IF(P_endring!D99=0," ",P_endring!D99/1000)</f>
        <v xml:space="preserve"> </v>
      </c>
      <c r="E98" s="136" t="str">
        <f>IF(P_endring!G99=0," ",P_endring!G99/1000)</f>
        <v xml:space="preserve"> </v>
      </c>
      <c r="F98" s="29" t="str">
        <f>IF(P_endring!P99=0," ",P_endring!P99)</f>
        <v xml:space="preserve"> </v>
      </c>
    </row>
    <row r="99" spans="2:6" x14ac:dyDescent="0.2">
      <c r="B99" s="21" t="str">
        <f>IF(P_endring!B100=0," ",P_endring!B100)</f>
        <v xml:space="preserve"> </v>
      </c>
      <c r="C99" s="135" t="str">
        <f>IF(P_endring!C100=0," ",P_endring!C100/1000)</f>
        <v xml:space="preserve"> </v>
      </c>
      <c r="D99" s="135" t="str">
        <f>IF(P_endring!D100=0," ",P_endring!D100/1000)</f>
        <v xml:space="preserve"> </v>
      </c>
      <c r="E99" s="136" t="str">
        <f>IF(P_endring!G100=0," ",P_endring!G100/1000)</f>
        <v xml:space="preserve"> </v>
      </c>
      <c r="F99" s="29" t="str">
        <f>IF(P_endring!P100=0," ",P_endring!P100)</f>
        <v xml:space="preserve"> </v>
      </c>
    </row>
    <row r="100" spans="2:6" x14ac:dyDescent="0.2">
      <c r="B100" s="21" t="str">
        <f>IF(P_endring!B101=0," ",P_endring!B101)</f>
        <v xml:space="preserve"> </v>
      </c>
      <c r="C100" s="135" t="str">
        <f>IF(P_endring!C101=0," ",P_endring!C101/1000)</f>
        <v xml:space="preserve"> </v>
      </c>
      <c r="D100" s="135" t="str">
        <f>IF(P_endring!D101=0," ",P_endring!D101/1000)</f>
        <v xml:space="preserve"> </v>
      </c>
      <c r="E100" s="136" t="str">
        <f>IF(P_endring!G101=0," ",P_endring!G101/1000)</f>
        <v xml:space="preserve"> </v>
      </c>
      <c r="F100" s="29" t="str">
        <f>IF(P_endring!P101=0," ",P_endring!P101)</f>
        <v xml:space="preserve"> </v>
      </c>
    </row>
    <row r="101" spans="2:6" x14ac:dyDescent="0.2">
      <c r="B101" s="21" t="str">
        <f>IF(P_endring!B102=0," ",P_endring!B102)</f>
        <v xml:space="preserve"> </v>
      </c>
      <c r="C101" s="135" t="str">
        <f>IF(P_endring!C102=0," ",P_endring!C102/1000)</f>
        <v xml:space="preserve"> </v>
      </c>
      <c r="D101" s="135" t="str">
        <f>IF(P_endring!D102=0," ",P_endring!D102/1000)</f>
        <v xml:space="preserve"> </v>
      </c>
      <c r="E101" s="136" t="str">
        <f>IF(P_endring!G102=0," ",P_endring!G102/1000)</f>
        <v xml:space="preserve"> </v>
      </c>
      <c r="F101" s="29" t="str">
        <f>IF(P_endring!P102=0," ",P_endring!P102)</f>
        <v xml:space="preserve"> </v>
      </c>
    </row>
    <row r="102" spans="2:6" x14ac:dyDescent="0.2">
      <c r="B102" s="21" t="str">
        <f>IF(P_endring!B103=0," ",P_endring!B103)</f>
        <v xml:space="preserve"> </v>
      </c>
      <c r="C102" s="135" t="str">
        <f>IF(P_endring!C103=0," ",P_endring!C103/1000)</f>
        <v xml:space="preserve"> </v>
      </c>
      <c r="D102" s="135" t="str">
        <f>IF(P_endring!D103=0," ",P_endring!D103/1000)</f>
        <v xml:space="preserve"> </v>
      </c>
      <c r="E102" s="136" t="str">
        <f>IF(P_endring!G103=0," ",P_endring!G103/1000)</f>
        <v xml:space="preserve"> </v>
      </c>
      <c r="F102" s="29" t="str">
        <f>IF(P_endring!P103=0," ",P_endring!P103)</f>
        <v xml:space="preserve"> </v>
      </c>
    </row>
    <row r="103" spans="2:6" x14ac:dyDescent="0.2">
      <c r="B103" s="21" t="str">
        <f>IF(P_endring!B104=0," ",P_endring!B104)</f>
        <v xml:space="preserve"> </v>
      </c>
      <c r="C103" s="135" t="str">
        <f>IF(P_endring!C104=0," ",P_endring!C104/1000)</f>
        <v xml:space="preserve"> </v>
      </c>
      <c r="D103" s="135" t="str">
        <f>IF(P_endring!D104=0," ",P_endring!D104/1000)</f>
        <v xml:space="preserve"> </v>
      </c>
      <c r="E103" s="136" t="str">
        <f>IF(P_endring!G104=0," ",P_endring!G104/1000)</f>
        <v xml:space="preserve"> </v>
      </c>
      <c r="F103" s="29" t="str">
        <f>IF(P_endring!P104=0," ",P_endring!P104)</f>
        <v xml:space="preserve"> </v>
      </c>
    </row>
    <row r="104" spans="2:6" x14ac:dyDescent="0.2">
      <c r="B104" s="21" t="str">
        <f>IF(P_endring!B105=0," ",P_endring!B105)</f>
        <v xml:space="preserve"> </v>
      </c>
      <c r="C104" s="135" t="str">
        <f>IF(P_endring!C105=0," ",P_endring!C105/1000)</f>
        <v xml:space="preserve"> </v>
      </c>
      <c r="D104" s="135" t="str">
        <f>IF(P_endring!D105=0," ",P_endring!D105/1000)</f>
        <v xml:space="preserve"> </v>
      </c>
      <c r="E104" s="136" t="str">
        <f>IF(P_endring!G105=0," ",P_endring!G105/1000)</f>
        <v xml:space="preserve"> </v>
      </c>
      <c r="F104" s="29" t="str">
        <f>IF(P_endring!P105=0," ",P_endring!P105)</f>
        <v xml:space="preserve"> </v>
      </c>
    </row>
    <row r="105" spans="2:6" x14ac:dyDescent="0.2">
      <c r="B105" s="21" t="str">
        <f>IF(P_endring!B106=0," ",P_endring!B106)</f>
        <v xml:space="preserve"> </v>
      </c>
      <c r="C105" s="135" t="str">
        <f>IF(P_endring!C106=0," ",P_endring!C106/1000)</f>
        <v xml:space="preserve"> </v>
      </c>
      <c r="D105" s="135" t="str">
        <f>IF(P_endring!D106=0," ",P_endring!D106/1000)</f>
        <v xml:space="preserve"> </v>
      </c>
      <c r="E105" s="136" t="str">
        <f>IF(P_endring!G106=0," ",P_endring!G106/1000)</f>
        <v xml:space="preserve"> </v>
      </c>
      <c r="F105" s="29" t="str">
        <f>IF(P_endring!P106=0," ",P_endring!P106)</f>
        <v xml:space="preserve"> </v>
      </c>
    </row>
    <row r="106" spans="2:6" x14ac:dyDescent="0.2">
      <c r="B106" s="21" t="str">
        <f>IF(P_endring!B107=0," ",P_endring!B107)</f>
        <v xml:space="preserve"> </v>
      </c>
      <c r="C106" s="135" t="str">
        <f>IF(P_endring!C107=0," ",P_endring!C107/1000)</f>
        <v xml:space="preserve"> </v>
      </c>
      <c r="D106" s="135" t="str">
        <f>IF(P_endring!D107=0," ",P_endring!D107/1000)</f>
        <v xml:space="preserve"> </v>
      </c>
      <c r="E106" s="136" t="str">
        <f>IF(P_endring!G107=0," ",P_endring!G107/1000)</f>
        <v xml:space="preserve"> </v>
      </c>
      <c r="F106" s="29" t="str">
        <f>IF(P_endring!P107=0," ",P_endring!P107)</f>
        <v xml:space="preserve"> </v>
      </c>
    </row>
    <row r="107" spans="2:6" x14ac:dyDescent="0.2">
      <c r="B107" s="21" t="str">
        <f>IF(P_endring!B108=0," ",P_endring!B108)</f>
        <v xml:space="preserve"> </v>
      </c>
      <c r="C107" s="135" t="str">
        <f>IF(P_endring!C108=0," ",P_endring!C108/1000)</f>
        <v xml:space="preserve"> </v>
      </c>
      <c r="D107" s="135" t="str">
        <f>IF(P_endring!D108=0," ",P_endring!D108/1000)</f>
        <v xml:space="preserve"> </v>
      </c>
      <c r="E107" s="136" t="str">
        <f>IF(P_endring!G108=0," ",P_endring!G108/1000)</f>
        <v xml:space="preserve"> </v>
      </c>
      <c r="F107" s="29" t="str">
        <f>IF(P_endring!P108=0," ",P_endring!P108)</f>
        <v xml:space="preserve"> </v>
      </c>
    </row>
    <row r="108" spans="2:6" x14ac:dyDescent="0.2">
      <c r="B108" s="21" t="str">
        <f>IF(P_endring!B109=0," ",P_endring!B109)</f>
        <v xml:space="preserve"> </v>
      </c>
      <c r="C108" s="135" t="str">
        <f>IF(P_endring!C109=0," ",P_endring!C109/1000)</f>
        <v xml:space="preserve"> </v>
      </c>
      <c r="D108" s="135" t="str">
        <f>IF(P_endring!D109=0," ",P_endring!D109/1000)</f>
        <v xml:space="preserve"> </v>
      </c>
      <c r="E108" s="136" t="str">
        <f>IF(P_endring!G109=0," ",P_endring!G109/1000)</f>
        <v xml:space="preserve"> </v>
      </c>
      <c r="F108" s="29" t="str">
        <f>IF(P_endring!P109=0," ",P_endring!P109)</f>
        <v xml:space="preserve"> </v>
      </c>
    </row>
    <row r="109" spans="2:6" x14ac:dyDescent="0.2">
      <c r="B109" s="21" t="str">
        <f>IF(P_endring!B110=0," ",P_endring!B110)</f>
        <v xml:space="preserve"> </v>
      </c>
      <c r="C109" s="135" t="str">
        <f>IF(P_endring!C110=0," ",P_endring!C110/1000)</f>
        <v xml:space="preserve"> </v>
      </c>
      <c r="D109" s="135" t="str">
        <f>IF(P_endring!D110=0," ",P_endring!D110/1000)</f>
        <v xml:space="preserve"> </v>
      </c>
      <c r="E109" s="136" t="str">
        <f>IF(P_endring!G110=0," ",P_endring!G110/1000)</f>
        <v xml:space="preserve"> </v>
      </c>
      <c r="F109" s="29" t="str">
        <f>IF(P_endring!P110=0," ",P_endring!P110)</f>
        <v xml:space="preserve"> </v>
      </c>
    </row>
    <row r="110" spans="2:6" x14ac:dyDescent="0.2">
      <c r="B110" s="21" t="str">
        <f>IF(P_endring!B111=0," ",P_endring!B111)</f>
        <v xml:space="preserve"> </v>
      </c>
      <c r="C110" s="135" t="str">
        <f>IF(P_endring!C111=0," ",P_endring!C111/1000)</f>
        <v xml:space="preserve"> </v>
      </c>
      <c r="D110" s="135" t="str">
        <f>IF(P_endring!D111=0," ",P_endring!D111/1000)</f>
        <v xml:space="preserve"> </v>
      </c>
      <c r="E110" s="136" t="str">
        <f>IF(P_endring!G111=0," ",P_endring!G111/1000)</f>
        <v xml:space="preserve"> </v>
      </c>
      <c r="F110" s="29" t="str">
        <f>IF(P_endring!P111=0," ",P_endring!P111)</f>
        <v xml:space="preserve"> </v>
      </c>
    </row>
    <row r="111" spans="2:6" x14ac:dyDescent="0.2">
      <c r="B111" s="21" t="str">
        <f>IF(P_endring!B112=0," ",P_endring!B112)</f>
        <v xml:space="preserve"> </v>
      </c>
      <c r="C111" s="135" t="str">
        <f>IF(P_endring!C112=0," ",P_endring!C112/1000)</f>
        <v xml:space="preserve"> </v>
      </c>
      <c r="D111" s="135" t="str">
        <f>IF(P_endring!D112=0," ",P_endring!D112/1000)</f>
        <v xml:space="preserve"> </v>
      </c>
      <c r="E111" s="136" t="str">
        <f>IF(P_endring!G112=0," ",P_endring!G112/1000)</f>
        <v xml:space="preserve"> </v>
      </c>
      <c r="F111" s="29" t="str">
        <f>IF(P_endring!P112=0," ",P_endring!P112)</f>
        <v xml:space="preserve"> </v>
      </c>
    </row>
    <row r="112" spans="2:6" x14ac:dyDescent="0.2">
      <c r="B112" s="21" t="str">
        <f>IF(P_endring!B113=0," ",P_endring!B113)</f>
        <v xml:space="preserve"> </v>
      </c>
      <c r="C112" s="135" t="str">
        <f>IF(P_endring!C113=0," ",P_endring!C113/1000)</f>
        <v xml:space="preserve"> </v>
      </c>
      <c r="D112" s="135" t="str">
        <f>IF(P_endring!D113=0," ",P_endring!D113/1000)</f>
        <v xml:space="preserve"> </v>
      </c>
      <c r="E112" s="136" t="str">
        <f>IF(P_endring!G113=0," ",P_endring!G113/1000)</f>
        <v xml:space="preserve"> </v>
      </c>
      <c r="F112" s="29" t="str">
        <f>IF(P_endring!P113=0," ",P_endring!P113)</f>
        <v xml:space="preserve"> </v>
      </c>
    </row>
    <row r="113" spans="2:6" x14ac:dyDescent="0.2">
      <c r="B113" s="21" t="str">
        <f>IF(P_endring!B114=0," ",P_endring!B114)</f>
        <v xml:space="preserve"> </v>
      </c>
      <c r="C113" s="135" t="str">
        <f>IF(P_endring!C114=0," ",P_endring!C114/1000)</f>
        <v xml:space="preserve"> </v>
      </c>
      <c r="D113" s="135" t="str">
        <f>IF(P_endring!D114=0," ",P_endring!D114/1000)</f>
        <v xml:space="preserve"> </v>
      </c>
      <c r="E113" s="136" t="str">
        <f>IF(P_endring!G114=0," ",P_endring!G114/1000)</f>
        <v xml:space="preserve"> </v>
      </c>
      <c r="F113" s="29" t="str">
        <f>IF(P_endring!P114=0," ",P_endring!P114)</f>
        <v xml:space="preserve"> </v>
      </c>
    </row>
    <row r="114" spans="2:6" x14ac:dyDescent="0.2">
      <c r="B114" s="21" t="str">
        <f>IF(P_endring!B115=0," ",P_endring!B115)</f>
        <v xml:space="preserve"> </v>
      </c>
      <c r="C114" s="135" t="str">
        <f>IF(P_endring!C115=0," ",P_endring!C115/1000)</f>
        <v xml:space="preserve"> </v>
      </c>
      <c r="D114" s="135" t="str">
        <f>IF(P_endring!D115=0," ",P_endring!D115/1000)</f>
        <v xml:space="preserve"> </v>
      </c>
      <c r="E114" s="136" t="str">
        <f>IF(P_endring!G115=0," ",P_endring!G115/1000)</f>
        <v xml:space="preserve"> </v>
      </c>
      <c r="F114" s="29" t="str">
        <f>IF(P_endring!P115=0," ",P_endring!P115)</f>
        <v xml:space="preserve"> </v>
      </c>
    </row>
    <row r="115" spans="2:6" x14ac:dyDescent="0.2">
      <c r="B115" s="21" t="str">
        <f>IF(P_endring!B116=0," ",P_endring!B116)</f>
        <v xml:space="preserve"> </v>
      </c>
      <c r="C115" s="135" t="str">
        <f>IF(P_endring!C116=0," ",P_endring!C116/1000)</f>
        <v xml:space="preserve"> </v>
      </c>
      <c r="D115" s="135" t="str">
        <f>IF(P_endring!D116=0," ",P_endring!D116/1000)</f>
        <v xml:space="preserve"> </v>
      </c>
      <c r="E115" s="136" t="str">
        <f>IF(P_endring!G116=0," ",P_endring!G116/1000)</f>
        <v xml:space="preserve"> </v>
      </c>
      <c r="F115" s="29" t="str">
        <f>IF(P_endring!P116=0," ",P_endring!P116)</f>
        <v xml:space="preserve"> </v>
      </c>
    </row>
    <row r="116" spans="2:6" x14ac:dyDescent="0.2">
      <c r="B116" s="21" t="str">
        <f>IF(P_endring!B117=0," ",P_endring!B117)</f>
        <v xml:space="preserve"> </v>
      </c>
      <c r="C116" s="135" t="str">
        <f>IF(P_endring!C117=0," ",P_endring!C117/1000)</f>
        <v xml:space="preserve"> </v>
      </c>
      <c r="D116" s="135" t="str">
        <f>IF(P_endring!D117=0," ",P_endring!D117/1000)</f>
        <v xml:space="preserve"> </v>
      </c>
      <c r="E116" s="136" t="str">
        <f>IF(P_endring!G117=0," ",P_endring!G117/1000)</f>
        <v xml:space="preserve"> </v>
      </c>
      <c r="F116" s="29" t="str">
        <f>IF(P_endring!P117=0," ",P_endring!P117)</f>
        <v xml:space="preserve"> </v>
      </c>
    </row>
    <row r="117" spans="2:6" x14ac:dyDescent="0.2">
      <c r="B117" s="21" t="str">
        <f>IF(P_endring!B118=0," ",P_endring!B118)</f>
        <v xml:space="preserve"> </v>
      </c>
      <c r="C117" s="135" t="str">
        <f>IF(P_endring!C118=0," ",P_endring!C118/1000)</f>
        <v xml:space="preserve"> </v>
      </c>
      <c r="D117" s="135" t="str">
        <f>IF(P_endring!D118=0," ",P_endring!D118/1000)</f>
        <v xml:space="preserve"> </v>
      </c>
      <c r="E117" s="136" t="str">
        <f>IF(P_endring!G118=0," ",P_endring!G118/1000)</f>
        <v xml:space="preserve"> </v>
      </c>
      <c r="F117" s="29" t="str">
        <f>IF(P_endring!P118=0," ",P_endring!P118)</f>
        <v xml:space="preserve"> </v>
      </c>
    </row>
    <row r="118" spans="2:6" x14ac:dyDescent="0.2">
      <c r="B118" s="21" t="str">
        <f>IF(P_endring!B119=0," ",P_endring!B119)</f>
        <v xml:space="preserve"> </v>
      </c>
      <c r="C118" s="135" t="str">
        <f>IF(P_endring!C119=0," ",P_endring!C119/1000)</f>
        <v xml:space="preserve"> </v>
      </c>
      <c r="D118" s="135" t="str">
        <f>IF(P_endring!D119=0," ",P_endring!D119/1000)</f>
        <v xml:space="preserve"> </v>
      </c>
      <c r="E118" s="136" t="str">
        <f>IF(P_endring!G119=0," ",P_endring!G119/1000)</f>
        <v xml:space="preserve"> </v>
      </c>
      <c r="F118" s="29" t="str">
        <f>IF(P_endring!P119=0," ",P_endring!P119)</f>
        <v xml:space="preserve"> </v>
      </c>
    </row>
    <row r="119" spans="2:6" x14ac:dyDescent="0.2">
      <c r="B119" s="21" t="str">
        <f>IF(P_endring!B120=0," ",P_endring!B120)</f>
        <v xml:space="preserve"> </v>
      </c>
      <c r="C119" s="135" t="str">
        <f>IF(P_endring!C120=0," ",P_endring!C120/1000)</f>
        <v xml:space="preserve"> </v>
      </c>
      <c r="D119" s="135" t="str">
        <f>IF(P_endring!D120=0," ",P_endring!D120/1000)</f>
        <v xml:space="preserve"> </v>
      </c>
      <c r="E119" s="136" t="str">
        <f>IF(P_endring!G120=0," ",P_endring!G120/1000)</f>
        <v xml:space="preserve"> </v>
      </c>
      <c r="F119" s="29" t="str">
        <f>IF(P_endring!P120=0," ",P_endring!P120)</f>
        <v xml:space="preserve"> </v>
      </c>
    </row>
    <row r="120" spans="2:6" x14ac:dyDescent="0.2">
      <c r="B120" s="21" t="str">
        <f>IF(P_endring!B121=0," ",P_endring!B121)</f>
        <v xml:space="preserve"> </v>
      </c>
      <c r="C120" s="135" t="str">
        <f>IF(P_endring!C121=0," ",P_endring!C121/1000)</f>
        <v xml:space="preserve"> </v>
      </c>
      <c r="D120" s="135" t="str">
        <f>IF(P_endring!D121=0," ",P_endring!D121/1000)</f>
        <v xml:space="preserve"> </v>
      </c>
      <c r="E120" s="136" t="str">
        <f>IF(P_endring!G121=0," ",P_endring!G121/1000)</f>
        <v xml:space="preserve"> </v>
      </c>
      <c r="F120" s="29" t="str">
        <f>IF(P_endring!P121=0," ",P_endring!P121)</f>
        <v xml:space="preserve"> </v>
      </c>
    </row>
    <row r="121" spans="2:6" x14ac:dyDescent="0.2">
      <c r="B121" s="21" t="str">
        <f>IF(P_endring!B122=0," ",P_endring!B122)</f>
        <v xml:space="preserve"> </v>
      </c>
      <c r="C121" s="135" t="str">
        <f>IF(P_endring!C122=0," ",P_endring!C122/1000)</f>
        <v xml:space="preserve"> </v>
      </c>
      <c r="D121" s="135" t="str">
        <f>IF(P_endring!D122=0," ",P_endring!D122/1000)</f>
        <v xml:space="preserve"> </v>
      </c>
      <c r="E121" s="136" t="str">
        <f>IF(P_endring!G122=0," ",P_endring!G122/1000)</f>
        <v xml:space="preserve"> </v>
      </c>
      <c r="F121" s="29" t="str">
        <f>IF(P_endring!P122=0," ",P_endring!P122)</f>
        <v xml:space="preserve"> </v>
      </c>
    </row>
    <row r="122" spans="2:6" x14ac:dyDescent="0.2">
      <c r="B122" s="21" t="str">
        <f>IF(P_endring!B123=0," ",P_endring!B123)</f>
        <v xml:space="preserve"> </v>
      </c>
      <c r="C122" s="135" t="str">
        <f>IF(P_endring!C123=0," ",P_endring!C123/1000)</f>
        <v xml:space="preserve"> </v>
      </c>
      <c r="D122" s="135" t="str">
        <f>IF(P_endring!D123=0," ",P_endring!D123/1000)</f>
        <v xml:space="preserve"> </v>
      </c>
      <c r="E122" s="136" t="str">
        <f>IF(P_endring!G123=0," ",P_endring!G123/1000)</f>
        <v xml:space="preserve"> </v>
      </c>
      <c r="F122" s="29" t="str">
        <f>IF(P_endring!P123=0," ",P_endring!P123)</f>
        <v xml:space="preserve"> </v>
      </c>
    </row>
    <row r="123" spans="2:6" x14ac:dyDescent="0.2">
      <c r="B123" s="21" t="str">
        <f>IF(P_endring!B124=0," ",P_endring!B124)</f>
        <v xml:space="preserve"> </v>
      </c>
      <c r="C123" s="135" t="str">
        <f>IF(P_endring!C124=0," ",P_endring!C124/1000)</f>
        <v xml:space="preserve"> </v>
      </c>
      <c r="D123" s="135" t="str">
        <f>IF(P_endring!D124=0," ",P_endring!D124/1000)</f>
        <v xml:space="preserve"> </v>
      </c>
      <c r="E123" s="136" t="str">
        <f>IF(P_endring!G124=0," ",P_endring!G124/1000)</f>
        <v xml:space="preserve"> </v>
      </c>
      <c r="F123" s="29" t="str">
        <f>IF(P_endring!P124=0," ",P_endring!P124)</f>
        <v xml:space="preserve"> </v>
      </c>
    </row>
    <row r="124" spans="2:6" x14ac:dyDescent="0.2">
      <c r="B124" s="21" t="str">
        <f>IF(P_endring!B125=0," ",P_endring!B125)</f>
        <v xml:space="preserve"> </v>
      </c>
      <c r="C124" s="135" t="str">
        <f>IF(P_endring!C125=0," ",P_endring!C125/1000)</f>
        <v xml:space="preserve"> </v>
      </c>
      <c r="D124" s="135" t="str">
        <f>IF(P_endring!D125=0," ",P_endring!D125/1000)</f>
        <v xml:space="preserve"> </v>
      </c>
      <c r="E124" s="136" t="str">
        <f>IF(P_endring!G125=0," ",P_endring!G125/1000)</f>
        <v xml:space="preserve"> </v>
      </c>
      <c r="F124" s="29" t="str">
        <f>IF(P_endring!P125=0," ",P_endring!P125)</f>
        <v xml:space="preserve"> </v>
      </c>
    </row>
    <row r="125" spans="2:6" x14ac:dyDescent="0.2">
      <c r="B125" s="21" t="str">
        <f>IF(P_endring!B126=0," ",P_endring!B126)</f>
        <v xml:space="preserve"> </v>
      </c>
      <c r="C125" s="135" t="str">
        <f>IF(P_endring!C126=0," ",P_endring!C126/1000)</f>
        <v xml:space="preserve"> </v>
      </c>
      <c r="D125" s="135" t="str">
        <f>IF(P_endring!D126=0," ",P_endring!D126/1000)</f>
        <v xml:space="preserve"> </v>
      </c>
      <c r="E125" s="136" t="str">
        <f>IF(P_endring!G126=0," ",P_endring!G126/1000)</f>
        <v xml:space="preserve"> </v>
      </c>
      <c r="F125" s="29" t="str">
        <f>IF(P_endring!P126=0," ",P_endring!P126)</f>
        <v xml:space="preserve"> </v>
      </c>
    </row>
    <row r="126" spans="2:6" x14ac:dyDescent="0.2">
      <c r="B126" s="21" t="str">
        <f>IF(P_endring!B127=0," ",P_endring!B127)</f>
        <v xml:space="preserve"> </v>
      </c>
      <c r="C126" s="135" t="str">
        <f>IF(P_endring!C127=0," ",P_endring!C127/1000)</f>
        <v xml:space="preserve"> </v>
      </c>
      <c r="D126" s="135" t="str">
        <f>IF(P_endring!D127=0," ",P_endring!D127/1000)</f>
        <v xml:space="preserve"> </v>
      </c>
      <c r="E126" s="136" t="str">
        <f>IF(P_endring!G127=0," ",P_endring!G127/1000)</f>
        <v xml:space="preserve"> </v>
      </c>
      <c r="F126" s="29" t="str">
        <f>IF(P_endring!P127=0," ",P_endring!P127)</f>
        <v xml:space="preserve"> </v>
      </c>
    </row>
    <row r="127" spans="2:6" x14ac:dyDescent="0.2">
      <c r="B127" s="21" t="str">
        <f>IF(P_endring!B128=0," ",P_endring!B128)</f>
        <v xml:space="preserve"> </v>
      </c>
      <c r="C127" s="135" t="str">
        <f>IF(P_endring!C128=0," ",P_endring!C128/1000)</f>
        <v xml:space="preserve"> </v>
      </c>
      <c r="D127" s="135" t="str">
        <f>IF(P_endring!D128=0," ",P_endring!D128/1000)</f>
        <v xml:space="preserve"> </v>
      </c>
      <c r="E127" s="136" t="str">
        <f>IF(P_endring!G128=0," ",P_endring!G128/1000)</f>
        <v xml:space="preserve"> </v>
      </c>
      <c r="F127" s="29" t="str">
        <f>IF(P_endring!P128=0," ",P_endring!P128)</f>
        <v xml:space="preserve"> </v>
      </c>
    </row>
    <row r="128" spans="2:6" x14ac:dyDescent="0.2">
      <c r="B128" s="21" t="str">
        <f>IF(P_endring!B129=0," ",P_endring!B129)</f>
        <v xml:space="preserve"> </v>
      </c>
      <c r="C128" s="135" t="str">
        <f>IF(P_endring!C129=0," ",P_endring!C129/1000)</f>
        <v xml:space="preserve"> </v>
      </c>
      <c r="D128" s="135" t="str">
        <f>IF(P_endring!D129=0," ",P_endring!D129/1000)</f>
        <v xml:space="preserve"> </v>
      </c>
      <c r="E128" s="136" t="str">
        <f>IF(P_endring!G129=0," ",P_endring!G129/1000)</f>
        <v xml:space="preserve"> </v>
      </c>
      <c r="F128" s="29" t="str">
        <f>IF(P_endring!P129=0," ",P_endring!P129)</f>
        <v xml:space="preserve"> </v>
      </c>
    </row>
    <row r="129" spans="2:6" x14ac:dyDescent="0.2">
      <c r="B129" s="21" t="str">
        <f>IF(P_endring!B130=0," ",P_endring!B130)</f>
        <v xml:space="preserve"> </v>
      </c>
      <c r="C129" s="135" t="str">
        <f>IF(P_endring!C130=0," ",P_endring!C130/1000)</f>
        <v xml:space="preserve"> </v>
      </c>
      <c r="D129" s="135" t="str">
        <f>IF(P_endring!D130=0," ",P_endring!D130/1000)</f>
        <v xml:space="preserve"> </v>
      </c>
      <c r="E129" s="136" t="str">
        <f>IF(P_endring!G130=0," ",P_endring!G130/1000)</f>
        <v xml:space="preserve"> </v>
      </c>
      <c r="F129" s="29" t="str">
        <f>IF(P_endring!P130=0," ",P_endring!P130)</f>
        <v xml:space="preserve"> </v>
      </c>
    </row>
    <row r="130" spans="2:6" x14ac:dyDescent="0.2">
      <c r="B130" s="21" t="str">
        <f>IF(P_endring!B131=0," ",P_endring!B131)</f>
        <v xml:space="preserve"> </v>
      </c>
      <c r="C130" s="135" t="str">
        <f>IF(P_endring!C131=0," ",P_endring!C131/1000)</f>
        <v xml:space="preserve"> </v>
      </c>
      <c r="D130" s="135" t="str">
        <f>IF(P_endring!D131=0," ",P_endring!D131/1000)</f>
        <v xml:space="preserve"> </v>
      </c>
      <c r="E130" s="136" t="str">
        <f>IF(P_endring!G131=0," ",P_endring!G131/1000)</f>
        <v xml:space="preserve"> </v>
      </c>
      <c r="F130" s="29" t="str">
        <f>IF(P_endring!P131=0," ",P_endring!P131)</f>
        <v xml:space="preserve"> </v>
      </c>
    </row>
    <row r="131" spans="2:6" x14ac:dyDescent="0.2">
      <c r="B131" s="21" t="str">
        <f>IF(P_endring!B132=0," ",P_endring!B132)</f>
        <v xml:space="preserve"> </v>
      </c>
      <c r="C131" s="135" t="str">
        <f>IF(P_endring!C132=0," ",P_endring!C132/1000)</f>
        <v xml:space="preserve"> </v>
      </c>
      <c r="D131" s="135" t="str">
        <f>IF(P_endring!D132=0," ",P_endring!D132/1000)</f>
        <v xml:space="preserve"> </v>
      </c>
      <c r="E131" s="136" t="str">
        <f>IF(P_endring!G132=0," ",P_endring!G132/1000)</f>
        <v xml:space="preserve"> </v>
      </c>
      <c r="F131" s="29" t="str">
        <f>IF(P_endring!P132=0," ",P_endring!P132)</f>
        <v xml:space="preserve"> </v>
      </c>
    </row>
    <row r="132" spans="2:6" x14ac:dyDescent="0.2">
      <c r="B132" s="21" t="str">
        <f>IF(P_endring!B133=0," ",P_endring!B133)</f>
        <v xml:space="preserve"> </v>
      </c>
      <c r="C132" s="135" t="str">
        <f>IF(P_endring!C133=0," ",P_endring!C133/1000)</f>
        <v xml:space="preserve"> </v>
      </c>
      <c r="D132" s="135" t="str">
        <f>IF(P_endring!D133=0," ",P_endring!D133/1000)</f>
        <v xml:space="preserve"> </v>
      </c>
      <c r="E132" s="136" t="str">
        <f>IF(P_endring!G133=0," ",P_endring!G133/1000)</f>
        <v xml:space="preserve"> </v>
      </c>
      <c r="F132" s="29" t="str">
        <f>IF(P_endring!P133=0," ",P_endring!P133)</f>
        <v xml:space="preserve"> </v>
      </c>
    </row>
    <row r="133" spans="2:6" x14ac:dyDescent="0.2">
      <c r="B133" s="21" t="str">
        <f>IF(P_endring!B134=0," ",P_endring!B134)</f>
        <v xml:space="preserve"> </v>
      </c>
      <c r="C133" s="135" t="str">
        <f>IF(P_endring!C134=0," ",P_endring!C134/1000)</f>
        <v xml:space="preserve"> </v>
      </c>
      <c r="D133" s="135" t="str">
        <f>IF(P_endring!D134=0," ",P_endring!D134/1000)</f>
        <v xml:space="preserve"> </v>
      </c>
      <c r="E133" s="136" t="str">
        <f>IF(P_endring!G134=0," ",P_endring!G134/1000)</f>
        <v xml:space="preserve"> </v>
      </c>
      <c r="F133" s="29" t="str">
        <f>IF(P_endring!P134=0," ",P_endring!P134)</f>
        <v xml:space="preserve"> </v>
      </c>
    </row>
    <row r="134" spans="2:6" x14ac:dyDescent="0.2">
      <c r="B134" s="21" t="str">
        <f>IF(P_endring!B135=0," ",P_endring!B135)</f>
        <v xml:space="preserve"> </v>
      </c>
      <c r="C134" s="135" t="str">
        <f>IF(P_endring!C135=0," ",P_endring!C135/1000)</f>
        <v xml:space="preserve"> </v>
      </c>
      <c r="D134" s="135" t="str">
        <f>IF(P_endring!D135=0," ",P_endring!D135/1000)</f>
        <v xml:space="preserve"> </v>
      </c>
      <c r="E134" s="136" t="str">
        <f>IF(P_endring!G135=0," ",P_endring!G135/1000)</f>
        <v xml:space="preserve"> </v>
      </c>
      <c r="F134" s="29" t="str">
        <f>IF(P_endring!P135=0," ",P_endring!P135)</f>
        <v xml:space="preserve"> </v>
      </c>
    </row>
    <row r="135" spans="2:6" x14ac:dyDescent="0.2">
      <c r="B135" s="21" t="str">
        <f>IF(P_endring!B136=0," ",P_endring!B136)</f>
        <v xml:space="preserve"> </v>
      </c>
      <c r="C135" s="135" t="str">
        <f>IF(P_endring!C136=0," ",P_endring!C136/1000)</f>
        <v xml:space="preserve"> </v>
      </c>
      <c r="D135" s="135" t="str">
        <f>IF(P_endring!D136=0," ",P_endring!D136/1000)</f>
        <v xml:space="preserve"> </v>
      </c>
      <c r="E135" s="136" t="str">
        <f>IF(P_endring!G136=0," ",P_endring!G136/1000)</f>
        <v xml:space="preserve"> </v>
      </c>
      <c r="F135" s="29" t="str">
        <f>IF(P_endring!P136=0," ",P_endring!P136)</f>
        <v xml:space="preserve"> </v>
      </c>
    </row>
    <row r="136" spans="2:6" x14ac:dyDescent="0.2">
      <c r="B136" s="21" t="str">
        <f>IF(P_endring!B137=0," ",P_endring!B137)</f>
        <v xml:space="preserve"> </v>
      </c>
      <c r="C136" s="135" t="str">
        <f>IF(P_endring!C137=0," ",P_endring!C137/1000)</f>
        <v xml:space="preserve"> </v>
      </c>
      <c r="D136" s="135" t="str">
        <f>IF(P_endring!D137=0," ",P_endring!D137/1000)</f>
        <v xml:space="preserve"> </v>
      </c>
      <c r="E136" s="136" t="str">
        <f>IF(P_endring!G137=0," ",P_endring!G137/1000)</f>
        <v xml:space="preserve"> </v>
      </c>
      <c r="F136" s="29" t="str">
        <f>IF(P_endring!P137=0," ",P_endring!P137)</f>
        <v xml:space="preserve"> </v>
      </c>
    </row>
    <row r="137" spans="2:6" x14ac:dyDescent="0.2">
      <c r="B137" s="21" t="str">
        <f>IF(P_endring!B138=0," ",P_endring!B138)</f>
        <v xml:space="preserve"> </v>
      </c>
      <c r="C137" s="135" t="str">
        <f>IF(P_endring!C138=0," ",P_endring!C138/1000)</f>
        <v xml:space="preserve"> </v>
      </c>
      <c r="D137" s="135" t="str">
        <f>IF(P_endring!D138=0," ",P_endring!D138/1000)</f>
        <v xml:space="preserve"> </v>
      </c>
      <c r="E137" s="136" t="str">
        <f>IF(P_endring!G138=0," ",P_endring!G138/1000)</f>
        <v xml:space="preserve"> </v>
      </c>
      <c r="F137" s="29" t="str">
        <f>IF(P_endring!P138=0," ",P_endring!P138)</f>
        <v xml:space="preserve"> </v>
      </c>
    </row>
    <row r="138" spans="2:6" x14ac:dyDescent="0.2">
      <c r="B138" s="21" t="str">
        <f>IF(P_endring!B139=0," ",P_endring!B139)</f>
        <v xml:space="preserve"> </v>
      </c>
      <c r="C138" s="135" t="str">
        <f>IF(P_endring!C139=0," ",P_endring!C139/1000)</f>
        <v xml:space="preserve"> </v>
      </c>
      <c r="D138" s="135" t="str">
        <f>IF(P_endring!D139=0," ",P_endring!D139/1000)</f>
        <v xml:space="preserve"> </v>
      </c>
      <c r="E138" s="136" t="str">
        <f>IF(P_endring!G139=0," ",P_endring!G139/1000)</f>
        <v xml:space="preserve"> </v>
      </c>
      <c r="F138" s="29" t="str">
        <f>IF(P_endring!P139=0," ",P_endring!P139)</f>
        <v xml:space="preserve"> </v>
      </c>
    </row>
    <row r="139" spans="2:6" x14ac:dyDescent="0.2">
      <c r="B139" s="21" t="str">
        <f>IF(P_endring!B140=0," ",P_endring!B140)</f>
        <v xml:space="preserve"> </v>
      </c>
      <c r="C139" s="135" t="str">
        <f>IF(P_endring!C140=0," ",P_endring!C140/1000)</f>
        <v xml:space="preserve"> </v>
      </c>
      <c r="D139" s="135" t="str">
        <f>IF(P_endring!D140=0," ",P_endring!D140/1000)</f>
        <v xml:space="preserve"> </v>
      </c>
      <c r="E139" s="136" t="str">
        <f>IF(P_endring!G140=0," ",P_endring!G140/1000)</f>
        <v xml:space="preserve"> </v>
      </c>
      <c r="F139" s="29" t="str">
        <f>IF(P_endring!P140=0," ",P_endring!P140)</f>
        <v xml:space="preserve"> </v>
      </c>
    </row>
    <row r="140" spans="2:6" x14ac:dyDescent="0.2">
      <c r="B140" s="21" t="str">
        <f>IF(P_endring!B141=0," ",P_endring!B141)</f>
        <v xml:space="preserve"> </v>
      </c>
      <c r="C140" s="135" t="str">
        <f>IF(P_endring!C141=0," ",P_endring!C141/1000)</f>
        <v xml:space="preserve"> </v>
      </c>
      <c r="D140" s="135" t="str">
        <f>IF(P_endring!D141=0," ",P_endring!D141/1000)</f>
        <v xml:space="preserve"> </v>
      </c>
      <c r="E140" s="136" t="str">
        <f>IF(P_endring!G141=0," ",P_endring!G141/1000)</f>
        <v xml:space="preserve"> </v>
      </c>
      <c r="F140" s="29" t="str">
        <f>IF(P_endring!P141=0," ",P_endring!P141)</f>
        <v xml:space="preserve"> </v>
      </c>
    </row>
    <row r="141" spans="2:6" x14ac:dyDescent="0.2">
      <c r="B141" s="21" t="str">
        <f>IF(P_endring!B142=0," ",P_endring!B142)</f>
        <v xml:space="preserve"> </v>
      </c>
      <c r="C141" s="135" t="str">
        <f>IF(P_endring!C142=0," ",P_endring!C142/1000)</f>
        <v xml:space="preserve"> </v>
      </c>
      <c r="D141" s="135" t="str">
        <f>IF(P_endring!D142=0," ",P_endring!D142/1000)</f>
        <v xml:space="preserve"> </v>
      </c>
      <c r="E141" s="136" t="str">
        <f>IF(P_endring!G142=0," ",P_endring!G142/1000)</f>
        <v xml:space="preserve"> </v>
      </c>
      <c r="F141" s="29" t="str">
        <f>IF(P_endring!P142=0," ",P_endring!P142)</f>
        <v xml:space="preserve"> </v>
      </c>
    </row>
    <row r="142" spans="2:6" x14ac:dyDescent="0.2">
      <c r="B142" s="21" t="str">
        <f>IF(P_endring!B143=0," ",P_endring!B143)</f>
        <v xml:space="preserve"> </v>
      </c>
      <c r="C142" s="135" t="str">
        <f>IF(P_endring!C143=0," ",P_endring!C143/1000)</f>
        <v xml:space="preserve"> </v>
      </c>
      <c r="D142" s="135" t="str">
        <f>IF(P_endring!D143=0," ",P_endring!D143/1000)</f>
        <v xml:space="preserve"> </v>
      </c>
      <c r="E142" s="136" t="str">
        <f>IF(P_endring!G143=0," ",P_endring!G143/1000)</f>
        <v xml:space="preserve"> </v>
      </c>
      <c r="F142" s="29" t="str">
        <f>IF(P_endring!P143=0," ",P_endring!P143)</f>
        <v xml:space="preserve"> </v>
      </c>
    </row>
    <row r="143" spans="2:6" x14ac:dyDescent="0.2">
      <c r="B143" s="21" t="str">
        <f>IF(P_endring!B144=0," ",P_endring!B144)</f>
        <v xml:space="preserve"> </v>
      </c>
      <c r="C143" s="135" t="str">
        <f>IF(P_endring!C144=0," ",P_endring!C144/1000)</f>
        <v xml:space="preserve"> </v>
      </c>
      <c r="D143" s="135" t="str">
        <f>IF(P_endring!D144=0," ",P_endring!D144/1000)</f>
        <v xml:space="preserve"> </v>
      </c>
      <c r="E143" s="136" t="str">
        <f>IF(P_endring!G144=0," ",P_endring!G144/1000)</f>
        <v xml:space="preserve"> </v>
      </c>
      <c r="F143" s="29" t="str">
        <f>IF(P_endring!P144=0," ",P_endring!P144)</f>
        <v xml:space="preserve"> </v>
      </c>
    </row>
    <row r="144" spans="2:6" x14ac:dyDescent="0.2">
      <c r="B144" s="21" t="str">
        <f>IF(P_endring!B145=0," ",P_endring!B145)</f>
        <v xml:space="preserve"> </v>
      </c>
      <c r="C144" s="135" t="str">
        <f>IF(P_endring!C145=0," ",P_endring!C145/1000)</f>
        <v xml:space="preserve"> </v>
      </c>
      <c r="D144" s="135" t="str">
        <f>IF(P_endring!D145=0," ",P_endring!D145/1000)</f>
        <v xml:space="preserve"> </v>
      </c>
      <c r="E144" s="136" t="str">
        <f>IF(P_endring!G145=0," ",P_endring!G145/1000)</f>
        <v xml:space="preserve"> </v>
      </c>
      <c r="F144" s="29" t="str">
        <f>IF(P_endring!P145=0," ",P_endring!P145)</f>
        <v xml:space="preserve"> </v>
      </c>
    </row>
    <row r="145" spans="2:6" x14ac:dyDescent="0.2">
      <c r="B145" s="21" t="str">
        <f>IF(P_endring!B146=0," ",P_endring!B146)</f>
        <v xml:space="preserve"> </v>
      </c>
      <c r="C145" s="135" t="str">
        <f>IF(P_endring!C146=0," ",P_endring!C146/1000)</f>
        <v xml:space="preserve"> </v>
      </c>
      <c r="D145" s="135" t="str">
        <f>IF(P_endring!D146=0," ",P_endring!D146/1000)</f>
        <v xml:space="preserve"> </v>
      </c>
      <c r="E145" s="136" t="str">
        <f>IF(P_endring!G146=0," ",P_endring!G146/1000)</f>
        <v xml:space="preserve"> </v>
      </c>
      <c r="F145" s="29" t="str">
        <f>IF(P_endring!P146=0," ",P_endring!P146)</f>
        <v xml:space="preserve"> </v>
      </c>
    </row>
    <row r="146" spans="2:6" x14ac:dyDescent="0.2">
      <c r="B146" s="21" t="str">
        <f>IF(P_endring!B147=0," ",P_endring!B147)</f>
        <v xml:space="preserve"> </v>
      </c>
      <c r="C146" s="135" t="str">
        <f>IF(P_endring!C147=0," ",P_endring!C147/1000)</f>
        <v xml:space="preserve"> </v>
      </c>
      <c r="D146" s="135" t="str">
        <f>IF(P_endring!D147=0," ",P_endring!D147/1000)</f>
        <v xml:space="preserve"> </v>
      </c>
      <c r="E146" s="136" t="str">
        <f>IF(P_endring!G147=0," ",P_endring!G147/1000)</f>
        <v xml:space="preserve"> </v>
      </c>
      <c r="F146" s="29" t="str">
        <f>IF(P_endring!P147=0," ",P_endring!P147)</f>
        <v xml:space="preserve"> </v>
      </c>
    </row>
    <row r="147" spans="2:6" x14ac:dyDescent="0.2">
      <c r="B147" s="21" t="str">
        <f>IF(P_endring!B148=0," ",P_endring!B148)</f>
        <v xml:space="preserve"> </v>
      </c>
      <c r="C147" s="135" t="str">
        <f>IF(P_endring!C148=0," ",P_endring!C148/1000)</f>
        <v xml:space="preserve"> </v>
      </c>
      <c r="D147" s="135" t="str">
        <f>IF(P_endring!D148=0," ",P_endring!D148/1000)</f>
        <v xml:space="preserve"> </v>
      </c>
      <c r="E147" s="136" t="str">
        <f>IF(P_endring!G148=0," ",P_endring!G148/1000)</f>
        <v xml:space="preserve"> </v>
      </c>
      <c r="F147" s="29" t="str">
        <f>IF(P_endring!P148=0," ",P_endring!P148)</f>
        <v xml:space="preserve"> </v>
      </c>
    </row>
    <row r="148" spans="2:6" x14ac:dyDescent="0.2">
      <c r="B148" s="21" t="str">
        <f>IF(P_endring!B149=0," ",P_endring!B149)</f>
        <v xml:space="preserve"> </v>
      </c>
      <c r="C148" s="135" t="str">
        <f>IF(P_endring!C149=0," ",P_endring!C149/1000)</f>
        <v xml:space="preserve"> </v>
      </c>
      <c r="D148" s="135" t="str">
        <f>IF(P_endring!D149=0," ",P_endring!D149/1000)</f>
        <v xml:space="preserve"> </v>
      </c>
      <c r="E148" s="136" t="str">
        <f>IF(P_endring!G149=0," ",P_endring!G149/1000)</f>
        <v xml:space="preserve"> </v>
      </c>
      <c r="F148" s="29" t="str">
        <f>IF(P_endring!P149=0," ",P_endring!P149)</f>
        <v xml:space="preserve"> </v>
      </c>
    </row>
    <row r="149" spans="2:6" x14ac:dyDescent="0.2">
      <c r="B149" s="21" t="str">
        <f>IF(P_endring!B150=0," ",P_endring!B150)</f>
        <v xml:space="preserve"> </v>
      </c>
      <c r="C149" s="135" t="str">
        <f>IF(P_endring!C150=0," ",P_endring!C150/1000)</f>
        <v xml:space="preserve"> </v>
      </c>
      <c r="D149" s="135" t="str">
        <f>IF(P_endring!D150=0," ",P_endring!D150/1000)</f>
        <v xml:space="preserve"> </v>
      </c>
      <c r="E149" s="136" t="str">
        <f>IF(P_endring!G150=0," ",P_endring!G150/1000)</f>
        <v xml:space="preserve"> </v>
      </c>
      <c r="F149" s="29" t="str">
        <f>IF(P_endring!P150=0," ",P_endring!P150)</f>
        <v xml:space="preserve"> </v>
      </c>
    </row>
    <row r="150" spans="2:6" x14ac:dyDescent="0.2">
      <c r="B150" s="21" t="str">
        <f>IF(P_endring!B151=0," ",P_endring!B151)</f>
        <v xml:space="preserve"> </v>
      </c>
      <c r="C150" s="135" t="str">
        <f>IF(P_endring!C151=0," ",P_endring!C151/1000)</f>
        <v xml:space="preserve"> </v>
      </c>
      <c r="D150" s="135" t="str">
        <f>IF(P_endring!D151=0," ",P_endring!D151/1000)</f>
        <v xml:space="preserve"> </v>
      </c>
      <c r="E150" s="136" t="str">
        <f>IF(P_endring!G151=0," ",P_endring!G151/1000)</f>
        <v xml:space="preserve"> </v>
      </c>
      <c r="F150" s="29" t="str">
        <f>IF(P_endring!P151=0," ",P_endring!P151)</f>
        <v xml:space="preserve"> </v>
      </c>
    </row>
    <row r="151" spans="2:6" x14ac:dyDescent="0.2">
      <c r="B151" s="21" t="str">
        <f>IF(P_endring!B152=0," ",P_endring!B152)</f>
        <v xml:space="preserve"> </v>
      </c>
      <c r="C151" s="135" t="str">
        <f>IF(P_endring!C152=0," ",P_endring!C152/1000)</f>
        <v xml:space="preserve"> </v>
      </c>
      <c r="D151" s="135" t="str">
        <f>IF(P_endring!D152=0," ",P_endring!D152/1000)</f>
        <v xml:space="preserve"> </v>
      </c>
      <c r="E151" s="136" t="str">
        <f>IF(P_endring!G152=0," ",P_endring!G152/1000)</f>
        <v xml:space="preserve"> </v>
      </c>
      <c r="F151" s="29" t="str">
        <f>IF(P_endring!P152=0," ",P_endring!P152)</f>
        <v xml:space="preserve"> </v>
      </c>
    </row>
    <row r="152" spans="2:6" x14ac:dyDescent="0.2">
      <c r="B152" s="21" t="str">
        <f>IF(P_endring!B153=0," ",P_endring!B153)</f>
        <v xml:space="preserve"> </v>
      </c>
      <c r="C152" s="135" t="str">
        <f>IF(P_endring!C153=0," ",P_endring!C153/1000)</f>
        <v xml:space="preserve"> </v>
      </c>
      <c r="D152" s="135" t="str">
        <f>IF(P_endring!D153=0," ",P_endring!D153/1000)</f>
        <v xml:space="preserve"> </v>
      </c>
      <c r="E152" s="136" t="str">
        <f>IF(P_endring!G153=0," ",P_endring!G153/1000)</f>
        <v xml:space="preserve"> </v>
      </c>
      <c r="F152" s="29" t="str">
        <f>IF(P_endring!P153=0," ",P_endring!P153)</f>
        <v xml:space="preserve"> </v>
      </c>
    </row>
    <row r="153" spans="2:6" x14ac:dyDescent="0.2">
      <c r="B153" s="21" t="str">
        <f>IF(P_endring!B154=0," ",P_endring!B154)</f>
        <v xml:space="preserve"> </v>
      </c>
      <c r="C153" s="135" t="str">
        <f>IF(P_endring!C154=0," ",P_endring!C154/1000)</f>
        <v xml:space="preserve"> </v>
      </c>
      <c r="D153" s="135" t="str">
        <f>IF(P_endring!D154=0," ",P_endring!D154/1000)</f>
        <v xml:space="preserve"> </v>
      </c>
      <c r="E153" s="136" t="str">
        <f>IF(P_endring!G154=0," ",P_endring!G154/1000)</f>
        <v xml:space="preserve"> </v>
      </c>
      <c r="F153" s="29" t="str">
        <f>IF(P_endring!P154=0," ",P_endring!P154)</f>
        <v xml:space="preserve"> </v>
      </c>
    </row>
    <row r="154" spans="2:6" x14ac:dyDescent="0.2">
      <c r="B154" s="21" t="str">
        <f>IF(P_endring!B155=0," ",P_endring!B155)</f>
        <v xml:space="preserve"> </v>
      </c>
      <c r="C154" s="135" t="str">
        <f>IF(P_endring!C155=0," ",P_endring!C155/1000)</f>
        <v xml:space="preserve"> </v>
      </c>
      <c r="D154" s="135" t="str">
        <f>IF(P_endring!D155=0," ",P_endring!D155/1000)</f>
        <v xml:space="preserve"> </v>
      </c>
      <c r="E154" s="136" t="str">
        <f>IF(P_endring!G155=0," ",P_endring!G155/1000)</f>
        <v xml:space="preserve"> </v>
      </c>
      <c r="F154" s="29" t="str">
        <f>IF(P_endring!P155=0," ",P_endring!P155)</f>
        <v xml:space="preserve"> </v>
      </c>
    </row>
    <row r="155" spans="2:6" x14ac:dyDescent="0.2">
      <c r="B155" s="21" t="str">
        <f>IF(P_endring!B156=0," ",P_endring!B156)</f>
        <v xml:space="preserve"> </v>
      </c>
      <c r="C155" s="135" t="str">
        <f>IF(P_endring!C156=0," ",P_endring!C156/1000)</f>
        <v xml:space="preserve"> </v>
      </c>
      <c r="D155" s="135" t="str">
        <f>IF(P_endring!D156=0," ",P_endring!D156/1000)</f>
        <v xml:space="preserve"> </v>
      </c>
      <c r="E155" s="136" t="str">
        <f>IF(P_endring!G156=0," ",P_endring!G156/1000)</f>
        <v xml:space="preserve"> </v>
      </c>
      <c r="F155" s="29" t="str">
        <f>IF(P_endring!P156=0," ",P_endring!P156)</f>
        <v xml:space="preserve"> </v>
      </c>
    </row>
    <row r="156" spans="2:6" x14ac:dyDescent="0.2">
      <c r="B156" s="21" t="str">
        <f>IF(P_endring!B157=0," ",P_endring!B157)</f>
        <v xml:space="preserve"> </v>
      </c>
      <c r="C156" s="135" t="str">
        <f>IF(P_endring!C157=0," ",P_endring!C157/1000)</f>
        <v xml:space="preserve"> </v>
      </c>
      <c r="D156" s="135" t="str">
        <f>IF(P_endring!D157=0," ",P_endring!D157/1000)</f>
        <v xml:space="preserve"> </v>
      </c>
      <c r="E156" s="136" t="str">
        <f>IF(P_endring!G157=0," ",P_endring!G157/1000)</f>
        <v xml:space="preserve"> </v>
      </c>
      <c r="F156" s="29" t="str">
        <f>IF(P_endring!P157=0," ",P_endring!P157)</f>
        <v xml:space="preserve"> </v>
      </c>
    </row>
    <row r="157" spans="2:6" x14ac:dyDescent="0.2">
      <c r="B157" s="21" t="str">
        <f>IF(P_endring!B158=0," ",P_endring!B158)</f>
        <v xml:space="preserve"> </v>
      </c>
      <c r="C157" s="135" t="str">
        <f>IF(P_endring!C158=0," ",P_endring!C158/1000)</f>
        <v xml:space="preserve"> </v>
      </c>
      <c r="D157" s="135" t="str">
        <f>IF(P_endring!D158=0," ",P_endring!D158/1000)</f>
        <v xml:space="preserve"> </v>
      </c>
      <c r="E157" s="136" t="str">
        <f>IF(P_endring!G158=0," ",P_endring!G158/1000)</f>
        <v xml:space="preserve"> </v>
      </c>
      <c r="F157" s="29" t="str">
        <f>IF(P_endring!P158=0," ",P_endring!P158)</f>
        <v xml:space="preserve"> </v>
      </c>
    </row>
    <row r="158" spans="2:6" x14ac:dyDescent="0.2">
      <c r="B158" s="21" t="str">
        <f>IF(P_endring!B159=0," ",P_endring!B159)</f>
        <v xml:space="preserve"> </v>
      </c>
      <c r="C158" s="135" t="str">
        <f>IF(P_endring!C159=0," ",P_endring!C159/1000)</f>
        <v xml:space="preserve"> </v>
      </c>
      <c r="D158" s="135" t="str">
        <f>IF(P_endring!D159=0," ",P_endring!D159/1000)</f>
        <v xml:space="preserve"> </v>
      </c>
      <c r="E158" s="136" t="str">
        <f>IF(P_endring!G159=0," ",P_endring!G159/1000)</f>
        <v xml:space="preserve"> </v>
      </c>
      <c r="F158" s="29" t="str">
        <f>IF(P_endring!P159=0," ",P_endring!P159)</f>
        <v xml:space="preserve"> </v>
      </c>
    </row>
    <row r="159" spans="2:6" x14ac:dyDescent="0.2">
      <c r="B159" s="21" t="str">
        <f>IF(P_endring!B160=0," ",P_endring!B160)</f>
        <v xml:space="preserve"> </v>
      </c>
      <c r="C159" s="135" t="str">
        <f>IF(P_endring!C160=0," ",P_endring!C160/1000)</f>
        <v xml:space="preserve"> </v>
      </c>
      <c r="D159" s="135" t="str">
        <f>IF(P_endring!D160=0," ",P_endring!D160/1000)</f>
        <v xml:space="preserve"> </v>
      </c>
      <c r="E159" s="136" t="str">
        <f>IF(P_endring!G160=0," ",P_endring!G160/1000)</f>
        <v xml:space="preserve"> </v>
      </c>
      <c r="F159" s="29" t="str">
        <f>IF(P_endring!P160=0," ",P_endring!P160)</f>
        <v xml:space="preserve"> </v>
      </c>
    </row>
    <row r="160" spans="2:6" x14ac:dyDescent="0.2">
      <c r="B160" s="21" t="str">
        <f>IF(P_endring!B161=0," ",P_endring!B161)</f>
        <v xml:space="preserve"> </v>
      </c>
      <c r="C160" s="135" t="str">
        <f>IF(P_endring!C161=0," ",P_endring!C161/1000)</f>
        <v xml:space="preserve"> </v>
      </c>
      <c r="D160" s="135" t="str">
        <f>IF(P_endring!D161=0," ",P_endring!D161/1000)</f>
        <v xml:space="preserve"> </v>
      </c>
      <c r="E160" s="136" t="str">
        <f>IF(P_endring!G161=0," ",P_endring!G161/1000)</f>
        <v xml:space="preserve"> </v>
      </c>
      <c r="F160" s="29" t="str">
        <f>IF(P_endring!P161=0," ",P_endring!P161)</f>
        <v xml:space="preserve"> </v>
      </c>
    </row>
    <row r="161" spans="2:6" x14ac:dyDescent="0.2">
      <c r="B161" s="21" t="str">
        <f>IF(P_endring!B162=0," ",P_endring!B162)</f>
        <v xml:space="preserve"> </v>
      </c>
      <c r="C161" s="135" t="str">
        <f>IF(P_endring!C162=0," ",P_endring!C162/1000)</f>
        <v xml:space="preserve"> </v>
      </c>
      <c r="D161" s="135" t="str">
        <f>IF(P_endring!D162=0," ",P_endring!D162/1000)</f>
        <v xml:space="preserve"> </v>
      </c>
      <c r="E161" s="136" t="str">
        <f>IF(P_endring!G162=0," ",P_endring!G162/1000)</f>
        <v xml:space="preserve"> </v>
      </c>
      <c r="F161" s="29" t="str">
        <f>IF(P_endring!P162=0," ",P_endring!P162)</f>
        <v xml:space="preserve"> </v>
      </c>
    </row>
    <row r="162" spans="2:6" x14ac:dyDescent="0.2">
      <c r="B162" s="21" t="str">
        <f>IF(P_endring!B163=0," ",P_endring!B163)</f>
        <v xml:space="preserve"> </v>
      </c>
      <c r="C162" s="135" t="str">
        <f>IF(P_endring!C163=0," ",P_endring!C163/1000)</f>
        <v xml:space="preserve"> </v>
      </c>
      <c r="D162" s="135" t="str">
        <f>IF(P_endring!D163=0," ",P_endring!D163/1000)</f>
        <v xml:space="preserve"> </v>
      </c>
      <c r="E162" s="136" t="str">
        <f>IF(P_endring!G163=0," ",P_endring!G163/1000)</f>
        <v xml:space="preserve"> </v>
      </c>
      <c r="F162" s="29" t="str">
        <f>IF(P_endring!P163=0," ",P_endring!P163)</f>
        <v xml:space="preserve"> </v>
      </c>
    </row>
    <row r="163" spans="2:6" x14ac:dyDescent="0.2">
      <c r="B163" s="21" t="str">
        <f>IF(P_endring!B164=0," ",P_endring!B164)</f>
        <v xml:space="preserve"> </v>
      </c>
      <c r="C163" s="135" t="str">
        <f>IF(P_endring!C164=0," ",P_endring!C164/1000)</f>
        <v xml:space="preserve"> </v>
      </c>
      <c r="D163" s="135" t="str">
        <f>IF(P_endring!D164=0," ",P_endring!D164/1000)</f>
        <v xml:space="preserve"> </v>
      </c>
      <c r="E163" s="136" t="str">
        <f>IF(P_endring!G164=0," ",P_endring!G164/1000)</f>
        <v xml:space="preserve"> </v>
      </c>
      <c r="F163" s="29" t="str">
        <f>IF(P_endring!P164=0," ",P_endring!P164)</f>
        <v xml:space="preserve"> </v>
      </c>
    </row>
    <row r="164" spans="2:6" x14ac:dyDescent="0.2">
      <c r="B164" s="21" t="str">
        <f>IF(P_endring!B165=0," ",P_endring!B165)</f>
        <v xml:space="preserve"> </v>
      </c>
      <c r="C164" s="135" t="str">
        <f>IF(P_endring!C165=0," ",P_endring!C165/1000)</f>
        <v xml:space="preserve"> </v>
      </c>
      <c r="D164" s="135" t="str">
        <f>IF(P_endring!D165=0," ",P_endring!D165/1000)</f>
        <v xml:space="preserve"> </v>
      </c>
      <c r="E164" s="136" t="str">
        <f>IF(P_endring!G165=0," ",P_endring!G165/1000)</f>
        <v xml:space="preserve"> </v>
      </c>
      <c r="F164" s="29" t="str">
        <f>IF(P_endring!P165=0," ",P_endring!P165)</f>
        <v xml:space="preserve"> </v>
      </c>
    </row>
    <row r="165" spans="2:6" x14ac:dyDescent="0.2">
      <c r="B165" s="21" t="str">
        <f>IF(P_endring!B166=0," ",P_endring!B166)</f>
        <v xml:space="preserve"> </v>
      </c>
      <c r="C165" s="135" t="str">
        <f>IF(P_endring!C166=0," ",P_endring!C166/1000)</f>
        <v xml:space="preserve"> </v>
      </c>
      <c r="D165" s="135" t="str">
        <f>IF(P_endring!D166=0," ",P_endring!D166/1000)</f>
        <v xml:space="preserve"> </v>
      </c>
      <c r="E165" s="136" t="str">
        <f>IF(P_endring!G166=0," ",P_endring!G166/1000)</f>
        <v xml:space="preserve"> </v>
      </c>
      <c r="F165" s="29" t="str">
        <f>IF(P_endring!P166=0," ",P_endring!P166)</f>
        <v xml:space="preserve"> </v>
      </c>
    </row>
    <row r="166" spans="2:6" x14ac:dyDescent="0.2">
      <c r="B166" s="21" t="str">
        <f>IF(P_endring!B167=0," ",P_endring!B167)</f>
        <v xml:space="preserve"> </v>
      </c>
      <c r="C166" s="135" t="str">
        <f>IF(P_endring!C167=0," ",P_endring!C167/1000)</f>
        <v xml:space="preserve"> </v>
      </c>
      <c r="D166" s="135" t="str">
        <f>IF(P_endring!D167=0," ",P_endring!D167/1000)</f>
        <v xml:space="preserve"> </v>
      </c>
      <c r="E166" s="136" t="str">
        <f>IF(P_endring!G167=0," ",P_endring!G167/1000)</f>
        <v xml:space="preserve"> </v>
      </c>
      <c r="F166" s="29" t="str">
        <f>IF(P_endring!P167=0," ",P_endring!P167)</f>
        <v xml:space="preserve"> </v>
      </c>
    </row>
    <row r="167" spans="2:6" x14ac:dyDescent="0.2">
      <c r="B167" s="21" t="str">
        <f>IF(P_endring!B168=0," ",P_endring!B168)</f>
        <v xml:space="preserve"> </v>
      </c>
      <c r="C167" s="135" t="str">
        <f>IF(P_endring!C168=0," ",P_endring!C168/1000)</f>
        <v xml:space="preserve"> </v>
      </c>
      <c r="D167" s="135" t="str">
        <f>IF(P_endring!D168=0," ",P_endring!D168/1000)</f>
        <v xml:space="preserve"> </v>
      </c>
      <c r="E167" s="136" t="str">
        <f>IF(P_endring!G168=0," ",P_endring!G168/1000)</f>
        <v xml:space="preserve"> </v>
      </c>
      <c r="F167" s="29" t="str">
        <f>IF(P_endring!P168=0," ",P_endring!P168)</f>
        <v xml:space="preserve"> </v>
      </c>
    </row>
    <row r="168" spans="2:6" x14ac:dyDescent="0.2">
      <c r="B168" s="21" t="str">
        <f>IF(P_endring!B169=0," ",P_endring!B169)</f>
        <v xml:space="preserve"> </v>
      </c>
      <c r="C168" s="135" t="str">
        <f>IF(P_endring!C169=0," ",P_endring!C169/1000)</f>
        <v xml:space="preserve"> </v>
      </c>
      <c r="D168" s="135" t="str">
        <f>IF(P_endring!D169=0," ",P_endring!D169/1000)</f>
        <v xml:space="preserve"> </v>
      </c>
      <c r="E168" s="136" t="str">
        <f>IF(P_endring!G169=0," ",P_endring!G169/1000)</f>
        <v xml:space="preserve"> </v>
      </c>
      <c r="F168" s="29" t="str">
        <f>IF(P_endring!P169=0," ",P_endring!P169)</f>
        <v xml:space="preserve"> </v>
      </c>
    </row>
    <row r="169" spans="2:6" x14ac:dyDescent="0.2">
      <c r="B169" s="21" t="str">
        <f>IF(P_endring!B170=0," ",P_endring!B170)</f>
        <v xml:space="preserve"> </v>
      </c>
      <c r="C169" s="135" t="str">
        <f>IF(P_endring!C170=0," ",P_endring!C170/1000)</f>
        <v xml:space="preserve"> </v>
      </c>
      <c r="D169" s="135" t="str">
        <f>IF(P_endring!D170=0," ",P_endring!D170/1000)</f>
        <v xml:space="preserve"> </v>
      </c>
      <c r="E169" s="136" t="str">
        <f>IF(P_endring!G170=0," ",P_endring!G170/1000)</f>
        <v xml:space="preserve"> </v>
      </c>
      <c r="F169" s="29" t="str">
        <f>IF(P_endring!P170=0," ",P_endring!P170)</f>
        <v xml:space="preserve"> </v>
      </c>
    </row>
    <row r="170" spans="2:6" x14ac:dyDescent="0.2">
      <c r="B170" s="21" t="str">
        <f>IF(P_endring!B171=0," ",P_endring!B171)</f>
        <v xml:space="preserve"> </v>
      </c>
      <c r="C170" s="135" t="str">
        <f>IF(P_endring!C171=0," ",P_endring!C171/1000)</f>
        <v xml:space="preserve"> </v>
      </c>
      <c r="D170" s="135" t="str">
        <f>IF(P_endring!D171=0," ",P_endring!D171/1000)</f>
        <v xml:space="preserve"> </v>
      </c>
      <c r="E170" s="136" t="str">
        <f>IF(P_endring!G171=0," ",P_endring!G171/1000)</f>
        <v xml:space="preserve"> </v>
      </c>
      <c r="F170" s="29" t="str">
        <f>IF(P_endring!P171=0," ",P_endring!P171)</f>
        <v xml:space="preserve"> </v>
      </c>
    </row>
    <row r="171" spans="2:6" x14ac:dyDescent="0.2">
      <c r="B171" s="21" t="str">
        <f>IF(P_endring!B172=0," ",P_endring!B172)</f>
        <v xml:space="preserve"> </v>
      </c>
      <c r="C171" s="135" t="str">
        <f>IF(P_endring!C172=0," ",P_endring!C172/1000)</f>
        <v xml:space="preserve"> </v>
      </c>
      <c r="D171" s="135" t="str">
        <f>IF(P_endring!D172=0," ",P_endring!D172/1000)</f>
        <v xml:space="preserve"> </v>
      </c>
      <c r="E171" s="136" t="str">
        <f>IF(P_endring!G172=0," ",P_endring!G172/1000)</f>
        <v xml:space="preserve"> </v>
      </c>
      <c r="F171" s="29" t="str">
        <f>IF(P_endring!P172=0," ",P_endring!P172)</f>
        <v xml:space="preserve"> </v>
      </c>
    </row>
    <row r="172" spans="2:6" x14ac:dyDescent="0.2">
      <c r="B172" s="21" t="str">
        <f>IF(P_endring!B173=0," ",P_endring!B173)</f>
        <v xml:space="preserve"> </v>
      </c>
      <c r="C172" s="135" t="str">
        <f>IF(P_endring!C173=0," ",P_endring!C173/1000)</f>
        <v xml:space="preserve"> </v>
      </c>
      <c r="D172" s="135" t="str">
        <f>IF(P_endring!D173=0," ",P_endring!D173/1000)</f>
        <v xml:space="preserve"> </v>
      </c>
      <c r="E172" s="136" t="str">
        <f>IF(P_endring!G173=0," ",P_endring!G173/1000)</f>
        <v xml:space="preserve"> </v>
      </c>
      <c r="F172" s="29" t="str">
        <f>IF(P_endring!P173=0," ",P_endring!P173)</f>
        <v xml:space="preserve"> </v>
      </c>
    </row>
    <row r="173" spans="2:6" x14ac:dyDescent="0.2">
      <c r="B173" s="21" t="str">
        <f>IF(P_endring!B174=0," ",P_endring!B174)</f>
        <v xml:space="preserve"> </v>
      </c>
      <c r="C173" s="135" t="str">
        <f>IF(P_endring!C174=0," ",P_endring!C174/1000)</f>
        <v xml:space="preserve"> </v>
      </c>
      <c r="D173" s="135" t="str">
        <f>IF(P_endring!D174=0," ",P_endring!D174/1000)</f>
        <v xml:space="preserve"> </v>
      </c>
      <c r="E173" s="136" t="str">
        <f>IF(P_endring!G174=0," ",P_endring!G174/1000)</f>
        <v xml:space="preserve"> </v>
      </c>
      <c r="F173" s="29" t="str">
        <f>IF(P_endring!P174=0," ",P_endring!P174)</f>
        <v xml:space="preserve"> </v>
      </c>
    </row>
    <row r="174" spans="2:6" x14ac:dyDescent="0.2">
      <c r="B174" s="21" t="str">
        <f>IF(P_endring!B175=0," ",P_endring!B175)</f>
        <v xml:space="preserve"> </v>
      </c>
      <c r="C174" s="135" t="str">
        <f>IF(P_endring!C175=0," ",P_endring!C175/1000)</f>
        <v xml:space="preserve"> </v>
      </c>
      <c r="D174" s="135" t="str">
        <f>IF(P_endring!D175=0," ",P_endring!D175/1000)</f>
        <v xml:space="preserve"> </v>
      </c>
      <c r="E174" s="136" t="str">
        <f>IF(P_endring!G175=0," ",P_endring!G175/1000)</f>
        <v xml:space="preserve"> </v>
      </c>
      <c r="F174" s="29" t="str">
        <f>IF(P_endring!P175=0," ",P_endring!P175)</f>
        <v xml:space="preserve"> </v>
      </c>
    </row>
    <row r="175" spans="2:6" x14ac:dyDescent="0.2">
      <c r="B175" s="21" t="str">
        <f>IF(P_endring!B176=0," ",P_endring!B176)</f>
        <v xml:space="preserve"> </v>
      </c>
      <c r="C175" s="135" t="str">
        <f>IF(P_endring!C176=0," ",P_endring!C176/1000)</f>
        <v xml:space="preserve"> </v>
      </c>
      <c r="D175" s="135" t="str">
        <f>IF(P_endring!D176=0," ",P_endring!D176/1000)</f>
        <v xml:space="preserve"> </v>
      </c>
      <c r="E175" s="136" t="str">
        <f>IF(P_endring!G176=0," ",P_endring!G176/1000)</f>
        <v xml:space="preserve"> </v>
      </c>
      <c r="F175" s="29" t="str">
        <f>IF(P_endring!P176=0," ",P_endring!P176)</f>
        <v xml:space="preserve"> </v>
      </c>
    </row>
    <row r="176" spans="2:6" x14ac:dyDescent="0.2">
      <c r="B176" s="21" t="str">
        <f>IF(P_endring!B177=0," ",P_endring!B177)</f>
        <v xml:space="preserve"> </v>
      </c>
      <c r="C176" s="135" t="str">
        <f>IF(P_endring!C177=0," ",P_endring!C177/1000)</f>
        <v xml:space="preserve"> </v>
      </c>
      <c r="D176" s="135" t="str">
        <f>IF(P_endring!D177=0," ",P_endring!D177/1000)</f>
        <v xml:space="preserve"> </v>
      </c>
      <c r="E176" s="136" t="str">
        <f>IF(P_endring!G177=0," ",P_endring!G177/1000)</f>
        <v xml:space="preserve"> </v>
      </c>
      <c r="F176" s="29" t="str">
        <f>IF(P_endring!P177=0," ",P_endring!P177)</f>
        <v xml:space="preserve"> </v>
      </c>
    </row>
    <row r="177" spans="2:6" x14ac:dyDescent="0.2">
      <c r="B177" s="21" t="str">
        <f>IF(P_endring!B178=0," ",P_endring!B178)</f>
        <v xml:space="preserve"> </v>
      </c>
      <c r="C177" s="135" t="str">
        <f>IF(P_endring!C178=0," ",P_endring!C178/1000)</f>
        <v xml:space="preserve"> </v>
      </c>
      <c r="D177" s="135" t="str">
        <f>IF(P_endring!D178=0," ",P_endring!D178/1000)</f>
        <v xml:space="preserve"> </v>
      </c>
      <c r="E177" s="136" t="str">
        <f>IF(P_endring!G178=0," ",P_endring!G178/1000)</f>
        <v xml:space="preserve"> </v>
      </c>
      <c r="F177" s="29" t="str">
        <f>IF(P_endring!P178=0," ",P_endring!P178)</f>
        <v xml:space="preserve"> </v>
      </c>
    </row>
    <row r="178" spans="2:6" x14ac:dyDescent="0.2">
      <c r="B178" s="21" t="str">
        <f>IF(P_endring!B179=0," ",P_endring!B179)</f>
        <v xml:space="preserve"> </v>
      </c>
      <c r="C178" s="135" t="str">
        <f>IF(P_endring!C179=0," ",P_endring!C179/1000)</f>
        <v xml:space="preserve"> </v>
      </c>
      <c r="D178" s="135" t="str">
        <f>IF(P_endring!D179=0," ",P_endring!D179/1000)</f>
        <v xml:space="preserve"> </v>
      </c>
      <c r="E178" s="136" t="str">
        <f>IF(P_endring!G179=0," ",P_endring!G179/1000)</f>
        <v xml:space="preserve"> </v>
      </c>
      <c r="F178" s="29" t="str">
        <f>IF(P_endring!P179=0," ",P_endring!P179)</f>
        <v xml:space="preserve"> </v>
      </c>
    </row>
    <row r="179" spans="2:6" x14ac:dyDescent="0.2">
      <c r="B179" s="21" t="str">
        <f>IF(P_endring!B180=0," ",P_endring!B180)</f>
        <v xml:space="preserve"> </v>
      </c>
      <c r="C179" s="135" t="str">
        <f>IF(P_endring!C180=0," ",P_endring!C180/1000)</f>
        <v xml:space="preserve"> </v>
      </c>
      <c r="D179" s="135" t="str">
        <f>IF(P_endring!D180=0," ",P_endring!D180/1000)</f>
        <v xml:space="preserve"> </v>
      </c>
      <c r="E179" s="136" t="str">
        <f>IF(P_endring!G180=0," ",P_endring!G180/1000)</f>
        <v xml:space="preserve"> </v>
      </c>
      <c r="F179" s="29" t="str">
        <f>IF(P_endring!P180=0," ",P_endring!P180)</f>
        <v xml:space="preserve"> </v>
      </c>
    </row>
    <row r="180" spans="2:6" x14ac:dyDescent="0.2">
      <c r="B180" s="21" t="str">
        <f>IF(P_endring!B181=0," ",P_endring!B181)</f>
        <v xml:space="preserve"> </v>
      </c>
      <c r="C180" s="135" t="str">
        <f>IF(P_endring!C181=0," ",P_endring!C181/1000)</f>
        <v xml:space="preserve"> </v>
      </c>
      <c r="D180" s="135" t="str">
        <f>IF(P_endring!D181=0," ",P_endring!D181/1000)</f>
        <v xml:space="preserve"> </v>
      </c>
      <c r="E180" s="136" t="str">
        <f>IF(P_endring!G181=0," ",P_endring!G181/1000)</f>
        <v xml:space="preserve"> </v>
      </c>
      <c r="F180" s="29" t="str">
        <f>IF(P_endring!P181=0," ",P_endring!P181)</f>
        <v xml:space="preserve"> </v>
      </c>
    </row>
    <row r="181" spans="2:6" x14ac:dyDescent="0.2">
      <c r="B181" s="21" t="str">
        <f>IF(P_endring!B182=0," ",P_endring!B182)</f>
        <v xml:space="preserve"> </v>
      </c>
      <c r="C181" s="135" t="str">
        <f>IF(P_endring!C182=0," ",P_endring!C182/1000)</f>
        <v xml:space="preserve"> </v>
      </c>
      <c r="D181" s="135" t="str">
        <f>IF(P_endring!D182=0," ",P_endring!D182/1000)</f>
        <v xml:space="preserve"> </v>
      </c>
      <c r="E181" s="136" t="str">
        <f>IF(P_endring!G182=0," ",P_endring!G182/1000)</f>
        <v xml:space="preserve"> </v>
      </c>
      <c r="F181" s="29" t="str">
        <f>IF(P_endring!P182=0," ",P_endring!P182)</f>
        <v xml:space="preserve"> </v>
      </c>
    </row>
    <row r="182" spans="2:6" x14ac:dyDescent="0.2">
      <c r="B182" s="21" t="str">
        <f>IF(P_endring!B183=0," ",P_endring!B183)</f>
        <v xml:space="preserve"> </v>
      </c>
      <c r="C182" s="135" t="str">
        <f>IF(P_endring!C183=0," ",P_endring!C183/1000)</f>
        <v xml:space="preserve"> </v>
      </c>
      <c r="D182" s="135" t="str">
        <f>IF(P_endring!D183=0," ",P_endring!D183/1000)</f>
        <v xml:space="preserve"> </v>
      </c>
      <c r="E182" s="136" t="str">
        <f>IF(P_endring!G183=0," ",P_endring!G183/1000)</f>
        <v xml:space="preserve"> </v>
      </c>
      <c r="F182" s="29" t="str">
        <f>IF(P_endring!P183=0," ",P_endring!P183)</f>
        <v xml:space="preserve"> </v>
      </c>
    </row>
    <row r="183" spans="2:6" x14ac:dyDescent="0.2">
      <c r="B183" s="21" t="str">
        <f>IF(P_endring!B184=0," ",P_endring!B184)</f>
        <v xml:space="preserve"> </v>
      </c>
      <c r="C183" s="135" t="str">
        <f>IF(P_endring!C184=0," ",P_endring!C184/1000)</f>
        <v xml:space="preserve"> </v>
      </c>
      <c r="D183" s="135" t="str">
        <f>IF(P_endring!D184=0," ",P_endring!D184/1000)</f>
        <v xml:space="preserve"> </v>
      </c>
      <c r="E183" s="136" t="str">
        <f>IF(P_endring!G184=0," ",P_endring!G184/1000)</f>
        <v xml:space="preserve"> </v>
      </c>
      <c r="F183" s="29" t="str">
        <f>IF(P_endring!P184=0," ",P_endring!P184)</f>
        <v xml:space="preserve"> </v>
      </c>
    </row>
    <row r="184" spans="2:6" x14ac:dyDescent="0.2">
      <c r="B184" s="21" t="str">
        <f>IF(P_endring!B185=0," ",P_endring!B185)</f>
        <v xml:space="preserve"> </v>
      </c>
      <c r="C184" s="135" t="str">
        <f>IF(P_endring!C185=0," ",P_endring!C185/1000)</f>
        <v xml:space="preserve"> </v>
      </c>
      <c r="D184" s="135" t="str">
        <f>IF(P_endring!D185=0," ",P_endring!D185/1000)</f>
        <v xml:space="preserve"> </v>
      </c>
      <c r="E184" s="136" t="str">
        <f>IF(P_endring!G185=0," ",P_endring!G185/1000)</f>
        <v xml:space="preserve"> </v>
      </c>
      <c r="F184" s="29" t="str">
        <f>IF(P_endring!P185=0," ",P_endring!P185)</f>
        <v xml:space="preserve"> </v>
      </c>
    </row>
    <row r="185" spans="2:6" x14ac:dyDescent="0.2">
      <c r="B185" s="21" t="str">
        <f>IF(P_endring!B186=0," ",P_endring!B186)</f>
        <v xml:space="preserve"> </v>
      </c>
      <c r="C185" s="135" t="str">
        <f>IF(P_endring!C186=0," ",P_endring!C186/1000)</f>
        <v xml:space="preserve"> </v>
      </c>
      <c r="D185" s="135" t="str">
        <f>IF(P_endring!D186=0," ",P_endring!D186/1000)</f>
        <v xml:space="preserve"> </v>
      </c>
      <c r="E185" s="136" t="str">
        <f>IF(P_endring!G186=0," ",P_endring!G186/1000)</f>
        <v xml:space="preserve"> </v>
      </c>
      <c r="F185" s="29" t="str">
        <f>IF(P_endring!P186=0," ",P_endring!P186)</f>
        <v xml:space="preserve"> </v>
      </c>
    </row>
    <row r="186" spans="2:6" x14ac:dyDescent="0.2">
      <c r="B186" s="21" t="str">
        <f>IF(P_endring!B187=0," ",P_endring!B187)</f>
        <v xml:space="preserve"> </v>
      </c>
      <c r="C186" s="135" t="str">
        <f>IF(P_endring!C187=0," ",P_endring!C187/1000)</f>
        <v xml:space="preserve"> </v>
      </c>
      <c r="D186" s="135" t="str">
        <f>IF(P_endring!D187=0," ",P_endring!D187/1000)</f>
        <v xml:space="preserve"> </v>
      </c>
      <c r="E186" s="136" t="str">
        <f>IF(P_endring!G187=0," ",P_endring!G187/1000)</f>
        <v xml:space="preserve"> </v>
      </c>
      <c r="F186" s="29" t="str">
        <f>IF(P_endring!P187=0," ",P_endring!P187)</f>
        <v xml:space="preserve"> </v>
      </c>
    </row>
    <row r="187" spans="2:6" x14ac:dyDescent="0.2">
      <c r="B187" s="21" t="str">
        <f>IF(P_endring!B188=0," ",P_endring!B188)</f>
        <v xml:space="preserve"> </v>
      </c>
      <c r="C187" s="135" t="str">
        <f>IF(P_endring!C188=0," ",P_endring!C188/1000)</f>
        <v xml:space="preserve"> </v>
      </c>
      <c r="D187" s="135" t="str">
        <f>IF(P_endring!D188=0," ",P_endring!D188/1000)</f>
        <v xml:space="preserve"> </v>
      </c>
      <c r="E187" s="136" t="str">
        <f>IF(P_endring!G188=0," ",P_endring!G188/1000)</f>
        <v xml:space="preserve"> </v>
      </c>
      <c r="F187" s="29" t="str">
        <f>IF(P_endring!P188=0," ",P_endring!P188)</f>
        <v xml:space="preserve"> </v>
      </c>
    </row>
    <row r="188" spans="2:6" x14ac:dyDescent="0.2">
      <c r="B188" s="21" t="str">
        <f>IF(P_endring!B189=0," ",P_endring!B189)</f>
        <v xml:space="preserve"> </v>
      </c>
      <c r="C188" s="135" t="str">
        <f>IF(P_endring!C189=0," ",P_endring!C189/1000)</f>
        <v xml:space="preserve"> </v>
      </c>
      <c r="D188" s="135" t="str">
        <f>IF(P_endring!D189=0," ",P_endring!D189/1000)</f>
        <v xml:space="preserve"> </v>
      </c>
      <c r="E188" s="136" t="str">
        <f>IF(P_endring!G189=0," ",P_endring!G189/1000)</f>
        <v xml:space="preserve"> </v>
      </c>
      <c r="F188" s="29" t="str">
        <f>IF(P_endring!P189=0," ",P_endring!P189)</f>
        <v xml:space="preserve"> </v>
      </c>
    </row>
    <row r="189" spans="2:6" x14ac:dyDescent="0.2">
      <c r="B189" s="21" t="str">
        <f>IF(P_endring!B190=0," ",P_endring!B190)</f>
        <v xml:space="preserve"> </v>
      </c>
      <c r="C189" s="135" t="str">
        <f>IF(P_endring!C190=0," ",P_endring!C190/1000)</f>
        <v xml:space="preserve"> </v>
      </c>
      <c r="D189" s="135" t="str">
        <f>IF(P_endring!D190=0," ",P_endring!D190/1000)</f>
        <v xml:space="preserve"> </v>
      </c>
      <c r="E189" s="136" t="str">
        <f>IF(P_endring!G190=0," ",P_endring!G190/1000)</f>
        <v xml:space="preserve"> </v>
      </c>
      <c r="F189" s="29" t="str">
        <f>IF(P_endring!P190=0," ",P_endring!P190)</f>
        <v xml:space="preserve"> </v>
      </c>
    </row>
    <row r="190" spans="2:6" x14ac:dyDescent="0.2">
      <c r="B190" s="21" t="str">
        <f>IF(P_endring!B191=0," ",P_endring!B191)</f>
        <v xml:space="preserve"> </v>
      </c>
      <c r="C190" s="135" t="str">
        <f>IF(P_endring!C191=0," ",P_endring!C191/1000)</f>
        <v xml:space="preserve"> </v>
      </c>
      <c r="D190" s="135" t="str">
        <f>IF(P_endring!D191=0," ",P_endring!D191/1000)</f>
        <v xml:space="preserve"> </v>
      </c>
      <c r="E190" s="136" t="str">
        <f>IF(P_endring!G191=0," ",P_endring!G191/1000)</f>
        <v xml:space="preserve"> </v>
      </c>
      <c r="F190" s="29" t="str">
        <f>IF(P_endring!P191=0," ",P_endring!P191)</f>
        <v xml:space="preserve"> </v>
      </c>
    </row>
    <row r="191" spans="2:6" x14ac:dyDescent="0.2">
      <c r="B191" s="21" t="str">
        <f>IF(P_endring!B192=0," ",P_endring!B192)</f>
        <v xml:space="preserve"> </v>
      </c>
      <c r="C191" s="135" t="str">
        <f>IF(P_endring!C192=0," ",P_endring!C192/1000)</f>
        <v xml:space="preserve"> </v>
      </c>
      <c r="D191" s="135" t="str">
        <f>IF(P_endring!D192=0," ",P_endring!D192/1000)</f>
        <v xml:space="preserve"> </v>
      </c>
      <c r="E191" s="136" t="str">
        <f>IF(P_endring!G192=0," ",P_endring!G192/1000)</f>
        <v xml:space="preserve"> </v>
      </c>
      <c r="F191" s="29" t="str">
        <f>IF(P_endring!P192=0," ",P_endring!P192)</f>
        <v xml:space="preserve"> </v>
      </c>
    </row>
    <row r="192" spans="2:6" x14ac:dyDescent="0.2">
      <c r="B192" s="21" t="str">
        <f>IF(P_endring!B193=0," ",P_endring!B193)</f>
        <v xml:space="preserve"> </v>
      </c>
      <c r="C192" s="135" t="str">
        <f>IF(P_endring!C193=0," ",P_endring!C193/1000)</f>
        <v xml:space="preserve"> </v>
      </c>
      <c r="D192" s="135" t="str">
        <f>IF(P_endring!D193=0," ",P_endring!D193/1000)</f>
        <v xml:space="preserve"> </v>
      </c>
      <c r="E192" s="136" t="str">
        <f>IF(P_endring!G193=0," ",P_endring!G193/1000)</f>
        <v xml:space="preserve"> </v>
      </c>
      <c r="F192" s="29" t="str">
        <f>IF(P_endring!P193=0," ",P_endring!P193)</f>
        <v xml:space="preserve"> </v>
      </c>
    </row>
    <row r="193" spans="2:6" x14ac:dyDescent="0.2">
      <c r="B193" s="21" t="str">
        <f>IF(P_endring!B194=0," ",P_endring!B194)</f>
        <v xml:space="preserve"> </v>
      </c>
      <c r="C193" s="135" t="str">
        <f>IF(P_endring!C194=0," ",P_endring!C194/1000)</f>
        <v xml:space="preserve"> </v>
      </c>
      <c r="D193" s="135" t="str">
        <f>IF(P_endring!D194=0," ",P_endring!D194/1000)</f>
        <v xml:space="preserve"> </v>
      </c>
      <c r="E193" s="136" t="str">
        <f>IF(P_endring!G194=0," ",P_endring!G194/1000)</f>
        <v xml:space="preserve"> </v>
      </c>
      <c r="F193" s="29" t="str">
        <f>IF(P_endring!P194=0," ",P_endring!P194)</f>
        <v xml:space="preserve"> </v>
      </c>
    </row>
    <row r="194" spans="2:6" x14ac:dyDescent="0.2">
      <c r="B194" s="21" t="str">
        <f>IF(P_endring!B195=0," ",P_endring!B195)</f>
        <v xml:space="preserve"> </v>
      </c>
      <c r="C194" s="135" t="str">
        <f>IF(P_endring!C195=0," ",P_endring!C195/1000)</f>
        <v xml:space="preserve"> </v>
      </c>
      <c r="D194" s="135" t="str">
        <f>IF(P_endring!D195=0," ",P_endring!D195/1000)</f>
        <v xml:space="preserve"> </v>
      </c>
      <c r="E194" s="136" t="str">
        <f>IF(P_endring!G195=0," ",P_endring!G195/1000)</f>
        <v xml:space="preserve"> </v>
      </c>
      <c r="F194" s="29" t="str">
        <f>IF(P_endring!P195=0," ",P_endring!P195)</f>
        <v xml:space="preserve"> </v>
      </c>
    </row>
    <row r="195" spans="2:6" x14ac:dyDescent="0.2">
      <c r="B195" s="21" t="str">
        <f>IF(P_endring!B196=0," ",P_endring!B196)</f>
        <v xml:space="preserve"> </v>
      </c>
      <c r="C195" s="135" t="str">
        <f>IF(P_endring!C196=0," ",P_endring!C196/1000)</f>
        <v xml:space="preserve"> </v>
      </c>
      <c r="D195" s="135" t="str">
        <f>IF(P_endring!D196=0," ",P_endring!D196/1000)</f>
        <v xml:space="preserve"> </v>
      </c>
      <c r="E195" s="136" t="str">
        <f>IF(P_endring!G196=0," ",P_endring!G196/1000)</f>
        <v xml:space="preserve"> </v>
      </c>
      <c r="F195" s="29" t="str">
        <f>IF(P_endring!P196=0," ",P_endring!P196)</f>
        <v xml:space="preserve"> </v>
      </c>
    </row>
    <row r="196" spans="2:6" x14ac:dyDescent="0.2">
      <c r="B196" s="21" t="str">
        <f>IF(P_endring!B197=0," ",P_endring!B197)</f>
        <v xml:space="preserve"> </v>
      </c>
      <c r="C196" s="135" t="str">
        <f>IF(P_endring!C197=0," ",P_endring!C197/1000)</f>
        <v xml:space="preserve"> </v>
      </c>
      <c r="D196" s="135" t="str">
        <f>IF(P_endring!D197=0," ",P_endring!D197/1000)</f>
        <v xml:space="preserve"> </v>
      </c>
      <c r="E196" s="136" t="str">
        <f>IF(P_endring!G197=0," ",P_endring!G197/1000)</f>
        <v xml:space="preserve"> </v>
      </c>
      <c r="F196" s="29" t="str">
        <f>IF(P_endring!P197=0," ",P_endring!P197)</f>
        <v xml:space="preserve"> </v>
      </c>
    </row>
    <row r="197" spans="2:6" x14ac:dyDescent="0.2">
      <c r="B197" s="21" t="str">
        <f>IF(P_endring!B198=0," ",P_endring!B198)</f>
        <v xml:space="preserve"> </v>
      </c>
      <c r="C197" s="135" t="str">
        <f>IF(P_endring!C198=0," ",P_endring!C198/1000)</f>
        <v xml:space="preserve"> </v>
      </c>
      <c r="D197" s="135" t="str">
        <f>IF(P_endring!D198=0," ",P_endring!D198/1000)</f>
        <v xml:space="preserve"> </v>
      </c>
      <c r="E197" s="136" t="str">
        <f>IF(P_endring!G198=0," ",P_endring!G198/1000)</f>
        <v xml:space="preserve"> </v>
      </c>
      <c r="F197" s="29" t="str">
        <f>IF(P_endring!P198=0," ",P_endring!P198)</f>
        <v xml:space="preserve"> </v>
      </c>
    </row>
    <row r="198" spans="2:6" x14ac:dyDescent="0.2">
      <c r="B198" s="21" t="str">
        <f>IF(P_endring!B199=0," ",P_endring!B199)</f>
        <v xml:space="preserve"> </v>
      </c>
      <c r="C198" s="135" t="str">
        <f>IF(P_endring!C199=0," ",P_endring!C199/1000)</f>
        <v xml:space="preserve"> </v>
      </c>
      <c r="D198" s="135" t="str">
        <f>IF(P_endring!D199=0," ",P_endring!D199/1000)</f>
        <v xml:space="preserve"> </v>
      </c>
      <c r="E198" s="136" t="str">
        <f>IF(P_endring!G199=0," ",P_endring!G199/1000)</f>
        <v xml:space="preserve"> </v>
      </c>
      <c r="F198" s="29" t="str">
        <f>IF(P_endring!P199=0," ",P_endring!P199)</f>
        <v xml:space="preserve"> </v>
      </c>
    </row>
    <row r="199" spans="2:6" x14ac:dyDescent="0.2">
      <c r="B199" s="21" t="str">
        <f>IF(P_endring!B200=0," ",P_endring!B200)</f>
        <v xml:space="preserve"> </v>
      </c>
      <c r="C199" s="135" t="str">
        <f>IF(P_endring!C200=0," ",P_endring!C200/1000)</f>
        <v xml:space="preserve"> </v>
      </c>
      <c r="D199" s="135" t="str">
        <f>IF(P_endring!D200=0," ",P_endring!D200/1000)</f>
        <v xml:space="preserve"> </v>
      </c>
      <c r="E199" s="136" t="str">
        <f>IF(P_endring!G200=0," ",P_endring!G200/1000)</f>
        <v xml:space="preserve"> </v>
      </c>
      <c r="F199" s="29" t="str">
        <f>IF(P_endring!P200=0," ",P_endring!P200)</f>
        <v xml:space="preserve"> </v>
      </c>
    </row>
    <row r="200" spans="2:6" x14ac:dyDescent="0.2">
      <c r="B200" s="21" t="str">
        <f>IF(P_endring!B201=0," ",P_endring!B201)</f>
        <v xml:space="preserve"> </v>
      </c>
      <c r="C200" s="135" t="str">
        <f>IF(P_endring!C201=0," ",P_endring!C201/1000)</f>
        <v xml:space="preserve"> </v>
      </c>
      <c r="D200" s="135" t="str">
        <f>IF(P_endring!D201=0," ",P_endring!D201/1000)</f>
        <v xml:space="preserve"> </v>
      </c>
      <c r="E200" s="136" t="str">
        <f>IF(P_endring!G201=0," ",P_endring!G201/1000)</f>
        <v xml:space="preserve"> </v>
      </c>
      <c r="F200" s="29" t="str">
        <f>IF(P_endring!P201=0," ",P_endring!P201)</f>
        <v xml:space="preserve"> </v>
      </c>
    </row>
    <row r="201" spans="2:6" x14ac:dyDescent="0.2">
      <c r="B201" s="21" t="str">
        <f>IF(P_endring!B202=0," ",P_endring!B202)</f>
        <v xml:space="preserve"> </v>
      </c>
      <c r="C201" s="135" t="str">
        <f>IF(P_endring!C202=0," ",P_endring!C202/1000)</f>
        <v xml:space="preserve"> </v>
      </c>
      <c r="D201" s="135" t="str">
        <f>IF(P_endring!D202=0," ",P_endring!D202/1000)</f>
        <v xml:space="preserve"> </v>
      </c>
      <c r="E201" s="136" t="str">
        <f>IF(P_endring!G202=0," ",P_endring!G202/1000)</f>
        <v xml:space="preserve"> </v>
      </c>
      <c r="F201" s="29" t="str">
        <f>IF(P_endring!P202=0," ",P_endring!P202)</f>
        <v xml:space="preserve"> </v>
      </c>
    </row>
    <row r="202" spans="2:6" x14ac:dyDescent="0.2">
      <c r="B202" s="21" t="str">
        <f>IF(P_endring!B203=0," ",P_endring!B203)</f>
        <v xml:space="preserve"> </v>
      </c>
      <c r="C202" s="135" t="str">
        <f>IF(P_endring!C203=0," ",P_endring!C203/1000)</f>
        <v xml:space="preserve"> </v>
      </c>
      <c r="D202" s="135" t="str">
        <f>IF(P_endring!D203=0," ",P_endring!D203/1000)</f>
        <v xml:space="preserve"> </v>
      </c>
      <c r="E202" s="136" t="str">
        <f>IF(P_endring!G203=0," ",P_endring!G203/1000)</f>
        <v xml:space="preserve"> </v>
      </c>
      <c r="F202" s="29" t="str">
        <f>IF(P_endring!P203=0," ",P_endring!P203)</f>
        <v xml:space="preserve"> </v>
      </c>
    </row>
    <row r="203" spans="2:6" x14ac:dyDescent="0.2">
      <c r="B203" s="21" t="str">
        <f>IF(P_endring!B204=0," ",P_endring!B204)</f>
        <v xml:space="preserve"> </v>
      </c>
      <c r="C203" s="135" t="str">
        <f>IF(P_endring!C204=0," ",P_endring!C204/1000)</f>
        <v xml:space="preserve"> </v>
      </c>
      <c r="D203" s="135" t="str">
        <f>IF(P_endring!D204=0," ",P_endring!D204/1000)</f>
        <v xml:space="preserve"> </v>
      </c>
      <c r="E203" s="136" t="str">
        <f>IF(P_endring!G204=0," ",P_endring!G204/1000)</f>
        <v xml:space="preserve"> </v>
      </c>
      <c r="F203" s="29" t="str">
        <f>IF(P_endring!P204=0," ",P_endring!P204)</f>
        <v xml:space="preserve"> </v>
      </c>
    </row>
    <row r="204" spans="2:6" x14ac:dyDescent="0.2">
      <c r="B204" s="21" t="str">
        <f>IF(P_endring!B205=0," ",P_endring!B205)</f>
        <v xml:space="preserve"> </v>
      </c>
      <c r="C204" s="135" t="str">
        <f>IF(P_endring!C205=0," ",P_endring!C205/1000)</f>
        <v xml:space="preserve"> </v>
      </c>
      <c r="D204" s="135" t="str">
        <f>IF(P_endring!D205=0," ",P_endring!D205/1000)</f>
        <v xml:space="preserve"> </v>
      </c>
      <c r="E204" s="136" t="str">
        <f>IF(P_endring!G205=0," ",P_endring!G205/1000)</f>
        <v xml:space="preserve"> </v>
      </c>
      <c r="F204" s="29" t="str">
        <f>IF(P_endring!P205=0," ",P_endring!P205)</f>
        <v xml:space="preserve"> </v>
      </c>
    </row>
    <row r="205" spans="2:6" x14ac:dyDescent="0.2">
      <c r="B205" s="21" t="str">
        <f>IF(P_endring!B206=0," ",P_endring!B206)</f>
        <v xml:space="preserve"> </v>
      </c>
      <c r="C205" s="135" t="str">
        <f>IF(P_endring!C206=0," ",P_endring!C206/1000)</f>
        <v xml:space="preserve"> </v>
      </c>
      <c r="D205" s="135" t="str">
        <f>IF(P_endring!D206=0," ",P_endring!D206/1000)</f>
        <v xml:space="preserve"> </v>
      </c>
      <c r="E205" s="136" t="str">
        <f>IF(P_endring!G206=0," ",P_endring!G206/1000)</f>
        <v xml:space="preserve"> </v>
      </c>
      <c r="F205" s="29" t="str">
        <f>IF(P_endring!P206=0," ",P_endring!P206)</f>
        <v xml:space="preserve"> </v>
      </c>
    </row>
    <row r="206" spans="2:6" x14ac:dyDescent="0.2">
      <c r="B206" s="21" t="str">
        <f>IF(P_endring!B207=0," ",P_endring!B207)</f>
        <v xml:space="preserve"> </v>
      </c>
      <c r="C206" s="135" t="str">
        <f>IF(P_endring!C207=0," ",P_endring!C207/1000)</f>
        <v xml:space="preserve"> </v>
      </c>
      <c r="D206" s="135" t="str">
        <f>IF(P_endring!D207=0," ",P_endring!D207/1000)</f>
        <v xml:space="preserve"> </v>
      </c>
      <c r="E206" s="136" t="str">
        <f>IF(P_endring!G207=0," ",P_endring!G207/1000)</f>
        <v xml:space="preserve"> </v>
      </c>
      <c r="F206" s="29" t="str">
        <f>IF(P_endring!P207=0," ",P_endring!P207)</f>
        <v xml:space="preserve"> </v>
      </c>
    </row>
    <row r="207" spans="2:6" x14ac:dyDescent="0.2">
      <c r="B207" s="21" t="str">
        <f>IF(P_endring!B208=0," ",P_endring!B208)</f>
        <v xml:space="preserve"> </v>
      </c>
      <c r="C207" s="135" t="str">
        <f>IF(P_endring!C208=0," ",P_endring!C208/1000)</f>
        <v xml:space="preserve"> </v>
      </c>
      <c r="D207" s="135" t="str">
        <f>IF(P_endring!D208=0," ",P_endring!D208/1000)</f>
        <v xml:space="preserve"> </v>
      </c>
      <c r="E207" s="136" t="str">
        <f>IF(P_endring!G208=0," ",P_endring!G208/1000)</f>
        <v xml:space="preserve"> </v>
      </c>
      <c r="F207" s="29" t="str">
        <f>IF(P_endring!P208=0," ",P_endring!P208)</f>
        <v xml:space="preserve"> </v>
      </c>
    </row>
    <row r="208" spans="2:6" x14ac:dyDescent="0.2">
      <c r="B208" s="21" t="str">
        <f>IF(P_endring!B209=0," ",P_endring!B209)</f>
        <v xml:space="preserve"> </v>
      </c>
      <c r="C208" s="135" t="str">
        <f>IF(P_endring!C209=0," ",P_endring!C209/1000)</f>
        <v xml:space="preserve"> </v>
      </c>
      <c r="D208" s="135" t="str">
        <f>IF(P_endring!D209=0," ",P_endring!D209/1000)</f>
        <v xml:space="preserve"> </v>
      </c>
      <c r="E208" s="136" t="str">
        <f>IF(P_endring!G209=0," ",P_endring!G209/1000)</f>
        <v xml:space="preserve"> </v>
      </c>
      <c r="F208" s="29" t="str">
        <f>IF(P_endring!P209=0," ",P_endring!P209)</f>
        <v xml:space="preserve"> </v>
      </c>
    </row>
    <row r="209" spans="2:6" x14ac:dyDescent="0.2">
      <c r="B209" s="21" t="str">
        <f>IF(P_endring!B210=0," ",P_endring!B210)</f>
        <v xml:space="preserve"> </v>
      </c>
      <c r="C209" s="135" t="str">
        <f>IF(P_endring!C210=0," ",P_endring!C210/1000)</f>
        <v xml:space="preserve"> </v>
      </c>
      <c r="D209" s="135" t="str">
        <f>IF(P_endring!D210=0," ",P_endring!D210/1000)</f>
        <v xml:space="preserve"> </v>
      </c>
      <c r="E209" s="136" t="str">
        <f>IF(P_endring!G210=0," ",P_endring!G210/1000)</f>
        <v xml:space="preserve"> </v>
      </c>
      <c r="F209" s="29" t="str">
        <f>IF(P_endring!P210=0," ",P_endring!P210)</f>
        <v xml:space="preserve"> </v>
      </c>
    </row>
    <row r="210" spans="2:6" x14ac:dyDescent="0.2">
      <c r="B210" s="21" t="str">
        <f>IF(P_endring!B211=0," ",P_endring!B211)</f>
        <v xml:space="preserve"> </v>
      </c>
      <c r="C210" s="135" t="str">
        <f>IF(P_endring!C211=0," ",P_endring!C211/1000)</f>
        <v xml:space="preserve"> </v>
      </c>
      <c r="D210" s="135" t="str">
        <f>IF(P_endring!D211=0," ",P_endring!D211/1000)</f>
        <v xml:space="preserve"> </v>
      </c>
      <c r="E210" s="136" t="str">
        <f>IF(P_endring!G211=0," ",P_endring!G211/1000)</f>
        <v xml:space="preserve"> </v>
      </c>
      <c r="F210" s="29" t="str">
        <f>IF(P_endring!P211=0," ",P_endring!P211)</f>
        <v xml:space="preserve"> </v>
      </c>
    </row>
    <row r="211" spans="2:6" x14ac:dyDescent="0.2">
      <c r="B211" s="21" t="str">
        <f>IF(P_endring!B212=0," ",P_endring!B212)</f>
        <v xml:space="preserve"> </v>
      </c>
      <c r="C211" s="135" t="str">
        <f>IF(P_endring!C212=0," ",P_endring!C212/1000)</f>
        <v xml:space="preserve"> </v>
      </c>
      <c r="D211" s="135" t="str">
        <f>IF(P_endring!D212=0," ",P_endring!D212/1000)</f>
        <v xml:space="preserve"> </v>
      </c>
      <c r="E211" s="136" t="str">
        <f>IF(P_endring!G212=0," ",P_endring!G212/1000)</f>
        <v xml:space="preserve"> </v>
      </c>
      <c r="F211" s="29" t="str">
        <f>IF(P_endring!P212=0," ",P_endring!P212)</f>
        <v xml:space="preserve"> </v>
      </c>
    </row>
    <row r="212" spans="2:6" x14ac:dyDescent="0.2">
      <c r="B212" s="21" t="str">
        <f>IF(P_endring!B213=0," ",P_endring!B213)</f>
        <v xml:space="preserve"> </v>
      </c>
      <c r="C212" s="135" t="str">
        <f>IF(P_endring!C213=0," ",P_endring!C213/1000)</f>
        <v xml:space="preserve"> </v>
      </c>
      <c r="D212" s="135" t="str">
        <f>IF(P_endring!D213=0," ",P_endring!D213/1000)</f>
        <v xml:space="preserve"> </v>
      </c>
      <c r="E212" s="136" t="str">
        <f>IF(P_endring!G213=0," ",P_endring!G213/1000)</f>
        <v xml:space="preserve"> </v>
      </c>
      <c r="F212" s="29" t="str">
        <f>IF(P_endring!P213=0," ",P_endring!P213)</f>
        <v xml:space="preserve"> </v>
      </c>
    </row>
    <row r="213" spans="2:6" x14ac:dyDescent="0.2">
      <c r="B213" s="21" t="str">
        <f>IF(P_endring!B214=0," ",P_endring!B214)</f>
        <v xml:space="preserve"> </v>
      </c>
      <c r="C213" s="135" t="str">
        <f>IF(P_endring!C214=0," ",P_endring!C214/1000)</f>
        <v xml:space="preserve"> </v>
      </c>
      <c r="D213" s="135" t="str">
        <f>IF(P_endring!D214=0," ",P_endring!D214/1000)</f>
        <v xml:space="preserve"> </v>
      </c>
      <c r="E213" s="136" t="str">
        <f>IF(P_endring!G214=0," ",P_endring!G214/1000)</f>
        <v xml:space="preserve"> </v>
      </c>
      <c r="F213" s="29" t="str">
        <f>IF(P_endring!P214=0," ",P_endring!P214)</f>
        <v xml:space="preserve"> </v>
      </c>
    </row>
    <row r="214" spans="2:6" x14ac:dyDescent="0.2">
      <c r="B214" s="21" t="str">
        <f>IF(P_endring!B215=0," ",P_endring!B215)</f>
        <v xml:space="preserve"> </v>
      </c>
      <c r="C214" s="135" t="str">
        <f>IF(P_endring!C215=0," ",P_endring!C215/1000)</f>
        <v xml:space="preserve"> </v>
      </c>
      <c r="D214" s="135" t="str">
        <f>IF(P_endring!D215=0," ",P_endring!D215/1000)</f>
        <v xml:space="preserve"> </v>
      </c>
      <c r="E214" s="136" t="str">
        <f>IF(P_endring!G215=0," ",P_endring!G215/1000)</f>
        <v xml:space="preserve"> </v>
      </c>
      <c r="F214" s="29" t="str">
        <f>IF(P_endring!P215=0," ",P_endring!P215)</f>
        <v xml:space="preserve"> </v>
      </c>
    </row>
    <row r="215" spans="2:6" x14ac:dyDescent="0.2">
      <c r="B215" s="21" t="str">
        <f>IF(P_endring!B216=0," ",P_endring!B216)</f>
        <v xml:space="preserve"> </v>
      </c>
      <c r="C215" s="135" t="str">
        <f>IF(P_endring!C216=0," ",P_endring!C216/1000)</f>
        <v xml:space="preserve"> </v>
      </c>
      <c r="D215" s="135" t="str">
        <f>IF(P_endring!D216=0," ",P_endring!D216/1000)</f>
        <v xml:space="preserve"> </v>
      </c>
      <c r="E215" s="136" t="str">
        <f>IF(P_endring!G216=0," ",P_endring!G216/1000)</f>
        <v xml:space="preserve"> </v>
      </c>
      <c r="F215" s="29" t="str">
        <f>IF(P_endring!P216=0," ",P_endring!P216)</f>
        <v xml:space="preserve"> </v>
      </c>
    </row>
    <row r="216" spans="2:6" x14ac:dyDescent="0.2">
      <c r="B216" s="21" t="str">
        <f>IF(P_endring!B217=0," ",P_endring!B217)</f>
        <v xml:space="preserve"> </v>
      </c>
      <c r="C216" s="135" t="str">
        <f>IF(P_endring!C217=0," ",P_endring!C217/1000)</f>
        <v xml:space="preserve"> </v>
      </c>
      <c r="D216" s="135" t="str">
        <f>IF(P_endring!D217=0," ",P_endring!D217/1000)</f>
        <v xml:space="preserve"> </v>
      </c>
      <c r="E216" s="136" t="str">
        <f>IF(P_endring!G217=0," ",P_endring!G217/1000)</f>
        <v xml:space="preserve"> </v>
      </c>
      <c r="F216" s="29" t="str">
        <f>IF(P_endring!P217=0," ",P_endring!P217)</f>
        <v xml:space="preserve"> </v>
      </c>
    </row>
    <row r="217" spans="2:6" x14ac:dyDescent="0.2">
      <c r="B217" s="21" t="str">
        <f>IF(P_endring!B218=0," ",P_endring!B218)</f>
        <v xml:space="preserve"> </v>
      </c>
      <c r="C217" s="135" t="str">
        <f>IF(P_endring!C218=0," ",P_endring!C218/1000)</f>
        <v xml:space="preserve"> </v>
      </c>
      <c r="D217" s="135" t="str">
        <f>IF(P_endring!D218=0," ",P_endring!D218/1000)</f>
        <v xml:space="preserve"> </v>
      </c>
      <c r="E217" s="136" t="str">
        <f>IF(P_endring!G218=0," ",P_endring!G218/1000)</f>
        <v xml:space="preserve"> </v>
      </c>
      <c r="F217" s="29" t="str">
        <f>IF(P_endring!P218=0," ",P_endring!P218)</f>
        <v xml:space="preserve"> </v>
      </c>
    </row>
    <row r="218" spans="2:6" x14ac:dyDescent="0.2">
      <c r="B218" s="21" t="str">
        <f>IF(P_endring!B219=0," ",P_endring!B219)</f>
        <v xml:space="preserve"> </v>
      </c>
      <c r="C218" s="135" t="str">
        <f>IF(P_endring!C219=0," ",P_endring!C219/1000)</f>
        <v xml:space="preserve"> </v>
      </c>
      <c r="D218" s="135" t="str">
        <f>IF(P_endring!D219=0," ",P_endring!D219/1000)</f>
        <v xml:space="preserve"> </v>
      </c>
      <c r="E218" s="136" t="str">
        <f>IF(P_endring!G219=0," ",P_endring!G219/1000)</f>
        <v xml:space="preserve"> </v>
      </c>
      <c r="F218" s="29" t="str">
        <f>IF(P_endring!P219=0," ",P_endring!P219)</f>
        <v xml:space="preserve"> </v>
      </c>
    </row>
    <row r="219" spans="2:6" x14ac:dyDescent="0.2">
      <c r="B219" s="21" t="str">
        <f>IF(P_endring!B220=0," ",P_endring!B220)</f>
        <v xml:space="preserve"> </v>
      </c>
      <c r="C219" s="135" t="str">
        <f>IF(P_endring!C220=0," ",P_endring!C220/1000)</f>
        <v xml:space="preserve"> </v>
      </c>
      <c r="D219" s="135" t="str">
        <f>IF(P_endring!D220=0," ",P_endring!D220/1000)</f>
        <v xml:space="preserve"> </v>
      </c>
      <c r="E219" s="136" t="str">
        <f>IF(P_endring!G220=0," ",P_endring!G220/1000)</f>
        <v xml:space="preserve"> </v>
      </c>
      <c r="F219" s="29" t="str">
        <f>IF(P_endring!P220=0," ",P_endring!P220)</f>
        <v xml:space="preserve"> </v>
      </c>
    </row>
    <row r="220" spans="2:6" x14ac:dyDescent="0.2">
      <c r="B220" s="21" t="str">
        <f>IF(P_endring!B221=0," ",P_endring!B221)</f>
        <v xml:space="preserve"> </v>
      </c>
      <c r="C220" s="135" t="str">
        <f>IF(P_endring!C221=0," ",P_endring!C221/1000)</f>
        <v xml:space="preserve"> </v>
      </c>
      <c r="D220" s="135" t="str">
        <f>IF(P_endring!D221=0," ",P_endring!D221/1000)</f>
        <v xml:space="preserve"> </v>
      </c>
      <c r="E220" s="136" t="str">
        <f>IF(P_endring!G221=0," ",P_endring!G221/1000)</f>
        <v xml:space="preserve"> </v>
      </c>
      <c r="F220" s="29" t="str">
        <f>IF(P_endring!P221=0," ",P_endring!P221)</f>
        <v xml:space="preserve"> </v>
      </c>
    </row>
    <row r="221" spans="2:6" x14ac:dyDescent="0.2">
      <c r="B221" s="21" t="str">
        <f>IF(P_endring!B222=0," ",P_endring!B222)</f>
        <v xml:space="preserve"> </v>
      </c>
      <c r="C221" s="135" t="str">
        <f>IF(P_endring!C222=0," ",P_endring!C222/1000)</f>
        <v xml:space="preserve"> </v>
      </c>
      <c r="D221" s="135" t="str">
        <f>IF(P_endring!D222=0," ",P_endring!D222/1000)</f>
        <v xml:space="preserve"> </v>
      </c>
      <c r="E221" s="136" t="str">
        <f>IF(P_endring!G222=0," ",P_endring!G222/1000)</f>
        <v xml:space="preserve"> </v>
      </c>
      <c r="F221" s="29" t="str">
        <f>IF(P_endring!P222=0," ",P_endring!P222)</f>
        <v xml:space="preserve"> </v>
      </c>
    </row>
    <row r="222" spans="2:6" x14ac:dyDescent="0.2">
      <c r="B222" s="21" t="str">
        <f>IF(P_endring!B223=0," ",P_endring!B223)</f>
        <v xml:space="preserve"> </v>
      </c>
      <c r="C222" s="135" t="str">
        <f>IF(P_endring!C223=0," ",P_endring!C223/1000)</f>
        <v xml:space="preserve"> </v>
      </c>
      <c r="D222" s="135" t="str">
        <f>IF(P_endring!D223=0," ",P_endring!D223/1000)</f>
        <v xml:space="preserve"> </v>
      </c>
      <c r="E222" s="136" t="str">
        <f>IF(P_endring!G223=0," ",P_endring!G223/1000)</f>
        <v xml:space="preserve"> </v>
      </c>
      <c r="F222" s="29" t="str">
        <f>IF(P_endring!P223=0," ",P_endring!P223)</f>
        <v xml:space="preserve"> </v>
      </c>
    </row>
    <row r="223" spans="2:6" x14ac:dyDescent="0.2">
      <c r="B223" s="21" t="str">
        <f>IF(P_endring!B224=0," ",P_endring!B224)</f>
        <v xml:space="preserve"> </v>
      </c>
      <c r="C223" s="135" t="str">
        <f>IF(P_endring!C224=0," ",P_endring!C224/1000)</f>
        <v xml:space="preserve"> </v>
      </c>
      <c r="D223" s="135" t="str">
        <f>IF(P_endring!D224=0," ",P_endring!D224/1000)</f>
        <v xml:space="preserve"> </v>
      </c>
      <c r="E223" s="136" t="str">
        <f>IF(P_endring!G224=0," ",P_endring!G224/1000)</f>
        <v xml:space="preserve"> </v>
      </c>
      <c r="F223" s="29" t="str">
        <f>IF(P_endring!P224=0," ",P_endring!P224)</f>
        <v xml:space="preserve"> </v>
      </c>
    </row>
    <row r="224" spans="2:6" x14ac:dyDescent="0.2">
      <c r="B224" s="21" t="str">
        <f>IF(P_endring!B225=0," ",P_endring!B225)</f>
        <v xml:space="preserve"> </v>
      </c>
      <c r="C224" s="135" t="str">
        <f>IF(P_endring!C225=0," ",P_endring!C225/1000)</f>
        <v xml:space="preserve"> </v>
      </c>
      <c r="D224" s="135" t="str">
        <f>IF(P_endring!D225=0," ",P_endring!D225/1000)</f>
        <v xml:space="preserve"> </v>
      </c>
      <c r="E224" s="136" t="str">
        <f>IF(P_endring!G225=0," ",P_endring!G225/1000)</f>
        <v xml:space="preserve"> </v>
      </c>
      <c r="F224" s="29" t="str">
        <f>IF(P_endring!P225=0," ",P_endring!P225)</f>
        <v xml:space="preserve"> </v>
      </c>
    </row>
    <row r="225" spans="2:6" x14ac:dyDescent="0.2">
      <c r="B225" s="21" t="str">
        <f>IF(P_endring!B226=0," ",P_endring!B226)</f>
        <v xml:space="preserve"> </v>
      </c>
      <c r="C225" s="135" t="str">
        <f>IF(P_endring!C226=0," ",P_endring!C226/1000)</f>
        <v xml:space="preserve"> </v>
      </c>
      <c r="D225" s="135" t="str">
        <f>IF(P_endring!D226=0," ",P_endring!D226/1000)</f>
        <v xml:space="preserve"> </v>
      </c>
      <c r="E225" s="136" t="str">
        <f>IF(P_endring!G226=0," ",P_endring!G226/1000)</f>
        <v xml:space="preserve"> </v>
      </c>
      <c r="F225" s="29" t="str">
        <f>IF(P_endring!P226=0," ",P_endring!P226)</f>
        <v xml:space="preserve"> </v>
      </c>
    </row>
    <row r="226" spans="2:6" x14ac:dyDescent="0.2">
      <c r="B226" s="21" t="str">
        <f>IF(P_endring!B227=0," ",P_endring!B227)</f>
        <v xml:space="preserve"> </v>
      </c>
      <c r="C226" s="135" t="str">
        <f>IF(P_endring!C227=0," ",P_endring!C227/1000)</f>
        <v xml:space="preserve"> </v>
      </c>
      <c r="D226" s="135" t="str">
        <f>IF(P_endring!D227=0," ",P_endring!D227/1000)</f>
        <v xml:space="preserve"> </v>
      </c>
      <c r="E226" s="136" t="str">
        <f>IF(P_endring!G227=0," ",P_endring!G227/1000)</f>
        <v xml:space="preserve"> </v>
      </c>
      <c r="F226" s="29" t="str">
        <f>IF(P_endring!P227=0," ",P_endring!P227)</f>
        <v xml:space="preserve"> </v>
      </c>
    </row>
    <row r="227" spans="2:6" x14ac:dyDescent="0.2">
      <c r="B227" s="21" t="str">
        <f>IF(P_endring!B228=0," ",P_endring!B228)</f>
        <v xml:space="preserve"> </v>
      </c>
      <c r="C227" s="135" t="str">
        <f>IF(P_endring!C228=0," ",P_endring!C228/1000)</f>
        <v xml:space="preserve"> </v>
      </c>
      <c r="D227" s="135" t="str">
        <f>IF(P_endring!D228=0," ",P_endring!D228/1000)</f>
        <v xml:space="preserve"> </v>
      </c>
      <c r="E227" s="136" t="str">
        <f>IF(P_endring!G228=0," ",P_endring!G228/1000)</f>
        <v xml:space="preserve"> </v>
      </c>
      <c r="F227" s="29" t="str">
        <f>IF(P_endring!P228=0," ",P_endring!P228)</f>
        <v xml:space="preserve"> </v>
      </c>
    </row>
    <row r="228" spans="2:6" x14ac:dyDescent="0.2">
      <c r="B228" s="21" t="str">
        <f>IF(P_endring!B229=0," ",P_endring!B229)</f>
        <v xml:space="preserve"> </v>
      </c>
      <c r="C228" s="135" t="str">
        <f>IF(P_endring!C229=0," ",P_endring!C229/1000)</f>
        <v xml:space="preserve"> </v>
      </c>
      <c r="D228" s="135" t="str">
        <f>IF(P_endring!D229=0," ",P_endring!D229/1000)</f>
        <v xml:space="preserve"> </v>
      </c>
      <c r="E228" s="136" t="str">
        <f>IF(P_endring!G229=0," ",P_endring!G229/1000)</f>
        <v xml:space="preserve"> </v>
      </c>
      <c r="F228" s="29" t="str">
        <f>IF(P_endring!P229=0," ",P_endring!P229)</f>
        <v xml:space="preserve"> </v>
      </c>
    </row>
    <row r="229" spans="2:6" x14ac:dyDescent="0.2">
      <c r="B229" s="21" t="str">
        <f>IF(P_endring!B230=0," ",P_endring!B230)</f>
        <v xml:space="preserve"> </v>
      </c>
      <c r="C229" s="135" t="str">
        <f>IF(P_endring!C230=0," ",P_endring!C230/1000)</f>
        <v xml:space="preserve"> </v>
      </c>
      <c r="D229" s="135" t="str">
        <f>IF(P_endring!D230=0," ",P_endring!D230/1000)</f>
        <v xml:space="preserve"> </v>
      </c>
      <c r="E229" s="136" t="str">
        <f>IF(P_endring!G230=0," ",P_endring!G230/1000)</f>
        <v xml:space="preserve"> </v>
      </c>
      <c r="F229" s="29" t="str">
        <f>IF(P_endring!P230=0," ",P_endring!P230)</f>
        <v xml:space="preserve"> </v>
      </c>
    </row>
    <row r="230" spans="2:6" x14ac:dyDescent="0.2">
      <c r="B230" s="21" t="str">
        <f>IF(P_endring!B231=0," ",P_endring!B231)</f>
        <v xml:space="preserve"> </v>
      </c>
      <c r="C230" s="135" t="str">
        <f>IF(P_endring!C231=0," ",P_endring!C231/1000)</f>
        <v xml:space="preserve"> </v>
      </c>
      <c r="D230" s="135" t="str">
        <f>IF(P_endring!D231=0," ",P_endring!D231/1000)</f>
        <v xml:space="preserve"> </v>
      </c>
      <c r="E230" s="136" t="str">
        <f>IF(P_endring!G231=0," ",P_endring!G231/1000)</f>
        <v xml:space="preserve"> </v>
      </c>
      <c r="F230" s="29" t="str">
        <f>IF(P_endring!P231=0," ",P_endring!P231)</f>
        <v xml:space="preserve"> </v>
      </c>
    </row>
    <row r="231" spans="2:6" x14ac:dyDescent="0.2">
      <c r="B231" s="21" t="str">
        <f>IF(P_endring!B232=0," ",P_endring!B232)</f>
        <v xml:space="preserve"> </v>
      </c>
      <c r="C231" s="135" t="str">
        <f>IF(P_endring!C232=0," ",P_endring!C232/1000)</f>
        <v xml:space="preserve"> </v>
      </c>
      <c r="D231" s="135" t="str">
        <f>IF(P_endring!D232=0," ",P_endring!D232/1000)</f>
        <v xml:space="preserve"> </v>
      </c>
      <c r="E231" s="136" t="str">
        <f>IF(P_endring!G232=0," ",P_endring!G232/1000)</f>
        <v xml:space="preserve"> </v>
      </c>
      <c r="F231" s="29" t="str">
        <f>IF(P_endring!P232=0," ",P_endring!P232)</f>
        <v xml:space="preserve"> </v>
      </c>
    </row>
    <row r="232" spans="2:6" x14ac:dyDescent="0.2">
      <c r="B232" s="21" t="str">
        <f>IF(P_endring!B233=0," ",P_endring!B233)</f>
        <v xml:space="preserve"> </v>
      </c>
      <c r="C232" s="135" t="str">
        <f>IF(P_endring!C233=0," ",P_endring!C233/1000)</f>
        <v xml:space="preserve"> </v>
      </c>
      <c r="D232" s="135" t="str">
        <f>IF(P_endring!D233=0," ",P_endring!D233/1000)</f>
        <v xml:space="preserve"> </v>
      </c>
      <c r="E232" s="136" t="str">
        <f>IF(P_endring!G233=0," ",P_endring!G233/1000)</f>
        <v xml:space="preserve"> </v>
      </c>
      <c r="F232" s="29" t="str">
        <f>IF(P_endring!P233=0," ",P_endring!P233)</f>
        <v xml:space="preserve"> </v>
      </c>
    </row>
    <row r="233" spans="2:6" x14ac:dyDescent="0.2">
      <c r="B233" s="21" t="str">
        <f>IF(P_endring!B234=0," ",P_endring!B234)</f>
        <v xml:space="preserve"> </v>
      </c>
      <c r="C233" s="135" t="str">
        <f>IF(P_endring!C234=0," ",P_endring!C234/1000)</f>
        <v xml:space="preserve"> </v>
      </c>
      <c r="D233" s="135" t="str">
        <f>IF(P_endring!D234=0," ",P_endring!D234/1000)</f>
        <v xml:space="preserve"> </v>
      </c>
      <c r="E233" s="136" t="str">
        <f>IF(P_endring!G234=0," ",P_endring!G234/1000)</f>
        <v xml:space="preserve"> </v>
      </c>
      <c r="F233" s="29" t="str">
        <f>IF(P_endring!P234=0," ",P_endring!P234)</f>
        <v xml:space="preserve"> </v>
      </c>
    </row>
    <row r="234" spans="2:6" x14ac:dyDescent="0.2">
      <c r="B234" s="21" t="str">
        <f>IF(P_endring!B235=0," ",P_endring!B235)</f>
        <v xml:space="preserve"> </v>
      </c>
      <c r="C234" s="135" t="str">
        <f>IF(P_endring!C235=0," ",P_endring!C235/1000)</f>
        <v xml:space="preserve"> </v>
      </c>
      <c r="D234" s="135" t="str">
        <f>IF(P_endring!D235=0," ",P_endring!D235/1000)</f>
        <v xml:space="preserve"> </v>
      </c>
      <c r="E234" s="136" t="str">
        <f>IF(P_endring!G235=0," ",P_endring!G235/1000)</f>
        <v xml:space="preserve"> </v>
      </c>
      <c r="F234" s="29" t="str">
        <f>IF(P_endring!P235=0," ",P_endring!P235)</f>
        <v xml:space="preserve"> </v>
      </c>
    </row>
    <row r="235" spans="2:6" x14ac:dyDescent="0.2">
      <c r="B235" s="21" t="str">
        <f>IF(P_endring!B236=0," ",P_endring!B236)</f>
        <v xml:space="preserve"> </v>
      </c>
      <c r="C235" s="135" t="str">
        <f>IF(P_endring!C236=0," ",P_endring!C236/1000)</f>
        <v xml:space="preserve"> </v>
      </c>
      <c r="D235" s="135" t="str">
        <f>IF(P_endring!D236=0," ",P_endring!D236/1000)</f>
        <v xml:space="preserve"> </v>
      </c>
      <c r="E235" s="136" t="str">
        <f>IF(P_endring!G236=0," ",P_endring!G236/1000)</f>
        <v xml:space="preserve"> </v>
      </c>
      <c r="F235" s="29" t="str">
        <f>IF(P_endring!P236=0," ",P_endring!P236)</f>
        <v xml:space="preserve"> </v>
      </c>
    </row>
    <row r="236" spans="2:6" x14ac:dyDescent="0.2">
      <c r="B236" s="21" t="str">
        <f>IF(P_endring!B237=0," ",P_endring!B237)</f>
        <v xml:space="preserve"> </v>
      </c>
      <c r="C236" s="135" t="str">
        <f>IF(P_endring!C237=0," ",P_endring!C237/1000)</f>
        <v xml:space="preserve"> </v>
      </c>
      <c r="D236" s="135" t="str">
        <f>IF(P_endring!D237=0," ",P_endring!D237/1000)</f>
        <v xml:space="preserve"> </v>
      </c>
      <c r="E236" s="136" t="str">
        <f>IF(P_endring!G237=0," ",P_endring!G237/1000)</f>
        <v xml:space="preserve"> </v>
      </c>
      <c r="F236" s="29" t="str">
        <f>IF(P_endring!P237=0," ",P_endring!P237)</f>
        <v xml:space="preserve"> </v>
      </c>
    </row>
    <row r="237" spans="2:6" x14ac:dyDescent="0.2">
      <c r="B237" s="21" t="str">
        <f>IF(P_endring!B238=0," ",P_endring!B238)</f>
        <v xml:space="preserve"> </v>
      </c>
      <c r="C237" s="135" t="str">
        <f>IF(P_endring!C238=0," ",P_endring!C238/1000)</f>
        <v xml:space="preserve"> </v>
      </c>
      <c r="D237" s="135" t="str">
        <f>IF(P_endring!D238=0," ",P_endring!D238/1000)</f>
        <v xml:space="preserve"> </v>
      </c>
      <c r="E237" s="136" t="str">
        <f>IF(P_endring!G238=0," ",P_endring!G238/1000)</f>
        <v xml:space="preserve"> </v>
      </c>
      <c r="F237" s="29" t="str">
        <f>IF(P_endring!P238=0," ",P_endring!P238)</f>
        <v xml:space="preserve"> </v>
      </c>
    </row>
    <row r="238" spans="2:6" x14ac:dyDescent="0.2">
      <c r="B238" s="21" t="str">
        <f>IF(P_endring!B239=0," ",P_endring!B239)</f>
        <v xml:space="preserve"> </v>
      </c>
      <c r="C238" s="135" t="str">
        <f>IF(P_endring!C239=0," ",P_endring!C239/1000)</f>
        <v xml:space="preserve"> </v>
      </c>
      <c r="D238" s="135" t="str">
        <f>IF(P_endring!D239=0," ",P_endring!D239/1000)</f>
        <v xml:space="preserve"> </v>
      </c>
      <c r="E238" s="136" t="str">
        <f>IF(P_endring!G239=0," ",P_endring!G239/1000)</f>
        <v xml:space="preserve"> </v>
      </c>
      <c r="F238" s="29" t="str">
        <f>IF(P_endring!P239=0," ",P_endring!P239)</f>
        <v xml:space="preserve"> </v>
      </c>
    </row>
    <row r="239" spans="2:6" x14ac:dyDescent="0.2">
      <c r="B239" s="21" t="str">
        <f>IF(P_endring!B240=0," ",P_endring!B240)</f>
        <v xml:space="preserve"> </v>
      </c>
      <c r="C239" s="135" t="str">
        <f>IF(P_endring!C240=0," ",P_endring!C240/1000)</f>
        <v xml:space="preserve"> </v>
      </c>
      <c r="D239" s="135" t="str">
        <f>IF(P_endring!D240=0," ",P_endring!D240/1000)</f>
        <v xml:space="preserve"> </v>
      </c>
      <c r="E239" s="136" t="str">
        <f>IF(P_endring!G240=0," ",P_endring!G240/1000)</f>
        <v xml:space="preserve"> </v>
      </c>
      <c r="F239" s="29" t="str">
        <f>IF(P_endring!P240=0," ",P_endring!P240)</f>
        <v xml:space="preserve"> </v>
      </c>
    </row>
    <row r="240" spans="2:6" x14ac:dyDescent="0.2">
      <c r="B240" s="21" t="str">
        <f>IF(P_endring!B241=0," ",P_endring!B241)</f>
        <v xml:space="preserve"> </v>
      </c>
      <c r="C240" s="135" t="str">
        <f>IF(P_endring!C241=0," ",P_endring!C241/1000)</f>
        <v xml:space="preserve"> </v>
      </c>
      <c r="D240" s="135" t="str">
        <f>IF(P_endring!D241=0," ",P_endring!D241/1000)</f>
        <v xml:space="preserve"> </v>
      </c>
      <c r="E240" s="136" t="str">
        <f>IF(P_endring!G241=0," ",P_endring!G241/1000)</f>
        <v xml:space="preserve"> </v>
      </c>
      <c r="F240" s="29" t="str">
        <f>IF(P_endring!P241=0," ",P_endring!P241)</f>
        <v xml:space="preserve"> </v>
      </c>
    </row>
    <row r="241" spans="2:6" x14ac:dyDescent="0.2">
      <c r="B241" s="21" t="str">
        <f>IF(P_endring!B242=0," ",P_endring!B242)</f>
        <v xml:space="preserve"> </v>
      </c>
      <c r="C241" s="135" t="str">
        <f>IF(P_endring!C242=0," ",P_endring!C242/1000)</f>
        <v xml:space="preserve"> </v>
      </c>
      <c r="D241" s="135" t="str">
        <f>IF(P_endring!D242=0," ",P_endring!D242/1000)</f>
        <v xml:space="preserve"> </v>
      </c>
      <c r="E241" s="136" t="str">
        <f>IF(P_endring!G242=0," ",P_endring!G242/1000)</f>
        <v xml:space="preserve"> </v>
      </c>
      <c r="F241" s="29" t="str">
        <f>IF(P_endring!P242=0," ",P_endring!P242)</f>
        <v xml:space="preserve"> </v>
      </c>
    </row>
    <row r="242" spans="2:6" x14ac:dyDescent="0.2">
      <c r="B242" s="21" t="str">
        <f>IF(P_endring!B243=0," ",P_endring!B243)</f>
        <v xml:space="preserve"> </v>
      </c>
      <c r="C242" s="135" t="str">
        <f>IF(P_endring!C243=0," ",P_endring!C243/1000)</f>
        <v xml:space="preserve"> </v>
      </c>
      <c r="D242" s="135" t="str">
        <f>IF(P_endring!D243=0," ",P_endring!D243/1000)</f>
        <v xml:space="preserve"> </v>
      </c>
      <c r="E242" s="136" t="str">
        <f>IF(P_endring!G243=0," ",P_endring!G243/1000)</f>
        <v xml:space="preserve"> </v>
      </c>
      <c r="F242" s="29" t="str">
        <f>IF(P_endring!P243=0," ",P_endring!P243)</f>
        <v xml:space="preserve"> </v>
      </c>
    </row>
    <row r="243" spans="2:6" x14ac:dyDescent="0.2">
      <c r="B243" s="21" t="str">
        <f>IF(P_endring!B244=0," ",P_endring!B244)</f>
        <v xml:space="preserve"> </v>
      </c>
      <c r="C243" s="135" t="str">
        <f>IF(P_endring!C244=0," ",P_endring!C244/1000)</f>
        <v xml:space="preserve"> </v>
      </c>
      <c r="D243" s="135" t="str">
        <f>IF(P_endring!D244=0," ",P_endring!D244/1000)</f>
        <v xml:space="preserve"> </v>
      </c>
      <c r="E243" s="136" t="str">
        <f>IF(P_endring!G244=0," ",P_endring!G244/1000)</f>
        <v xml:space="preserve"> </v>
      </c>
      <c r="F243" s="29" t="str">
        <f>IF(P_endring!P244=0," ",P_endring!P244)</f>
        <v xml:space="preserve"> </v>
      </c>
    </row>
    <row r="244" spans="2:6" x14ac:dyDescent="0.2">
      <c r="B244" s="21" t="str">
        <f>IF(P_endring!B245=0," ",P_endring!B245)</f>
        <v xml:space="preserve"> </v>
      </c>
      <c r="C244" s="135" t="str">
        <f>IF(P_endring!C245=0," ",P_endring!C245/1000)</f>
        <v xml:space="preserve"> </v>
      </c>
      <c r="D244" s="135" t="str">
        <f>IF(P_endring!D245=0," ",P_endring!D245/1000)</f>
        <v xml:space="preserve"> </v>
      </c>
      <c r="E244" s="136" t="str">
        <f>IF(P_endring!G245=0," ",P_endring!G245/1000)</f>
        <v xml:space="preserve"> </v>
      </c>
      <c r="F244" s="29" t="str">
        <f>IF(P_endring!P245=0," ",P_endring!P245)</f>
        <v xml:space="preserve"> </v>
      </c>
    </row>
    <row r="245" spans="2:6" x14ac:dyDescent="0.2">
      <c r="B245" s="21" t="str">
        <f>IF(P_endring!B246=0," ",P_endring!B246)</f>
        <v xml:space="preserve"> </v>
      </c>
      <c r="C245" s="135" t="str">
        <f>IF(P_endring!C246=0," ",P_endring!C246/1000)</f>
        <v xml:space="preserve"> </v>
      </c>
      <c r="D245" s="135" t="str">
        <f>IF(P_endring!D246=0," ",P_endring!D246/1000)</f>
        <v xml:space="preserve"> </v>
      </c>
      <c r="E245" s="136" t="str">
        <f>IF(P_endring!G246=0," ",P_endring!G246/1000)</f>
        <v xml:space="preserve"> </v>
      </c>
      <c r="F245" s="29" t="str">
        <f>IF(P_endring!P246=0," ",P_endring!P246)</f>
        <v xml:space="preserve"> </v>
      </c>
    </row>
    <row r="246" spans="2:6" x14ac:dyDescent="0.2">
      <c r="B246" s="21" t="str">
        <f>IF(P_endring!B247=0," ",P_endring!B247)</f>
        <v xml:space="preserve"> </v>
      </c>
      <c r="C246" s="135" t="str">
        <f>IF(P_endring!C247=0," ",P_endring!C247/1000)</f>
        <v xml:space="preserve"> </v>
      </c>
      <c r="D246" s="135" t="str">
        <f>IF(P_endring!D247=0," ",P_endring!D247/1000)</f>
        <v xml:space="preserve"> </v>
      </c>
      <c r="E246" s="136" t="str">
        <f>IF(P_endring!G247=0," ",P_endring!G247/1000)</f>
        <v xml:space="preserve"> </v>
      </c>
      <c r="F246" s="29" t="str">
        <f>IF(P_endring!P247=0," ",P_endring!P247)</f>
        <v xml:space="preserve"> </v>
      </c>
    </row>
    <row r="247" spans="2:6" x14ac:dyDescent="0.2">
      <c r="B247" s="21" t="str">
        <f>IF(P_endring!B248=0," ",P_endring!B248)</f>
        <v xml:space="preserve"> </v>
      </c>
      <c r="C247" s="135" t="str">
        <f>IF(P_endring!C248=0," ",P_endring!C248/1000)</f>
        <v xml:space="preserve"> </v>
      </c>
      <c r="D247" s="135" t="str">
        <f>IF(P_endring!D248=0," ",P_endring!D248/1000)</f>
        <v xml:space="preserve"> </v>
      </c>
      <c r="E247" s="136" t="str">
        <f>IF(P_endring!G248=0," ",P_endring!G248/1000)</f>
        <v xml:space="preserve"> </v>
      </c>
      <c r="F247" s="29" t="str">
        <f>IF(P_endring!P248=0," ",P_endring!P248)</f>
        <v xml:space="preserve"> </v>
      </c>
    </row>
    <row r="248" spans="2:6" x14ac:dyDescent="0.2">
      <c r="B248" s="21" t="str">
        <f>IF(P_endring!B249=0," ",P_endring!B249)</f>
        <v xml:space="preserve"> </v>
      </c>
      <c r="C248" s="135" t="str">
        <f>IF(P_endring!C249=0," ",P_endring!C249/1000)</f>
        <v xml:space="preserve"> </v>
      </c>
      <c r="D248" s="135" t="str">
        <f>IF(P_endring!D249=0," ",P_endring!D249/1000)</f>
        <v xml:space="preserve"> </v>
      </c>
      <c r="E248" s="136" t="str">
        <f>IF(P_endring!G249=0," ",P_endring!G249/1000)</f>
        <v xml:space="preserve"> </v>
      </c>
      <c r="F248" s="29" t="str">
        <f>IF(P_endring!P249=0," ",P_endring!P249)</f>
        <v xml:space="preserve"> </v>
      </c>
    </row>
    <row r="249" spans="2:6" x14ac:dyDescent="0.2">
      <c r="B249" s="21" t="str">
        <f>IF(P_endring!B250=0," ",P_endring!B250)</f>
        <v xml:space="preserve"> </v>
      </c>
      <c r="C249" s="135" t="str">
        <f>IF(P_endring!C250=0," ",P_endring!C250/1000)</f>
        <v xml:space="preserve"> </v>
      </c>
      <c r="D249" s="135" t="str">
        <f>IF(P_endring!D250=0," ",P_endring!D250/1000)</f>
        <v xml:space="preserve"> </v>
      </c>
      <c r="E249" s="136" t="str">
        <f>IF(P_endring!G250=0," ",P_endring!G250/1000)</f>
        <v xml:space="preserve"> </v>
      </c>
      <c r="F249" s="29" t="str">
        <f>IF(P_endring!P250=0," ",P_endring!P250)</f>
        <v xml:space="preserve"> </v>
      </c>
    </row>
    <row r="250" spans="2:6" x14ac:dyDescent="0.2">
      <c r="B250" s="21" t="str">
        <f>IF(P_endring!B251=0," ",P_endring!B251)</f>
        <v xml:space="preserve"> </v>
      </c>
      <c r="C250" s="135" t="str">
        <f>IF(P_endring!C251=0," ",P_endring!C251/1000)</f>
        <v xml:space="preserve"> </v>
      </c>
      <c r="D250" s="135" t="str">
        <f>IF(P_endring!D251=0," ",P_endring!D251/1000)</f>
        <v xml:space="preserve"> </v>
      </c>
      <c r="E250" s="136" t="str">
        <f>IF(P_endring!G251=0," ",P_endring!G251/1000)</f>
        <v xml:space="preserve"> </v>
      </c>
      <c r="F250" s="29" t="str">
        <f>IF(P_endring!P251=0," ",P_endring!P251)</f>
        <v xml:space="preserve"> </v>
      </c>
    </row>
    <row r="251" spans="2:6" x14ac:dyDescent="0.2">
      <c r="B251" s="21" t="str">
        <f>IF(P_endring!B252=0," ",P_endring!B252)</f>
        <v xml:space="preserve"> </v>
      </c>
      <c r="C251" s="135" t="str">
        <f>IF(P_endring!C252=0," ",P_endring!C252/1000)</f>
        <v xml:space="preserve"> </v>
      </c>
      <c r="D251" s="135" t="str">
        <f>IF(P_endring!D252=0," ",P_endring!D252/1000)</f>
        <v xml:space="preserve"> </v>
      </c>
      <c r="E251" s="136" t="str">
        <f>IF(P_endring!G252=0," ",P_endring!G252/1000)</f>
        <v xml:space="preserve"> </v>
      </c>
      <c r="F251" s="29" t="str">
        <f>IF(P_endring!P252=0," ",P_endring!P252)</f>
        <v xml:space="preserve"> </v>
      </c>
    </row>
    <row r="252" spans="2:6" x14ac:dyDescent="0.2">
      <c r="B252" s="21" t="str">
        <f>IF(P_endring!B253=0," ",P_endring!B253)</f>
        <v xml:space="preserve"> </v>
      </c>
      <c r="C252" s="135" t="str">
        <f>IF(P_endring!C253=0," ",P_endring!C253/1000)</f>
        <v xml:space="preserve"> </v>
      </c>
      <c r="D252" s="135" t="str">
        <f>IF(P_endring!D253=0," ",P_endring!D253/1000)</f>
        <v xml:space="preserve"> </v>
      </c>
      <c r="E252" s="136" t="str">
        <f>IF(P_endring!G253=0," ",P_endring!G253/1000)</f>
        <v xml:space="preserve"> </v>
      </c>
      <c r="F252" s="29" t="str">
        <f>IF(P_endring!P253=0," ",P_endring!P253)</f>
        <v xml:space="preserve"> </v>
      </c>
    </row>
    <row r="253" spans="2:6" x14ac:dyDescent="0.2">
      <c r="B253" s="21" t="str">
        <f>IF(P_endring!B254=0," ",P_endring!B254)</f>
        <v xml:space="preserve"> </v>
      </c>
      <c r="C253" s="135" t="str">
        <f>IF(P_endring!C254=0," ",P_endring!C254/1000)</f>
        <v xml:space="preserve"> </v>
      </c>
      <c r="D253" s="135" t="str">
        <f>IF(P_endring!D254=0," ",P_endring!D254/1000)</f>
        <v xml:space="preserve"> </v>
      </c>
      <c r="E253" s="136" t="str">
        <f>IF(P_endring!G254=0," ",P_endring!G254/1000)</f>
        <v xml:space="preserve"> </v>
      </c>
      <c r="F253" s="29" t="str">
        <f>IF(P_endring!P254=0," ",P_endring!P254)</f>
        <v xml:space="preserve"> </v>
      </c>
    </row>
    <row r="254" spans="2:6" x14ac:dyDescent="0.2">
      <c r="B254" s="21" t="str">
        <f>IF(P_endring!B255=0," ",P_endring!B255)</f>
        <v xml:space="preserve"> </v>
      </c>
      <c r="C254" s="135" t="str">
        <f>IF(P_endring!C255=0," ",P_endring!C255/1000)</f>
        <v xml:space="preserve"> </v>
      </c>
      <c r="D254" s="135" t="str">
        <f>IF(P_endring!D255=0," ",P_endring!D255/1000)</f>
        <v xml:space="preserve"> </v>
      </c>
      <c r="E254" s="136" t="str">
        <f>IF(P_endring!G255=0," ",P_endring!G255/1000)</f>
        <v xml:space="preserve"> </v>
      </c>
      <c r="F254" s="29" t="str">
        <f>IF(P_endring!P255=0," ",P_endring!P255)</f>
        <v xml:space="preserve"> </v>
      </c>
    </row>
    <row r="255" spans="2:6" x14ac:dyDescent="0.2">
      <c r="B255" s="21" t="str">
        <f>IF(P_endring!B256=0," ",P_endring!B256)</f>
        <v xml:space="preserve"> </v>
      </c>
      <c r="C255" s="135" t="str">
        <f>IF(P_endring!C256=0," ",P_endring!C256/1000)</f>
        <v xml:space="preserve"> </v>
      </c>
      <c r="D255" s="135" t="str">
        <f>IF(P_endring!D256=0," ",P_endring!D256/1000)</f>
        <v xml:space="preserve"> </v>
      </c>
      <c r="E255" s="136" t="str">
        <f>IF(P_endring!G256=0," ",P_endring!G256/1000)</f>
        <v xml:space="preserve"> </v>
      </c>
      <c r="F255" s="29" t="str">
        <f>IF(P_endring!P256=0," ",P_endring!P256)</f>
        <v xml:space="preserve"> </v>
      </c>
    </row>
    <row r="256" spans="2:6" x14ac:dyDescent="0.2">
      <c r="B256" s="21" t="str">
        <f>IF(P_endring!B257=0," ",P_endring!B257)</f>
        <v xml:space="preserve"> </v>
      </c>
      <c r="C256" s="135" t="str">
        <f>IF(P_endring!C257=0," ",P_endring!C257/1000)</f>
        <v xml:space="preserve"> </v>
      </c>
      <c r="D256" s="135" t="str">
        <f>IF(P_endring!D257=0," ",P_endring!D257/1000)</f>
        <v xml:space="preserve"> </v>
      </c>
      <c r="E256" s="136" t="str">
        <f>IF(P_endring!G257=0," ",P_endring!G257/1000)</f>
        <v xml:space="preserve"> </v>
      </c>
      <c r="F256" s="29" t="str">
        <f>IF(P_endring!P257=0," ",P_endring!P257)</f>
        <v xml:space="preserve"> </v>
      </c>
    </row>
    <row r="257" spans="2:6" x14ac:dyDescent="0.2">
      <c r="B257" s="21" t="str">
        <f>IF(P_endring!B258=0," ",P_endring!B258)</f>
        <v xml:space="preserve"> </v>
      </c>
      <c r="C257" s="135" t="str">
        <f>IF(P_endring!C258=0," ",P_endring!C258/1000)</f>
        <v xml:space="preserve"> </v>
      </c>
      <c r="D257" s="135" t="str">
        <f>IF(P_endring!D258=0," ",P_endring!D258/1000)</f>
        <v xml:space="preserve"> </v>
      </c>
      <c r="E257" s="136" t="str">
        <f>IF(P_endring!G258=0," ",P_endring!G258/1000)</f>
        <v xml:space="preserve"> </v>
      </c>
      <c r="F257" s="29" t="str">
        <f>IF(P_endring!P258=0," ",P_endring!P258)</f>
        <v xml:space="preserve"> </v>
      </c>
    </row>
    <row r="258" spans="2:6" x14ac:dyDescent="0.2">
      <c r="B258" s="21" t="str">
        <f>IF(P_endring!B259=0," ",P_endring!B259)</f>
        <v xml:space="preserve"> </v>
      </c>
      <c r="C258" s="135" t="str">
        <f>IF(P_endring!C259=0," ",P_endring!C259/1000)</f>
        <v xml:space="preserve"> </v>
      </c>
      <c r="D258" s="135" t="str">
        <f>IF(P_endring!D259=0," ",P_endring!D259/1000)</f>
        <v xml:space="preserve"> </v>
      </c>
      <c r="E258" s="136" t="str">
        <f>IF(P_endring!G259=0," ",P_endring!G259/1000)</f>
        <v xml:space="preserve"> </v>
      </c>
      <c r="F258" s="29" t="str">
        <f>IF(P_endring!P259=0," ",P_endring!P259)</f>
        <v xml:space="preserve"> </v>
      </c>
    </row>
    <row r="259" spans="2:6" x14ac:dyDescent="0.2">
      <c r="B259" s="21" t="str">
        <f>IF(P_endring!B260=0," ",P_endring!B260)</f>
        <v xml:space="preserve"> </v>
      </c>
      <c r="C259" s="135" t="str">
        <f>IF(P_endring!C260=0," ",P_endring!C260/1000)</f>
        <v xml:space="preserve"> </v>
      </c>
      <c r="D259" s="135" t="str">
        <f>IF(P_endring!D260=0," ",P_endring!D260/1000)</f>
        <v xml:space="preserve"> </v>
      </c>
      <c r="E259" s="136" t="str">
        <f>IF(P_endring!G260=0," ",P_endring!G260/1000)</f>
        <v xml:space="preserve"> </v>
      </c>
      <c r="F259" s="29" t="str">
        <f>IF(P_endring!P260=0," ",P_endring!P260)</f>
        <v xml:space="preserve"> </v>
      </c>
    </row>
    <row r="260" spans="2:6" x14ac:dyDescent="0.2">
      <c r="B260" s="21" t="str">
        <f>IF(P_endring!B261=0," ",P_endring!B261)</f>
        <v xml:space="preserve"> </v>
      </c>
      <c r="C260" s="135" t="str">
        <f>IF(P_endring!C261=0," ",P_endring!C261/1000)</f>
        <v xml:space="preserve"> </v>
      </c>
      <c r="D260" s="135" t="str">
        <f>IF(P_endring!D261=0," ",P_endring!D261/1000)</f>
        <v xml:space="preserve"> </v>
      </c>
      <c r="E260" s="136" t="str">
        <f>IF(P_endring!G261=0," ",P_endring!G261/1000)</f>
        <v xml:space="preserve"> </v>
      </c>
      <c r="F260" s="29" t="str">
        <f>IF(P_endring!P261=0," ",P_endring!P261)</f>
        <v xml:space="preserve"> </v>
      </c>
    </row>
    <row r="261" spans="2:6" x14ac:dyDescent="0.2">
      <c r="B261" s="21" t="str">
        <f>IF(P_endring!B262=0," ",P_endring!B262)</f>
        <v xml:space="preserve"> </v>
      </c>
      <c r="C261" s="135" t="str">
        <f>IF(P_endring!C262=0," ",P_endring!C262/1000)</f>
        <v xml:space="preserve"> </v>
      </c>
      <c r="D261" s="135" t="str">
        <f>IF(P_endring!D262=0," ",P_endring!D262/1000)</f>
        <v xml:space="preserve"> </v>
      </c>
      <c r="E261" s="136" t="str">
        <f>IF(P_endring!G262=0," ",P_endring!G262/1000)</f>
        <v xml:space="preserve"> </v>
      </c>
      <c r="F261" s="29" t="str">
        <f>IF(P_endring!P262=0," ",P_endring!P262)</f>
        <v xml:space="preserve"> </v>
      </c>
    </row>
    <row r="262" spans="2:6" x14ac:dyDescent="0.2">
      <c r="B262" s="21" t="str">
        <f>IF(P_endring!B263=0," ",P_endring!B263)</f>
        <v xml:space="preserve"> </v>
      </c>
      <c r="C262" s="135" t="str">
        <f>IF(P_endring!C263=0," ",P_endring!C263/1000)</f>
        <v xml:space="preserve"> </v>
      </c>
      <c r="D262" s="135" t="str">
        <f>IF(P_endring!D263=0," ",P_endring!D263/1000)</f>
        <v xml:space="preserve"> </v>
      </c>
      <c r="E262" s="136" t="str">
        <f>IF(P_endring!G263=0," ",P_endring!G263/1000)</f>
        <v xml:space="preserve"> </v>
      </c>
      <c r="F262" s="29" t="str">
        <f>IF(P_endring!P263=0," ",P_endring!P263)</f>
        <v xml:space="preserve"> </v>
      </c>
    </row>
    <row r="263" spans="2:6" x14ac:dyDescent="0.2">
      <c r="B263" s="21" t="str">
        <f>IF(P_endring!B264=0," ",P_endring!B264)</f>
        <v xml:space="preserve"> </v>
      </c>
      <c r="C263" s="135" t="str">
        <f>IF(P_endring!C264=0," ",P_endring!C264/1000)</f>
        <v xml:space="preserve"> </v>
      </c>
      <c r="D263" s="135" t="str">
        <f>IF(P_endring!D264=0," ",P_endring!D264/1000)</f>
        <v xml:space="preserve"> </v>
      </c>
      <c r="E263" s="136" t="str">
        <f>IF(P_endring!G264=0," ",P_endring!G264/1000)</f>
        <v xml:space="preserve"> </v>
      </c>
      <c r="F263" s="29" t="str">
        <f>IF(P_endring!P264=0," ",P_endring!P264)</f>
        <v xml:space="preserve"> </v>
      </c>
    </row>
    <row r="264" spans="2:6" x14ac:dyDescent="0.2">
      <c r="B264" s="21" t="str">
        <f>IF(P_endring!B265=0," ",P_endring!B265)</f>
        <v xml:space="preserve"> </v>
      </c>
      <c r="C264" s="135" t="str">
        <f>IF(P_endring!C265=0," ",P_endring!C265/1000)</f>
        <v xml:space="preserve"> </v>
      </c>
      <c r="D264" s="135" t="str">
        <f>IF(P_endring!D265=0," ",P_endring!D265/1000)</f>
        <v xml:space="preserve"> </v>
      </c>
      <c r="E264" s="136" t="str">
        <f>IF(P_endring!G265=0," ",P_endring!G265/1000)</f>
        <v xml:space="preserve"> </v>
      </c>
      <c r="F264" s="29" t="str">
        <f>IF(P_endring!P265=0," ",P_endring!P265)</f>
        <v xml:space="preserve"> </v>
      </c>
    </row>
    <row r="265" spans="2:6" x14ac:dyDescent="0.2">
      <c r="B265" s="21" t="str">
        <f>IF(P_endring!B266=0," ",P_endring!B266)</f>
        <v xml:space="preserve"> </v>
      </c>
      <c r="C265" s="135" t="str">
        <f>IF(P_endring!C266=0," ",P_endring!C266/1000)</f>
        <v xml:space="preserve"> </v>
      </c>
      <c r="D265" s="135" t="str">
        <f>IF(P_endring!D266=0," ",P_endring!D266/1000)</f>
        <v xml:space="preserve"> </v>
      </c>
      <c r="E265" s="136" t="str">
        <f>IF(P_endring!G266=0," ",P_endring!G266/1000)</f>
        <v xml:space="preserve"> </v>
      </c>
      <c r="F265" s="29" t="str">
        <f>IF(P_endring!P266=0," ",P_endring!P266)</f>
        <v xml:space="preserve"> </v>
      </c>
    </row>
    <row r="266" spans="2:6" x14ac:dyDescent="0.2">
      <c r="B266" s="21" t="str">
        <f>IF(P_endring!B267=0," ",P_endring!B267)</f>
        <v xml:space="preserve"> </v>
      </c>
      <c r="C266" s="135" t="str">
        <f>IF(P_endring!C267=0," ",P_endring!C267/1000)</f>
        <v xml:space="preserve"> </v>
      </c>
      <c r="D266" s="135" t="str">
        <f>IF(P_endring!D267=0," ",P_endring!D267/1000)</f>
        <v xml:space="preserve"> </v>
      </c>
      <c r="E266" s="136" t="str">
        <f>IF(P_endring!G267=0," ",P_endring!G267/1000)</f>
        <v xml:space="preserve"> </v>
      </c>
      <c r="F266" s="29" t="str">
        <f>IF(P_endring!P267=0," ",P_endring!P267)</f>
        <v xml:space="preserve"> </v>
      </c>
    </row>
    <row r="267" spans="2:6" x14ac:dyDescent="0.2">
      <c r="B267" s="21" t="str">
        <f>IF(P_endring!B268=0," ",P_endring!B268)</f>
        <v xml:space="preserve"> </v>
      </c>
      <c r="C267" s="135" t="str">
        <f>IF(P_endring!C268=0," ",P_endring!C268/1000)</f>
        <v xml:space="preserve"> </v>
      </c>
      <c r="D267" s="135" t="str">
        <f>IF(P_endring!D268=0," ",P_endring!D268/1000)</f>
        <v xml:space="preserve"> </v>
      </c>
      <c r="E267" s="136" t="str">
        <f>IF(P_endring!G268=0," ",P_endring!G268/1000)</f>
        <v xml:space="preserve"> </v>
      </c>
      <c r="F267" s="29" t="str">
        <f>IF(P_endring!P268=0," ",P_endring!P268)</f>
        <v xml:space="preserve"> </v>
      </c>
    </row>
    <row r="268" spans="2:6" x14ac:dyDescent="0.2">
      <c r="B268" s="21" t="str">
        <f>IF(P_endring!B269=0," ",P_endring!B269)</f>
        <v xml:space="preserve"> </v>
      </c>
      <c r="C268" s="135" t="str">
        <f>IF(P_endring!C269=0," ",P_endring!C269/1000)</f>
        <v xml:space="preserve"> </v>
      </c>
      <c r="D268" s="135" t="str">
        <f>IF(P_endring!D269=0," ",P_endring!D269/1000)</f>
        <v xml:space="preserve"> </v>
      </c>
      <c r="E268" s="136" t="str">
        <f>IF(P_endring!G269=0," ",P_endring!G269/1000)</f>
        <v xml:space="preserve"> </v>
      </c>
      <c r="F268" s="29" t="str">
        <f>IF(P_endring!P269=0," ",P_endring!P269)</f>
        <v xml:space="preserve"> </v>
      </c>
    </row>
    <row r="269" spans="2:6" x14ac:dyDescent="0.2">
      <c r="B269" s="21" t="str">
        <f>IF(P_endring!B270=0," ",P_endring!B270)</f>
        <v xml:space="preserve"> </v>
      </c>
      <c r="C269" s="135" t="str">
        <f>IF(P_endring!C270=0," ",P_endring!C270/1000)</f>
        <v xml:space="preserve"> </v>
      </c>
      <c r="D269" s="135" t="str">
        <f>IF(P_endring!D270=0," ",P_endring!D270/1000)</f>
        <v xml:space="preserve"> </v>
      </c>
      <c r="E269" s="136" t="str">
        <f>IF(P_endring!G270=0," ",P_endring!G270/1000)</f>
        <v xml:space="preserve"> </v>
      </c>
      <c r="F269" s="29" t="str">
        <f>IF(P_endring!P270=0," ",P_endring!P270)</f>
        <v xml:space="preserve"> </v>
      </c>
    </row>
    <row r="270" spans="2:6" x14ac:dyDescent="0.2">
      <c r="B270" s="21" t="str">
        <f>IF(P_endring!B271=0," ",P_endring!B271)</f>
        <v xml:space="preserve"> </v>
      </c>
      <c r="C270" s="135" t="str">
        <f>IF(P_endring!C271=0," ",P_endring!C271/1000)</f>
        <v xml:space="preserve"> </v>
      </c>
      <c r="D270" s="135" t="str">
        <f>IF(P_endring!D271=0," ",P_endring!D271/1000)</f>
        <v xml:space="preserve"> </v>
      </c>
      <c r="E270" s="136" t="str">
        <f>IF(P_endring!G271=0," ",P_endring!G271/1000)</f>
        <v xml:space="preserve"> </v>
      </c>
      <c r="F270" s="29" t="str">
        <f>IF(P_endring!P271=0," ",P_endring!P271)</f>
        <v xml:space="preserve"> </v>
      </c>
    </row>
    <row r="271" spans="2:6" x14ac:dyDescent="0.2">
      <c r="B271" s="21" t="str">
        <f>IF(P_endring!B272=0," ",P_endring!B272)</f>
        <v xml:space="preserve"> </v>
      </c>
      <c r="C271" s="135" t="str">
        <f>IF(P_endring!C272=0," ",P_endring!C272/1000)</f>
        <v xml:space="preserve"> </v>
      </c>
      <c r="D271" s="135" t="str">
        <f>IF(P_endring!D272=0," ",P_endring!D272/1000)</f>
        <v xml:space="preserve"> </v>
      </c>
      <c r="E271" s="136" t="str">
        <f>IF(P_endring!G272=0," ",P_endring!G272/1000)</f>
        <v xml:space="preserve"> </v>
      </c>
      <c r="F271" s="29" t="str">
        <f>IF(P_endring!P272=0," ",P_endring!P272)</f>
        <v xml:space="preserve"> </v>
      </c>
    </row>
    <row r="272" spans="2:6" x14ac:dyDescent="0.2">
      <c r="B272" s="21" t="str">
        <f>IF(P_endring!B273=0," ",P_endring!B273)</f>
        <v xml:space="preserve"> </v>
      </c>
      <c r="C272" s="135" t="str">
        <f>IF(P_endring!C273=0," ",P_endring!C273/1000)</f>
        <v xml:space="preserve"> </v>
      </c>
      <c r="D272" s="135" t="str">
        <f>IF(P_endring!D273=0," ",P_endring!D273/1000)</f>
        <v xml:space="preserve"> </v>
      </c>
      <c r="E272" s="136" t="str">
        <f>IF(P_endring!G273=0," ",P_endring!G273/1000)</f>
        <v xml:space="preserve"> </v>
      </c>
      <c r="F272" s="29" t="str">
        <f>IF(P_endring!P273=0," ",P_endring!P273)</f>
        <v xml:space="preserve"> </v>
      </c>
    </row>
    <row r="273" spans="2:6" x14ac:dyDescent="0.2">
      <c r="B273" s="21" t="str">
        <f>IF(P_endring!B274=0," ",P_endring!B274)</f>
        <v xml:space="preserve"> </v>
      </c>
      <c r="C273" s="135" t="str">
        <f>IF(P_endring!C274=0," ",P_endring!C274/1000)</f>
        <v xml:space="preserve"> </v>
      </c>
      <c r="D273" s="135" t="str">
        <f>IF(P_endring!D274=0," ",P_endring!D274/1000)</f>
        <v xml:space="preserve"> </v>
      </c>
      <c r="E273" s="136" t="str">
        <f>IF(P_endring!G274=0," ",P_endring!G274/1000)</f>
        <v xml:space="preserve"> </v>
      </c>
      <c r="F273" s="29" t="str">
        <f>IF(P_endring!P274=0," ",P_endring!P274)</f>
        <v xml:space="preserve"> </v>
      </c>
    </row>
    <row r="274" spans="2:6" x14ac:dyDescent="0.2">
      <c r="B274" s="21" t="str">
        <f>IF(P_endring!B275=0," ",P_endring!B275)</f>
        <v xml:space="preserve"> </v>
      </c>
      <c r="C274" s="135" t="str">
        <f>IF(P_endring!C275=0," ",P_endring!C275/1000)</f>
        <v xml:space="preserve"> </v>
      </c>
      <c r="D274" s="135" t="str">
        <f>IF(P_endring!D275=0," ",P_endring!D275/1000)</f>
        <v xml:space="preserve"> </v>
      </c>
      <c r="E274" s="136" t="str">
        <f>IF(P_endring!G275=0," ",P_endring!G275/1000)</f>
        <v xml:space="preserve"> </v>
      </c>
      <c r="F274" s="29" t="str">
        <f>IF(P_endring!P275=0," ",P_endring!P275)</f>
        <v xml:space="preserve"> </v>
      </c>
    </row>
    <row r="275" spans="2:6" x14ac:dyDescent="0.2">
      <c r="B275" s="21" t="str">
        <f>IF(P_endring!B276=0," ",P_endring!B276)</f>
        <v xml:space="preserve"> </v>
      </c>
      <c r="C275" s="135" t="str">
        <f>IF(P_endring!C276=0," ",P_endring!C276/1000)</f>
        <v xml:space="preserve"> </v>
      </c>
      <c r="D275" s="135" t="str">
        <f>IF(P_endring!D276=0," ",P_endring!D276/1000)</f>
        <v xml:space="preserve"> </v>
      </c>
      <c r="E275" s="136" t="str">
        <f>IF(P_endring!G276=0," ",P_endring!G276/1000)</f>
        <v xml:space="preserve"> </v>
      </c>
      <c r="F275" s="29" t="str">
        <f>IF(P_endring!P276=0," ",P_endring!P276)</f>
        <v xml:space="preserve"> </v>
      </c>
    </row>
    <row r="276" spans="2:6" x14ac:dyDescent="0.2">
      <c r="B276" s="21" t="str">
        <f>IF(P_endring!B277=0," ",P_endring!B277)</f>
        <v xml:space="preserve"> </v>
      </c>
      <c r="C276" s="135" t="str">
        <f>IF(P_endring!C277=0," ",P_endring!C277/1000)</f>
        <v xml:space="preserve"> </v>
      </c>
      <c r="D276" s="135" t="str">
        <f>IF(P_endring!D277=0," ",P_endring!D277/1000)</f>
        <v xml:space="preserve"> </v>
      </c>
      <c r="E276" s="136" t="str">
        <f>IF(P_endring!G277=0," ",P_endring!G277/1000)</f>
        <v xml:space="preserve"> </v>
      </c>
      <c r="F276" s="29" t="str">
        <f>IF(P_endring!P277=0," ",P_endring!P277)</f>
        <v xml:space="preserve"> </v>
      </c>
    </row>
    <row r="277" spans="2:6" x14ac:dyDescent="0.2">
      <c r="B277" s="21" t="str">
        <f>IF(P_endring!B278=0," ",P_endring!B278)</f>
        <v xml:space="preserve"> </v>
      </c>
      <c r="C277" s="135" t="str">
        <f>IF(P_endring!C278=0," ",P_endring!C278/1000)</f>
        <v xml:space="preserve"> </v>
      </c>
      <c r="D277" s="135" t="str">
        <f>IF(P_endring!D278=0," ",P_endring!D278/1000)</f>
        <v xml:space="preserve"> </v>
      </c>
      <c r="E277" s="136" t="str">
        <f>IF(P_endring!G278=0," ",P_endring!G278/1000)</f>
        <v xml:space="preserve"> </v>
      </c>
      <c r="F277" s="29" t="str">
        <f>IF(P_endring!P278=0," ",P_endring!P278)</f>
        <v xml:space="preserve"> </v>
      </c>
    </row>
    <row r="278" spans="2:6" x14ac:dyDescent="0.2">
      <c r="B278" s="21" t="str">
        <f>IF(P_endring!B279=0," ",P_endring!B279)</f>
        <v xml:space="preserve"> </v>
      </c>
      <c r="C278" s="135" t="str">
        <f>IF(P_endring!C279=0," ",P_endring!C279/1000)</f>
        <v xml:space="preserve"> </v>
      </c>
      <c r="D278" s="135" t="str">
        <f>IF(P_endring!D279=0," ",P_endring!D279/1000)</f>
        <v xml:space="preserve"> </v>
      </c>
      <c r="E278" s="136" t="str">
        <f>IF(P_endring!G279=0," ",P_endring!G279/1000)</f>
        <v xml:space="preserve"> </v>
      </c>
      <c r="F278" s="29" t="str">
        <f>IF(P_endring!P279=0," ",P_endring!P279)</f>
        <v xml:space="preserve"> </v>
      </c>
    </row>
    <row r="279" spans="2:6" x14ac:dyDescent="0.2">
      <c r="B279" s="21" t="str">
        <f>IF(P_endring!B280=0," ",P_endring!B280)</f>
        <v xml:space="preserve"> </v>
      </c>
      <c r="C279" s="135" t="str">
        <f>IF(P_endring!C280=0," ",P_endring!C280/1000)</f>
        <v xml:space="preserve"> </v>
      </c>
      <c r="D279" s="135" t="str">
        <f>IF(P_endring!D280=0," ",P_endring!D280/1000)</f>
        <v xml:space="preserve"> </v>
      </c>
      <c r="E279" s="136" t="str">
        <f>IF(P_endring!G280=0," ",P_endring!G280/1000)</f>
        <v xml:space="preserve"> </v>
      </c>
      <c r="F279" s="29" t="str">
        <f>IF(P_endring!P280=0," ",P_endring!P280)</f>
        <v xml:space="preserve"> </v>
      </c>
    </row>
    <row r="280" spans="2:6" x14ac:dyDescent="0.2">
      <c r="B280" s="21" t="str">
        <f>IF(P_endring!B281=0," ",P_endring!B281)</f>
        <v xml:space="preserve"> </v>
      </c>
      <c r="C280" s="135" t="str">
        <f>IF(P_endring!C281=0," ",P_endring!C281/1000)</f>
        <v xml:space="preserve"> </v>
      </c>
      <c r="D280" s="135" t="str">
        <f>IF(P_endring!D281=0," ",P_endring!D281/1000)</f>
        <v xml:space="preserve"> </v>
      </c>
      <c r="E280" s="136" t="str">
        <f>IF(P_endring!G281=0," ",P_endring!G281/1000)</f>
        <v xml:space="preserve"> </v>
      </c>
      <c r="F280" s="29" t="str">
        <f>IF(P_endring!P281=0," ",P_endring!P281)</f>
        <v xml:space="preserve"> </v>
      </c>
    </row>
    <row r="281" spans="2:6" x14ac:dyDescent="0.2">
      <c r="B281" s="21" t="str">
        <f>IF(P_endring!B282=0," ",P_endring!B282)</f>
        <v xml:space="preserve"> </v>
      </c>
      <c r="C281" s="135" t="str">
        <f>IF(P_endring!C282=0," ",P_endring!C282/1000)</f>
        <v xml:space="preserve"> </v>
      </c>
      <c r="D281" s="135" t="str">
        <f>IF(P_endring!D282=0," ",P_endring!D282/1000)</f>
        <v xml:space="preserve"> </v>
      </c>
      <c r="E281" s="136" t="str">
        <f>IF(P_endring!G282=0," ",P_endring!G282/1000)</f>
        <v xml:space="preserve"> </v>
      </c>
      <c r="F281" s="29" t="str">
        <f>IF(P_endring!P282=0," ",P_endring!P282)</f>
        <v xml:space="preserve"> </v>
      </c>
    </row>
    <row r="282" spans="2:6" x14ac:dyDescent="0.2">
      <c r="B282" s="21" t="str">
        <f>IF(P_endring!B283=0," ",P_endring!B283)</f>
        <v xml:space="preserve"> </v>
      </c>
      <c r="C282" s="135" t="str">
        <f>IF(P_endring!C283=0," ",P_endring!C283/1000)</f>
        <v xml:space="preserve"> </v>
      </c>
      <c r="D282" s="135" t="str">
        <f>IF(P_endring!D283=0," ",P_endring!D283/1000)</f>
        <v xml:space="preserve"> </v>
      </c>
      <c r="E282" s="136" t="str">
        <f>IF(P_endring!G283=0," ",P_endring!G283/1000)</f>
        <v xml:space="preserve"> </v>
      </c>
      <c r="F282" s="29" t="str">
        <f>IF(P_endring!P283=0," ",P_endring!P283)</f>
        <v xml:space="preserve"> </v>
      </c>
    </row>
    <row r="283" spans="2:6" x14ac:dyDescent="0.2">
      <c r="B283" s="21" t="str">
        <f>IF(P_endring!B284=0," ",P_endring!B284)</f>
        <v xml:space="preserve"> </v>
      </c>
      <c r="C283" s="135" t="str">
        <f>IF(P_endring!C284=0," ",P_endring!C284/1000)</f>
        <v xml:space="preserve"> </v>
      </c>
      <c r="D283" s="135" t="str">
        <f>IF(P_endring!D284=0," ",P_endring!D284/1000)</f>
        <v xml:space="preserve"> </v>
      </c>
      <c r="E283" s="136" t="str">
        <f>IF(P_endring!G284=0," ",P_endring!G284/1000)</f>
        <v xml:space="preserve"> </v>
      </c>
      <c r="F283" s="29" t="str">
        <f>IF(P_endring!P284=0," ",P_endring!P284)</f>
        <v xml:space="preserve"> </v>
      </c>
    </row>
    <row r="284" spans="2:6" x14ac:dyDescent="0.2">
      <c r="B284" s="21" t="str">
        <f>IF(P_endring!B285=0," ",P_endring!B285)</f>
        <v xml:space="preserve"> </v>
      </c>
      <c r="C284" s="135" t="str">
        <f>IF(P_endring!C285=0," ",P_endring!C285/1000)</f>
        <v xml:space="preserve"> </v>
      </c>
      <c r="D284" s="135" t="str">
        <f>IF(P_endring!D285=0," ",P_endring!D285/1000)</f>
        <v xml:space="preserve"> </v>
      </c>
      <c r="E284" s="136" t="str">
        <f>IF(P_endring!G285=0," ",P_endring!G285/1000)</f>
        <v xml:space="preserve"> </v>
      </c>
      <c r="F284" s="29" t="str">
        <f>IF(P_endring!P285=0," ",P_endring!P285)</f>
        <v xml:space="preserve"> </v>
      </c>
    </row>
    <row r="285" spans="2:6" x14ac:dyDescent="0.2">
      <c r="B285" s="21" t="str">
        <f>IF(P_endring!B286=0," ",P_endring!B286)</f>
        <v xml:space="preserve"> </v>
      </c>
      <c r="C285" s="135" t="str">
        <f>IF(P_endring!C286=0," ",P_endring!C286/1000)</f>
        <v xml:space="preserve"> </v>
      </c>
      <c r="D285" s="135" t="str">
        <f>IF(P_endring!D286=0," ",P_endring!D286/1000)</f>
        <v xml:space="preserve"> </v>
      </c>
      <c r="E285" s="136" t="str">
        <f>IF(P_endring!G286=0," ",P_endring!G286/1000)</f>
        <v xml:space="preserve"> </v>
      </c>
      <c r="F285" s="29" t="str">
        <f>IF(P_endring!P286=0," ",P_endring!P286)</f>
        <v xml:space="preserve"> </v>
      </c>
    </row>
    <row r="286" spans="2:6" x14ac:dyDescent="0.2">
      <c r="B286" s="21" t="str">
        <f>IF(P_endring!B287=0," ",P_endring!B287)</f>
        <v xml:space="preserve"> </v>
      </c>
      <c r="C286" s="135" t="str">
        <f>IF(P_endring!C287=0," ",P_endring!C287/1000)</f>
        <v xml:space="preserve"> </v>
      </c>
      <c r="D286" s="135" t="str">
        <f>IF(P_endring!D287=0," ",P_endring!D287/1000)</f>
        <v xml:space="preserve"> </v>
      </c>
      <c r="E286" s="136" t="str">
        <f>IF(P_endring!G287=0," ",P_endring!G287/1000)</f>
        <v xml:space="preserve"> </v>
      </c>
      <c r="F286" s="29" t="str">
        <f>IF(P_endring!P287=0," ",P_endring!P287)</f>
        <v xml:space="preserve"> </v>
      </c>
    </row>
    <row r="287" spans="2:6" x14ac:dyDescent="0.2">
      <c r="B287" s="21" t="str">
        <f>IF(P_endring!B288=0," ",P_endring!B288)</f>
        <v xml:space="preserve"> </v>
      </c>
      <c r="C287" s="135" t="str">
        <f>IF(P_endring!C288=0," ",P_endring!C288/1000)</f>
        <v xml:space="preserve"> </v>
      </c>
      <c r="D287" s="135" t="str">
        <f>IF(P_endring!D288=0," ",P_endring!D288/1000)</f>
        <v xml:space="preserve"> </v>
      </c>
      <c r="E287" s="136" t="str">
        <f>IF(P_endring!G288=0," ",P_endring!G288/1000)</f>
        <v xml:space="preserve"> </v>
      </c>
      <c r="F287" s="29" t="str">
        <f>IF(P_endring!P288=0," ",P_endring!P288)</f>
        <v xml:space="preserve"> </v>
      </c>
    </row>
    <row r="288" spans="2:6" x14ac:dyDescent="0.2">
      <c r="B288" s="21" t="str">
        <f>IF(P_endring!B289=0," ",P_endring!B289)</f>
        <v xml:space="preserve"> </v>
      </c>
      <c r="C288" s="135" t="str">
        <f>IF(P_endring!C289=0," ",P_endring!C289/1000)</f>
        <v xml:space="preserve"> </v>
      </c>
      <c r="D288" s="135" t="str">
        <f>IF(P_endring!D289=0," ",P_endring!D289/1000)</f>
        <v xml:space="preserve"> </v>
      </c>
      <c r="E288" s="136" t="str">
        <f>IF(P_endring!G289=0," ",P_endring!G289/1000)</f>
        <v xml:space="preserve"> </v>
      </c>
      <c r="F288" s="29" t="str">
        <f>IF(P_endring!P289=0," ",P_endring!P289)</f>
        <v xml:space="preserve"> </v>
      </c>
    </row>
    <row r="289" spans="2:6" x14ac:dyDescent="0.2">
      <c r="B289" s="21" t="str">
        <f>IF(P_endring!B290=0," ",P_endring!B290)</f>
        <v xml:space="preserve"> </v>
      </c>
      <c r="C289" s="135" t="str">
        <f>IF(P_endring!C290=0," ",P_endring!C290/1000)</f>
        <v xml:space="preserve"> </v>
      </c>
      <c r="D289" s="135" t="str">
        <f>IF(P_endring!D290=0," ",P_endring!D290/1000)</f>
        <v xml:space="preserve"> </v>
      </c>
      <c r="E289" s="136" t="str">
        <f>IF(P_endring!G290=0," ",P_endring!G290/1000)</f>
        <v xml:space="preserve"> </v>
      </c>
      <c r="F289" s="29" t="str">
        <f>IF(P_endring!P290=0," ",P_endring!P290)</f>
        <v xml:space="preserve"> </v>
      </c>
    </row>
    <row r="290" spans="2:6" x14ac:dyDescent="0.2">
      <c r="B290" s="21" t="str">
        <f>IF(P_endring!B291=0," ",P_endring!B291)</f>
        <v xml:space="preserve"> </v>
      </c>
      <c r="C290" s="135" t="str">
        <f>IF(P_endring!C291=0," ",P_endring!C291/1000)</f>
        <v xml:space="preserve"> </v>
      </c>
      <c r="D290" s="135" t="str">
        <f>IF(P_endring!D291=0," ",P_endring!D291/1000)</f>
        <v xml:space="preserve"> </v>
      </c>
      <c r="E290" s="136" t="str">
        <f>IF(P_endring!G291=0," ",P_endring!G291/1000)</f>
        <v xml:space="preserve"> </v>
      </c>
      <c r="F290" s="29" t="str">
        <f>IF(P_endring!P291=0," ",P_endring!P291)</f>
        <v xml:space="preserve"> </v>
      </c>
    </row>
    <row r="291" spans="2:6" x14ac:dyDescent="0.2">
      <c r="B291" s="21" t="str">
        <f>IF(P_endring!B292=0," ",P_endring!B292)</f>
        <v xml:space="preserve"> </v>
      </c>
      <c r="C291" s="135" t="str">
        <f>IF(P_endring!C292=0," ",P_endring!C292/1000)</f>
        <v xml:space="preserve"> </v>
      </c>
      <c r="D291" s="135" t="str">
        <f>IF(P_endring!D292=0," ",P_endring!D292/1000)</f>
        <v xml:space="preserve"> </v>
      </c>
      <c r="E291" s="136" t="str">
        <f>IF(P_endring!G292=0," ",P_endring!G292/1000)</f>
        <v xml:space="preserve"> </v>
      </c>
      <c r="F291" s="29" t="str">
        <f>IF(P_endring!P292=0," ",P_endring!P292)</f>
        <v xml:space="preserve"> </v>
      </c>
    </row>
    <row r="292" spans="2:6" x14ac:dyDescent="0.2">
      <c r="B292" s="21" t="str">
        <f>IF(P_endring!B293=0," ",P_endring!B293)</f>
        <v xml:space="preserve"> </v>
      </c>
      <c r="C292" s="135" t="str">
        <f>IF(P_endring!C293=0," ",P_endring!C293/1000)</f>
        <v xml:space="preserve"> </v>
      </c>
      <c r="D292" s="135" t="str">
        <f>IF(P_endring!D293=0," ",P_endring!D293/1000)</f>
        <v xml:space="preserve"> </v>
      </c>
      <c r="E292" s="136" t="str">
        <f>IF(P_endring!G293=0," ",P_endring!G293/1000)</f>
        <v xml:space="preserve"> </v>
      </c>
      <c r="F292" s="29" t="str">
        <f>IF(P_endring!P293=0," ",P_endring!P293)</f>
        <v xml:space="preserve"> </v>
      </c>
    </row>
    <row r="293" spans="2:6" x14ac:dyDescent="0.2">
      <c r="B293" s="21" t="str">
        <f>IF(P_endring!B294=0," ",P_endring!B294)</f>
        <v xml:space="preserve"> </v>
      </c>
      <c r="C293" s="135" t="str">
        <f>IF(P_endring!C294=0," ",P_endring!C294/1000)</f>
        <v xml:space="preserve"> </v>
      </c>
      <c r="D293" s="135" t="str">
        <f>IF(P_endring!D294=0," ",P_endring!D294/1000)</f>
        <v xml:space="preserve"> </v>
      </c>
      <c r="E293" s="136" t="str">
        <f>IF(P_endring!G294=0," ",P_endring!G294/1000)</f>
        <v xml:space="preserve"> </v>
      </c>
      <c r="F293" s="29" t="str">
        <f>IF(P_endring!P294=0," ",P_endring!P294)</f>
        <v xml:space="preserve"> </v>
      </c>
    </row>
    <row r="294" spans="2:6" x14ac:dyDescent="0.2">
      <c r="B294" s="21" t="str">
        <f>IF(P_endring!B295=0," ",P_endring!B295)</f>
        <v xml:space="preserve"> </v>
      </c>
      <c r="C294" s="135" t="str">
        <f>IF(P_endring!C295=0," ",P_endring!C295/1000)</f>
        <v xml:space="preserve"> </v>
      </c>
      <c r="D294" s="135" t="str">
        <f>IF(P_endring!D295=0," ",P_endring!D295/1000)</f>
        <v xml:space="preserve"> </v>
      </c>
      <c r="E294" s="136" t="str">
        <f>IF(P_endring!G295=0," ",P_endring!G295/1000)</f>
        <v xml:space="preserve"> </v>
      </c>
      <c r="F294" s="29" t="str">
        <f>IF(P_endring!P295=0," ",P_endring!P295)</f>
        <v xml:space="preserve"> </v>
      </c>
    </row>
    <row r="295" spans="2:6" x14ac:dyDescent="0.2">
      <c r="B295" s="21" t="str">
        <f>IF(P_endring!B296=0," ",P_endring!B296)</f>
        <v xml:space="preserve"> </v>
      </c>
      <c r="C295" s="135" t="str">
        <f>IF(P_endring!C296=0," ",P_endring!C296/1000)</f>
        <v xml:space="preserve"> </v>
      </c>
      <c r="D295" s="135" t="str">
        <f>IF(P_endring!D296=0," ",P_endring!D296/1000)</f>
        <v xml:space="preserve"> </v>
      </c>
      <c r="E295" s="136" t="str">
        <f>IF(P_endring!G296=0," ",P_endring!G296/1000)</f>
        <v xml:space="preserve"> </v>
      </c>
      <c r="F295" s="29" t="str">
        <f>IF(P_endring!P296=0," ",P_endring!P296)</f>
        <v xml:space="preserve"> </v>
      </c>
    </row>
    <row r="296" spans="2:6" x14ac:dyDescent="0.2">
      <c r="B296" s="21" t="str">
        <f>IF(P_endring!B297=0," ",P_endring!B297)</f>
        <v xml:space="preserve"> </v>
      </c>
      <c r="C296" s="135" t="str">
        <f>IF(P_endring!C297=0," ",P_endring!C297/1000)</f>
        <v xml:space="preserve"> </v>
      </c>
      <c r="D296" s="135" t="str">
        <f>IF(P_endring!D297=0," ",P_endring!D297/1000)</f>
        <v xml:space="preserve"> </v>
      </c>
      <c r="E296" s="136" t="str">
        <f>IF(P_endring!G297=0," ",P_endring!G297/1000)</f>
        <v xml:space="preserve"> </v>
      </c>
      <c r="F296" s="29" t="str">
        <f>IF(P_endring!P297=0," ",P_endring!P297)</f>
        <v xml:space="preserve"> </v>
      </c>
    </row>
    <row r="297" spans="2:6" x14ac:dyDescent="0.2">
      <c r="B297" s="21" t="str">
        <f>IF(P_endring!B298=0," ",P_endring!B298)</f>
        <v xml:space="preserve"> </v>
      </c>
      <c r="C297" s="135" t="str">
        <f>IF(P_endring!C298=0," ",P_endring!C298/1000)</f>
        <v xml:space="preserve"> </v>
      </c>
      <c r="D297" s="135" t="str">
        <f>IF(P_endring!D298=0," ",P_endring!D298/1000)</f>
        <v xml:space="preserve"> </v>
      </c>
      <c r="E297" s="136" t="str">
        <f>IF(P_endring!G298=0," ",P_endring!G298/1000)</f>
        <v xml:space="preserve"> </v>
      </c>
      <c r="F297" s="29" t="str">
        <f>IF(P_endring!P298=0," ",P_endring!P298)</f>
        <v xml:space="preserve"> </v>
      </c>
    </row>
    <row r="298" spans="2:6" x14ac:dyDescent="0.2">
      <c r="B298" s="21" t="str">
        <f>IF(P_endring!B299=0," ",P_endring!B299)</f>
        <v xml:space="preserve"> </v>
      </c>
      <c r="C298" s="135" t="str">
        <f>IF(P_endring!C299=0," ",P_endring!C299/1000)</f>
        <v xml:space="preserve"> </v>
      </c>
      <c r="D298" s="135" t="str">
        <f>IF(P_endring!D299=0," ",P_endring!D299/1000)</f>
        <v xml:space="preserve"> </v>
      </c>
      <c r="E298" s="136" t="str">
        <f>IF(P_endring!G299=0," ",P_endring!G299/1000)</f>
        <v xml:space="preserve"> </v>
      </c>
      <c r="F298" s="29" t="str">
        <f>IF(P_endring!P299=0," ",P_endring!P299)</f>
        <v xml:space="preserve"> </v>
      </c>
    </row>
    <row r="299" spans="2:6" x14ac:dyDescent="0.2">
      <c r="B299" s="21" t="str">
        <f>IF(P_endring!B300=0," ",P_endring!B300)</f>
        <v xml:space="preserve"> </v>
      </c>
      <c r="C299" s="135" t="str">
        <f>IF(P_endring!C300=0," ",P_endring!C300/1000)</f>
        <v xml:space="preserve"> </v>
      </c>
      <c r="D299" s="135" t="str">
        <f>IF(P_endring!D300=0," ",P_endring!D300/1000)</f>
        <v xml:space="preserve"> </v>
      </c>
      <c r="E299" s="136" t="str">
        <f>IF(P_endring!G300=0," ",P_endring!G300/1000)</f>
        <v xml:space="preserve"> </v>
      </c>
      <c r="F299" s="29" t="str">
        <f>IF(P_endring!P300=0," ",P_endring!P300)</f>
        <v xml:space="preserve"> </v>
      </c>
    </row>
    <row r="300" spans="2:6" x14ac:dyDescent="0.2">
      <c r="B300" s="21" t="str">
        <f>IF(P_endring!B301=0," ",P_endring!B301)</f>
        <v xml:space="preserve"> </v>
      </c>
      <c r="C300" s="135" t="str">
        <f>IF(P_endring!C301=0," ",P_endring!C301/1000)</f>
        <v xml:space="preserve"> </v>
      </c>
      <c r="D300" s="135" t="str">
        <f>IF(P_endring!D301=0," ",P_endring!D301/1000)</f>
        <v xml:space="preserve"> </v>
      </c>
      <c r="E300" s="136" t="str">
        <f>IF(P_endring!G301=0," ",P_endring!G301/1000)</f>
        <v xml:space="preserve"> </v>
      </c>
      <c r="F300" s="29" t="str">
        <f>IF(P_endring!P301=0," ",P_endring!P301)</f>
        <v xml:space="preserve"> </v>
      </c>
    </row>
    <row r="301" spans="2:6" x14ac:dyDescent="0.2">
      <c r="B301" s="21" t="str">
        <f>IF(P_endring!B302=0," ",P_endring!B302)</f>
        <v xml:space="preserve"> </v>
      </c>
      <c r="C301" s="135" t="str">
        <f>IF(P_endring!C302=0," ",P_endring!C302/1000)</f>
        <v xml:space="preserve"> </v>
      </c>
      <c r="D301" s="135" t="str">
        <f>IF(P_endring!D302=0," ",P_endring!D302/1000)</f>
        <v xml:space="preserve"> </v>
      </c>
      <c r="E301" s="136" t="str">
        <f>IF(P_endring!G302=0," ",P_endring!G302/1000)</f>
        <v xml:space="preserve"> </v>
      </c>
      <c r="F301" s="29" t="str">
        <f>IF(P_endring!P302=0," ",P_endring!P302)</f>
        <v xml:space="preserve"> </v>
      </c>
    </row>
    <row r="302" spans="2:6" x14ac:dyDescent="0.2">
      <c r="B302" s="21" t="str">
        <f>IF(P_endring!B303=0," ",P_endring!B303)</f>
        <v xml:space="preserve"> </v>
      </c>
      <c r="C302" s="135" t="str">
        <f>IF(P_endring!C303=0," ",P_endring!C303/1000)</f>
        <v xml:space="preserve"> </v>
      </c>
      <c r="D302" s="135" t="str">
        <f>IF(P_endring!D303=0," ",P_endring!D303/1000)</f>
        <v xml:space="preserve"> </v>
      </c>
      <c r="E302" s="136" t="str">
        <f>IF(P_endring!G303=0," ",P_endring!G303/1000)</f>
        <v xml:space="preserve"> </v>
      </c>
      <c r="F302" s="29" t="str">
        <f>IF(P_endring!P303=0," ",P_endring!P303)</f>
        <v xml:space="preserve"> </v>
      </c>
    </row>
    <row r="303" spans="2:6" x14ac:dyDescent="0.2">
      <c r="B303" s="21" t="str">
        <f>IF(P_endring!B304=0," ",P_endring!B304)</f>
        <v xml:space="preserve"> </v>
      </c>
      <c r="C303" s="135" t="str">
        <f>IF(P_endring!C304=0," ",P_endring!C304/1000)</f>
        <v xml:space="preserve"> </v>
      </c>
      <c r="D303" s="135" t="str">
        <f>IF(P_endring!D304=0," ",P_endring!D304/1000)</f>
        <v xml:space="preserve"> </v>
      </c>
      <c r="E303" s="136" t="str">
        <f>IF(P_endring!G304=0," ",P_endring!G304/1000)</f>
        <v xml:space="preserve"> </v>
      </c>
      <c r="F303" s="29" t="str">
        <f>IF(P_endring!P304=0," ",P_endring!P304)</f>
        <v xml:space="preserve"> </v>
      </c>
    </row>
    <row r="304" spans="2:6" x14ac:dyDescent="0.2">
      <c r="B304" s="21" t="str">
        <f>IF(P_endring!B305=0," ",P_endring!B305)</f>
        <v xml:space="preserve"> </v>
      </c>
      <c r="C304" s="135" t="str">
        <f>IF(P_endring!C305=0," ",P_endring!C305/1000)</f>
        <v xml:space="preserve"> </v>
      </c>
      <c r="D304" s="135" t="str">
        <f>IF(P_endring!D305=0," ",P_endring!D305/1000)</f>
        <v xml:space="preserve"> </v>
      </c>
      <c r="E304" s="136" t="str">
        <f>IF(P_endring!G305=0," ",P_endring!G305/1000)</f>
        <v xml:space="preserve"> </v>
      </c>
      <c r="F304" s="29" t="str">
        <f>IF(P_endring!P305=0," ",P_endring!P305)</f>
        <v xml:space="preserve"> </v>
      </c>
    </row>
    <row r="305" spans="2:6" x14ac:dyDescent="0.2">
      <c r="B305" s="21" t="str">
        <f>IF(P_endring!B306=0," ",P_endring!B306)</f>
        <v xml:space="preserve"> </v>
      </c>
      <c r="C305" s="135" t="str">
        <f>IF(P_endring!C306=0," ",P_endring!C306/1000)</f>
        <v xml:space="preserve"> </v>
      </c>
      <c r="D305" s="135" t="str">
        <f>IF(P_endring!D306=0," ",P_endring!D306/1000)</f>
        <v xml:space="preserve"> </v>
      </c>
      <c r="E305" s="136" t="str">
        <f>IF(P_endring!G306=0," ",P_endring!G306/1000)</f>
        <v xml:space="preserve"> </v>
      </c>
      <c r="F305" s="29" t="str">
        <f>IF(P_endring!P306=0," ",P_endring!P306)</f>
        <v xml:space="preserve"> </v>
      </c>
    </row>
    <row r="306" spans="2:6" x14ac:dyDescent="0.2">
      <c r="B306" s="21" t="str">
        <f>IF(P_endring!B307=0," ",P_endring!B307)</f>
        <v xml:space="preserve"> </v>
      </c>
      <c r="C306" s="135" t="str">
        <f>IF(P_endring!C307=0," ",P_endring!C307/1000)</f>
        <v xml:space="preserve"> </v>
      </c>
      <c r="D306" s="135" t="str">
        <f>IF(P_endring!D307=0," ",P_endring!D307/1000)</f>
        <v xml:space="preserve"> </v>
      </c>
      <c r="E306" s="136" t="str">
        <f>IF(P_endring!G307=0," ",P_endring!G307/1000)</f>
        <v xml:space="preserve"> </v>
      </c>
      <c r="F306" s="29" t="str">
        <f>IF(P_endring!P307=0," ",P_endring!P307)</f>
        <v xml:space="preserve"> </v>
      </c>
    </row>
    <row r="307" spans="2:6" x14ac:dyDescent="0.2">
      <c r="B307" s="21" t="str">
        <f>IF(P_endring!B308=0," ",P_endring!B308)</f>
        <v xml:space="preserve"> </v>
      </c>
      <c r="C307" s="135" t="str">
        <f>IF(P_endring!C308=0," ",P_endring!C308/1000)</f>
        <v xml:space="preserve"> </v>
      </c>
      <c r="D307" s="135" t="str">
        <f>IF(P_endring!D308=0," ",P_endring!D308/1000)</f>
        <v xml:space="preserve"> </v>
      </c>
      <c r="E307" s="136" t="str">
        <f>IF(P_endring!G308=0," ",P_endring!G308/1000)</f>
        <v xml:space="preserve"> </v>
      </c>
      <c r="F307" s="29" t="str">
        <f>IF(P_endring!P308=0," ",P_endring!P308)</f>
        <v xml:space="preserve"> </v>
      </c>
    </row>
    <row r="308" spans="2:6" x14ac:dyDescent="0.2">
      <c r="B308" s="21" t="str">
        <f>IF(P_endring!B309=0," ",P_endring!B309)</f>
        <v xml:space="preserve"> </v>
      </c>
      <c r="C308" s="135" t="str">
        <f>IF(P_endring!C309=0," ",P_endring!C309/1000)</f>
        <v xml:space="preserve"> </v>
      </c>
      <c r="D308" s="135" t="str">
        <f>IF(P_endring!D309=0," ",P_endring!D309/1000)</f>
        <v xml:space="preserve"> </v>
      </c>
      <c r="E308" s="136" t="str">
        <f>IF(P_endring!G309=0," ",P_endring!G309/1000)</f>
        <v xml:space="preserve"> </v>
      </c>
      <c r="F308" s="29" t="str">
        <f>IF(P_endring!P309=0," ",P_endring!P309)</f>
        <v xml:space="preserve"> </v>
      </c>
    </row>
    <row r="309" spans="2:6" x14ac:dyDescent="0.2">
      <c r="B309" s="21" t="str">
        <f>IF(P_endring!B310=0," ",P_endring!B310)</f>
        <v xml:space="preserve"> </v>
      </c>
      <c r="C309" s="135" t="str">
        <f>IF(P_endring!C310=0," ",P_endring!C310/1000)</f>
        <v xml:space="preserve"> </v>
      </c>
      <c r="D309" s="135" t="str">
        <f>IF(P_endring!D310=0," ",P_endring!D310/1000)</f>
        <v xml:space="preserve"> </v>
      </c>
      <c r="E309" s="136" t="str">
        <f>IF(P_endring!G310=0," ",P_endring!G310/1000)</f>
        <v xml:space="preserve"> </v>
      </c>
      <c r="F309" s="29" t="str">
        <f>IF(P_endring!P310=0," ",P_endring!P310)</f>
        <v xml:space="preserve"> </v>
      </c>
    </row>
    <row r="310" spans="2:6" x14ac:dyDescent="0.2">
      <c r="B310" s="21" t="str">
        <f>IF(P_endring!B311=0," ",P_endring!B311)</f>
        <v xml:space="preserve"> </v>
      </c>
      <c r="C310" s="135" t="str">
        <f>IF(P_endring!C311=0," ",P_endring!C311/1000)</f>
        <v xml:space="preserve"> </v>
      </c>
      <c r="D310" s="135" t="str">
        <f>IF(P_endring!D311=0," ",P_endring!D311/1000)</f>
        <v xml:space="preserve"> </v>
      </c>
      <c r="E310" s="136" t="str">
        <f>IF(P_endring!G311=0," ",P_endring!G311/1000)</f>
        <v xml:space="preserve"> </v>
      </c>
      <c r="F310" s="29" t="str">
        <f>IF(P_endring!P311=0," ",P_endring!P311)</f>
        <v xml:space="preserve"> </v>
      </c>
    </row>
    <row r="311" spans="2:6" x14ac:dyDescent="0.2">
      <c r="B311" s="21" t="str">
        <f>IF(P_endring!B312=0," ",P_endring!B312)</f>
        <v xml:space="preserve"> </v>
      </c>
      <c r="C311" s="135" t="str">
        <f>IF(P_endring!C312=0," ",P_endring!C312/1000)</f>
        <v xml:space="preserve"> </v>
      </c>
      <c r="D311" s="135" t="str">
        <f>IF(P_endring!D312=0," ",P_endring!D312/1000)</f>
        <v xml:space="preserve"> </v>
      </c>
      <c r="E311" s="136" t="str">
        <f>IF(P_endring!G312=0," ",P_endring!G312/1000)</f>
        <v xml:space="preserve"> </v>
      </c>
      <c r="F311" s="29" t="str">
        <f>IF(P_endring!P312=0," ",P_endring!P312)</f>
        <v xml:space="preserve"> </v>
      </c>
    </row>
    <row r="312" spans="2:6" x14ac:dyDescent="0.2">
      <c r="B312" s="21" t="str">
        <f>IF(P_endring!B313=0," ",P_endring!B313)</f>
        <v xml:space="preserve"> </v>
      </c>
      <c r="C312" s="135" t="str">
        <f>IF(P_endring!C313=0," ",P_endring!C313/1000)</f>
        <v xml:space="preserve"> </v>
      </c>
      <c r="D312" s="135" t="str">
        <f>IF(P_endring!D313=0," ",P_endring!D313/1000)</f>
        <v xml:space="preserve"> </v>
      </c>
      <c r="E312" s="136" t="str">
        <f>IF(P_endring!G313=0," ",P_endring!G313/1000)</f>
        <v xml:space="preserve"> </v>
      </c>
      <c r="F312" s="29" t="str">
        <f>IF(P_endring!P313=0," ",P_endring!P313)</f>
        <v xml:space="preserve"> </v>
      </c>
    </row>
    <row r="313" spans="2:6" x14ac:dyDescent="0.2">
      <c r="B313" s="21" t="str">
        <f>IF(P_endring!B314=0," ",P_endring!B314)</f>
        <v xml:space="preserve"> </v>
      </c>
      <c r="C313" s="135" t="str">
        <f>IF(P_endring!C314=0," ",P_endring!C314/1000)</f>
        <v xml:space="preserve"> </v>
      </c>
      <c r="D313" s="135" t="str">
        <f>IF(P_endring!D314=0," ",P_endring!D314/1000)</f>
        <v xml:space="preserve"> </v>
      </c>
      <c r="E313" s="136" t="str">
        <f>IF(P_endring!G314=0," ",P_endring!G314/1000)</f>
        <v xml:space="preserve"> </v>
      </c>
      <c r="F313" s="29" t="str">
        <f>IF(P_endring!P314=0," ",P_endring!P314)</f>
        <v xml:space="preserve"> </v>
      </c>
    </row>
    <row r="314" spans="2:6" x14ac:dyDescent="0.2">
      <c r="B314" s="21" t="str">
        <f>IF(P_endring!B315=0," ",P_endring!B315)</f>
        <v xml:space="preserve"> </v>
      </c>
      <c r="C314" s="135" t="str">
        <f>IF(P_endring!C315=0," ",P_endring!C315/1000)</f>
        <v xml:space="preserve"> </v>
      </c>
      <c r="D314" s="135" t="str">
        <f>IF(P_endring!D315=0," ",P_endring!D315/1000)</f>
        <v xml:space="preserve"> </v>
      </c>
      <c r="E314" s="136" t="str">
        <f>IF(P_endring!G315=0," ",P_endring!G315/1000)</f>
        <v xml:space="preserve"> </v>
      </c>
      <c r="F314" s="29" t="str">
        <f>IF(P_endring!P315=0," ",P_endring!P315)</f>
        <v xml:space="preserve"> </v>
      </c>
    </row>
    <row r="315" spans="2:6" x14ac:dyDescent="0.2">
      <c r="B315" s="21" t="str">
        <f>IF(P_endring!B316=0," ",P_endring!B316)</f>
        <v xml:space="preserve"> </v>
      </c>
      <c r="C315" s="135" t="str">
        <f>IF(P_endring!C316=0," ",P_endring!C316/1000)</f>
        <v xml:space="preserve"> </v>
      </c>
      <c r="D315" s="135" t="str">
        <f>IF(P_endring!D316=0," ",P_endring!D316/1000)</f>
        <v xml:space="preserve"> </v>
      </c>
      <c r="E315" s="136" t="str">
        <f>IF(P_endring!G316=0," ",P_endring!G316/1000)</f>
        <v xml:space="preserve"> </v>
      </c>
      <c r="F315" s="29" t="str">
        <f>IF(P_endring!P316=0," ",P_endring!P316)</f>
        <v xml:space="preserve"> </v>
      </c>
    </row>
    <row r="316" spans="2:6" x14ac:dyDescent="0.2">
      <c r="B316" s="21" t="str">
        <f>IF(P_endring!B317=0," ",P_endring!B317)</f>
        <v xml:space="preserve"> </v>
      </c>
      <c r="C316" s="135" t="str">
        <f>IF(P_endring!C317=0," ",P_endring!C317/1000)</f>
        <v xml:space="preserve"> </v>
      </c>
      <c r="D316" s="135" t="str">
        <f>IF(P_endring!D317=0," ",P_endring!D317/1000)</f>
        <v xml:space="preserve"> </v>
      </c>
      <c r="E316" s="136" t="str">
        <f>IF(P_endring!G317=0," ",P_endring!G317/1000)</f>
        <v xml:space="preserve"> </v>
      </c>
      <c r="F316" s="29" t="str">
        <f>IF(P_endring!P317=0," ",P_endring!P317)</f>
        <v xml:space="preserve"> </v>
      </c>
    </row>
    <row r="317" spans="2:6" x14ac:dyDescent="0.2">
      <c r="B317" s="21" t="str">
        <f>IF(P_endring!B318=0," ",P_endring!B318)</f>
        <v xml:space="preserve"> </v>
      </c>
      <c r="C317" s="135" t="str">
        <f>IF(P_endring!C318=0," ",P_endring!C318/1000)</f>
        <v xml:space="preserve"> </v>
      </c>
      <c r="D317" s="135" t="str">
        <f>IF(P_endring!D318=0," ",P_endring!D318/1000)</f>
        <v xml:space="preserve"> </v>
      </c>
      <c r="E317" s="136" t="str">
        <f>IF(P_endring!G318=0," ",P_endring!G318/1000)</f>
        <v xml:space="preserve"> </v>
      </c>
      <c r="F317" s="29" t="str">
        <f>IF(P_endring!P318=0," ",P_endring!P318)</f>
        <v xml:space="preserve"> </v>
      </c>
    </row>
    <row r="318" spans="2:6" x14ac:dyDescent="0.2">
      <c r="B318" s="21" t="str">
        <f>IF(P_endring!B319=0," ",P_endring!B319)</f>
        <v xml:space="preserve"> </v>
      </c>
      <c r="C318" s="135" t="str">
        <f>IF(P_endring!C319=0," ",P_endring!C319/1000)</f>
        <v xml:space="preserve"> </v>
      </c>
      <c r="D318" s="135" t="str">
        <f>IF(P_endring!D319=0," ",P_endring!D319/1000)</f>
        <v xml:space="preserve"> </v>
      </c>
      <c r="E318" s="136" t="str">
        <f>IF(P_endring!G319=0," ",P_endring!G319/1000)</f>
        <v xml:space="preserve"> </v>
      </c>
      <c r="F318" s="29" t="str">
        <f>IF(P_endring!P319=0," ",P_endring!P319)</f>
        <v xml:space="preserve"> </v>
      </c>
    </row>
    <row r="319" spans="2:6" x14ac:dyDescent="0.2">
      <c r="B319" s="21" t="str">
        <f>IF(P_endring!B320=0," ",P_endring!B320)</f>
        <v xml:space="preserve"> </v>
      </c>
      <c r="C319" s="135" t="str">
        <f>IF(P_endring!C320=0," ",P_endring!C320/1000)</f>
        <v xml:space="preserve"> </v>
      </c>
      <c r="D319" s="135" t="str">
        <f>IF(P_endring!D320=0," ",P_endring!D320/1000)</f>
        <v xml:space="preserve"> </v>
      </c>
      <c r="E319" s="136" t="str">
        <f>IF(P_endring!G320=0," ",P_endring!G320/1000)</f>
        <v xml:space="preserve"> </v>
      </c>
      <c r="F319" s="29" t="str">
        <f>IF(P_endring!P320=0," ",P_endring!P320)</f>
        <v xml:space="preserve"> </v>
      </c>
    </row>
    <row r="320" spans="2:6" x14ac:dyDescent="0.2">
      <c r="B320" s="21" t="str">
        <f>IF(P_endring!B321=0," ",P_endring!B321)</f>
        <v xml:space="preserve"> </v>
      </c>
      <c r="C320" s="135" t="str">
        <f>IF(P_endring!C321=0," ",P_endring!C321/1000)</f>
        <v xml:space="preserve"> </v>
      </c>
      <c r="D320" s="135" t="str">
        <f>IF(P_endring!D321=0," ",P_endring!D321/1000)</f>
        <v xml:space="preserve"> </v>
      </c>
      <c r="E320" s="136" t="str">
        <f>IF(P_endring!G321=0," ",P_endring!G321/1000)</f>
        <v xml:space="preserve"> </v>
      </c>
      <c r="F320" s="29" t="str">
        <f>IF(P_endring!P321=0," ",P_endring!P321)</f>
        <v xml:space="preserve"> </v>
      </c>
    </row>
    <row r="321" spans="2:6" x14ac:dyDescent="0.2">
      <c r="B321" s="21" t="str">
        <f>IF(P_endring!B322=0," ",P_endring!B322)</f>
        <v xml:space="preserve"> </v>
      </c>
      <c r="C321" s="135" t="str">
        <f>IF(P_endring!C322=0," ",P_endring!C322/1000)</f>
        <v xml:space="preserve"> </v>
      </c>
      <c r="D321" s="135" t="str">
        <f>IF(P_endring!D322=0," ",P_endring!D322/1000)</f>
        <v xml:space="preserve"> </v>
      </c>
      <c r="E321" s="136" t="str">
        <f>IF(P_endring!G322=0," ",P_endring!G322/1000)</f>
        <v xml:space="preserve"> </v>
      </c>
      <c r="F321" s="29" t="str">
        <f>IF(P_endring!P322=0," ",P_endring!P322)</f>
        <v xml:space="preserve"> </v>
      </c>
    </row>
    <row r="322" spans="2:6" x14ac:dyDescent="0.2">
      <c r="B322" s="21" t="str">
        <f>IF(P_endring!B323=0," ",P_endring!B323)</f>
        <v xml:space="preserve"> </v>
      </c>
      <c r="C322" s="135" t="str">
        <f>IF(P_endring!C323=0," ",P_endring!C323/1000)</f>
        <v xml:space="preserve"> </v>
      </c>
      <c r="D322" s="135" t="str">
        <f>IF(P_endring!D323=0," ",P_endring!D323/1000)</f>
        <v xml:space="preserve"> </v>
      </c>
      <c r="E322" s="136" t="str">
        <f>IF(P_endring!G323=0," ",P_endring!G323/1000)</f>
        <v xml:space="preserve"> </v>
      </c>
      <c r="F322" s="29" t="str">
        <f>IF(P_endring!P323=0," ",P_endring!P323)</f>
        <v xml:space="preserve"> </v>
      </c>
    </row>
    <row r="323" spans="2:6" x14ac:dyDescent="0.2">
      <c r="B323" s="21" t="str">
        <f>IF(P_endring!B324=0," ",P_endring!B324)</f>
        <v xml:space="preserve"> </v>
      </c>
      <c r="C323" s="135" t="str">
        <f>IF(P_endring!C324=0," ",P_endring!C324/1000)</f>
        <v xml:space="preserve"> </v>
      </c>
      <c r="D323" s="135" t="str">
        <f>IF(P_endring!D324=0," ",P_endring!D324/1000)</f>
        <v xml:space="preserve"> </v>
      </c>
      <c r="E323" s="136" t="str">
        <f>IF(P_endring!G324=0," ",P_endring!G324/1000)</f>
        <v xml:space="preserve"> </v>
      </c>
      <c r="F323" s="29" t="str">
        <f>IF(P_endring!P324=0," ",P_endring!P324)</f>
        <v xml:space="preserve"> </v>
      </c>
    </row>
    <row r="324" spans="2:6" x14ac:dyDescent="0.2">
      <c r="B324" s="21" t="str">
        <f>IF(P_endring!B325=0," ",P_endring!B325)</f>
        <v xml:space="preserve"> </v>
      </c>
      <c r="C324" s="135" t="str">
        <f>IF(P_endring!C325=0," ",P_endring!C325/1000)</f>
        <v xml:space="preserve"> </v>
      </c>
      <c r="D324" s="135" t="str">
        <f>IF(P_endring!D325=0," ",P_endring!D325/1000)</f>
        <v xml:space="preserve"> </v>
      </c>
      <c r="E324" s="136" t="str">
        <f>IF(P_endring!G325=0," ",P_endring!G325/1000)</f>
        <v xml:space="preserve"> </v>
      </c>
      <c r="F324" s="29" t="str">
        <f>IF(P_endring!P325=0," ",P_endring!P325)</f>
        <v xml:space="preserve"> </v>
      </c>
    </row>
    <row r="325" spans="2:6" x14ac:dyDescent="0.2">
      <c r="B325" s="21" t="str">
        <f>IF(P_endring!B326=0," ",P_endring!B326)</f>
        <v xml:space="preserve"> </v>
      </c>
      <c r="C325" s="135" t="str">
        <f>IF(P_endring!C326=0," ",P_endring!C326/1000)</f>
        <v xml:space="preserve"> </v>
      </c>
      <c r="D325" s="135" t="str">
        <f>IF(P_endring!D326=0," ",P_endring!D326/1000)</f>
        <v xml:space="preserve"> </v>
      </c>
      <c r="E325" s="136" t="str">
        <f>IF(P_endring!G326=0," ",P_endring!G326/1000)</f>
        <v xml:space="preserve"> </v>
      </c>
      <c r="F325" s="29" t="str">
        <f>IF(P_endring!P326=0," ",P_endring!P326)</f>
        <v xml:space="preserve"> </v>
      </c>
    </row>
    <row r="326" spans="2:6" x14ac:dyDescent="0.2">
      <c r="B326" s="21" t="str">
        <f>IF(P_endring!B327=0," ",P_endring!B327)</f>
        <v xml:space="preserve"> </v>
      </c>
      <c r="C326" s="135" t="str">
        <f>IF(P_endring!C327=0," ",P_endring!C327/1000)</f>
        <v xml:space="preserve"> </v>
      </c>
      <c r="D326" s="135" t="str">
        <f>IF(P_endring!D327=0," ",P_endring!D327/1000)</f>
        <v xml:space="preserve"> </v>
      </c>
      <c r="E326" s="136" t="str">
        <f>IF(P_endring!G327=0," ",P_endring!G327/1000)</f>
        <v xml:space="preserve"> </v>
      </c>
      <c r="F326" s="29" t="str">
        <f>IF(P_endring!P327=0," ",P_endring!P327)</f>
        <v xml:space="preserve"> </v>
      </c>
    </row>
    <row r="327" spans="2:6" x14ac:dyDescent="0.2">
      <c r="B327" s="21" t="str">
        <f>IF(P_endring!B328=0," ",P_endring!B328)</f>
        <v xml:space="preserve"> </v>
      </c>
      <c r="C327" s="135" t="str">
        <f>IF(P_endring!C328=0," ",P_endring!C328/1000)</f>
        <v xml:space="preserve"> </v>
      </c>
      <c r="D327" s="135" t="str">
        <f>IF(P_endring!D328=0," ",P_endring!D328/1000)</f>
        <v xml:space="preserve"> </v>
      </c>
      <c r="E327" s="136" t="str">
        <f>IF(P_endring!G328=0," ",P_endring!G328/1000)</f>
        <v xml:space="preserve"> </v>
      </c>
      <c r="F327" s="29" t="str">
        <f>IF(P_endring!P328=0," ",P_endring!P328)</f>
        <v xml:space="preserve"> </v>
      </c>
    </row>
    <row r="328" spans="2:6" x14ac:dyDescent="0.2">
      <c r="B328" s="21" t="str">
        <f>IF(P_endring!B329=0," ",P_endring!B329)</f>
        <v xml:space="preserve"> </v>
      </c>
      <c r="C328" s="135" t="str">
        <f>IF(P_endring!C329=0," ",P_endring!C329/1000)</f>
        <v xml:space="preserve"> </v>
      </c>
      <c r="D328" s="135" t="str">
        <f>IF(P_endring!D329=0," ",P_endring!D329/1000)</f>
        <v xml:space="preserve"> </v>
      </c>
      <c r="E328" s="136" t="str">
        <f>IF(P_endring!G329=0," ",P_endring!G329/1000)</f>
        <v xml:space="preserve"> </v>
      </c>
      <c r="F328" s="29" t="str">
        <f>IF(P_endring!P329=0," ",P_endring!P329)</f>
        <v xml:space="preserve"> </v>
      </c>
    </row>
    <row r="329" spans="2:6" x14ac:dyDescent="0.2">
      <c r="B329" s="21" t="str">
        <f>IF(P_endring!B330=0," ",P_endring!B330)</f>
        <v xml:space="preserve"> </v>
      </c>
      <c r="C329" s="135" t="str">
        <f>IF(P_endring!C330=0," ",P_endring!C330/1000)</f>
        <v xml:space="preserve"> </v>
      </c>
      <c r="D329" s="135" t="str">
        <f>IF(P_endring!D330=0," ",P_endring!D330/1000)</f>
        <v xml:space="preserve"> </v>
      </c>
      <c r="E329" s="136" t="str">
        <f>IF(P_endring!G330=0," ",P_endring!G330/1000)</f>
        <v xml:space="preserve"> </v>
      </c>
      <c r="F329" s="29" t="str">
        <f>IF(P_endring!P330=0," ",P_endring!P330)</f>
        <v xml:space="preserve"> </v>
      </c>
    </row>
    <row r="330" spans="2:6" x14ac:dyDescent="0.2">
      <c r="B330" s="21" t="str">
        <f>IF(P_endring!B331=0," ",P_endring!B331)</f>
        <v xml:space="preserve"> </v>
      </c>
      <c r="C330" s="135" t="str">
        <f>IF(P_endring!C331=0," ",P_endring!C331/1000)</f>
        <v xml:space="preserve"> </v>
      </c>
      <c r="D330" s="135" t="str">
        <f>IF(P_endring!D331=0," ",P_endring!D331/1000)</f>
        <v xml:space="preserve"> </v>
      </c>
      <c r="E330" s="136" t="str">
        <f>IF(P_endring!G331=0," ",P_endring!G331/1000)</f>
        <v xml:space="preserve"> </v>
      </c>
      <c r="F330" s="29" t="str">
        <f>IF(P_endring!P331=0," ",P_endring!P331)</f>
        <v xml:space="preserve"> </v>
      </c>
    </row>
    <row r="331" spans="2:6" x14ac:dyDescent="0.2">
      <c r="B331" s="21" t="str">
        <f>IF(P_endring!B332=0," ",P_endring!B332)</f>
        <v xml:space="preserve"> </v>
      </c>
      <c r="C331" s="135" t="str">
        <f>IF(P_endring!C332=0," ",P_endring!C332/1000)</f>
        <v xml:space="preserve"> </v>
      </c>
      <c r="D331" s="135" t="str">
        <f>IF(P_endring!D332=0," ",P_endring!D332/1000)</f>
        <v xml:space="preserve"> </v>
      </c>
      <c r="E331" s="136" t="str">
        <f>IF(P_endring!G332=0," ",P_endring!G332/1000)</f>
        <v xml:space="preserve"> </v>
      </c>
      <c r="F331" s="29" t="str">
        <f>IF(P_endring!P332=0," ",P_endring!P332)</f>
        <v xml:space="preserve"> </v>
      </c>
    </row>
    <row r="332" spans="2:6" x14ac:dyDescent="0.2">
      <c r="B332" s="21" t="str">
        <f>IF(P_endring!B333=0," ",P_endring!B333)</f>
        <v xml:space="preserve"> </v>
      </c>
      <c r="C332" s="135" t="str">
        <f>IF(P_endring!C333=0," ",P_endring!C333/1000)</f>
        <v xml:space="preserve"> </v>
      </c>
      <c r="D332" s="135" t="str">
        <f>IF(P_endring!D333=0," ",P_endring!D333/1000)</f>
        <v xml:space="preserve"> </v>
      </c>
      <c r="E332" s="136" t="str">
        <f>IF(P_endring!G333=0," ",P_endring!G333/1000)</f>
        <v xml:space="preserve"> </v>
      </c>
      <c r="F332" s="29" t="str">
        <f>IF(P_endring!P333=0," ",P_endring!P333)</f>
        <v xml:space="preserve"> </v>
      </c>
    </row>
    <row r="333" spans="2:6" x14ac:dyDescent="0.2">
      <c r="B333" s="21" t="str">
        <f>IF(P_endring!B334=0," ",P_endring!B334)</f>
        <v xml:space="preserve"> </v>
      </c>
      <c r="C333" s="135" t="str">
        <f>IF(P_endring!C334=0," ",P_endring!C334/1000)</f>
        <v xml:space="preserve"> </v>
      </c>
      <c r="D333" s="135" t="str">
        <f>IF(P_endring!D334=0," ",P_endring!D334/1000)</f>
        <v xml:space="preserve"> </v>
      </c>
      <c r="E333" s="136" t="str">
        <f>IF(P_endring!G334=0," ",P_endring!G334/1000)</f>
        <v xml:space="preserve"> </v>
      </c>
      <c r="F333" s="29" t="str">
        <f>IF(P_endring!P334=0," ",P_endring!P334)</f>
        <v xml:space="preserve"> </v>
      </c>
    </row>
    <row r="334" spans="2:6" x14ac:dyDescent="0.2">
      <c r="B334" s="21" t="str">
        <f>IF(P_endring!B335=0," ",P_endring!B335)</f>
        <v xml:space="preserve"> </v>
      </c>
      <c r="C334" s="135" t="str">
        <f>IF(P_endring!C335=0," ",P_endring!C335/1000)</f>
        <v xml:space="preserve"> </v>
      </c>
      <c r="D334" s="135" t="str">
        <f>IF(P_endring!D335=0," ",P_endring!D335/1000)</f>
        <v xml:space="preserve"> </v>
      </c>
      <c r="E334" s="136" t="str">
        <f>IF(P_endring!G335=0," ",P_endring!G335/1000)</f>
        <v xml:space="preserve"> </v>
      </c>
      <c r="F334" s="29" t="str">
        <f>IF(P_endring!P335=0," ",P_endring!P335)</f>
        <v xml:space="preserve"> </v>
      </c>
    </row>
    <row r="335" spans="2:6" x14ac:dyDescent="0.2">
      <c r="B335" s="21" t="str">
        <f>IF(P_endring!B336=0," ",P_endring!B336)</f>
        <v xml:space="preserve"> </v>
      </c>
      <c r="C335" s="135" t="str">
        <f>IF(P_endring!C336=0," ",P_endring!C336/1000)</f>
        <v xml:space="preserve"> </v>
      </c>
      <c r="D335" s="135" t="str">
        <f>IF(P_endring!D336=0," ",P_endring!D336/1000)</f>
        <v xml:space="preserve"> </v>
      </c>
      <c r="E335" s="136" t="str">
        <f>IF(P_endring!G336=0," ",P_endring!G336/1000)</f>
        <v xml:space="preserve"> </v>
      </c>
      <c r="F335" s="29" t="str">
        <f>IF(P_endring!P336=0," ",P_endring!P336)</f>
        <v xml:space="preserve"> </v>
      </c>
    </row>
    <row r="336" spans="2:6" x14ac:dyDescent="0.2">
      <c r="B336" s="21" t="str">
        <f>IF(P_endring!B337=0," ",P_endring!B337)</f>
        <v xml:space="preserve"> </v>
      </c>
      <c r="C336" s="135" t="str">
        <f>IF(P_endring!C337=0," ",P_endring!C337/1000)</f>
        <v xml:space="preserve"> </v>
      </c>
      <c r="D336" s="135" t="str">
        <f>IF(P_endring!D337=0," ",P_endring!D337/1000)</f>
        <v xml:space="preserve"> </v>
      </c>
      <c r="E336" s="136" t="str">
        <f>IF(P_endring!G337=0," ",P_endring!G337/1000)</f>
        <v xml:space="preserve"> </v>
      </c>
      <c r="F336" s="29" t="str">
        <f>IF(P_endring!P337=0," ",P_endring!P337)</f>
        <v xml:space="preserve"> </v>
      </c>
    </row>
    <row r="337" spans="2:6" x14ac:dyDescent="0.2">
      <c r="B337" s="21" t="str">
        <f>IF(P_endring!B338=0," ",P_endring!B338)</f>
        <v xml:space="preserve"> </v>
      </c>
      <c r="C337" s="135" t="str">
        <f>IF(P_endring!C338=0," ",P_endring!C338/1000)</f>
        <v xml:space="preserve"> </v>
      </c>
      <c r="D337" s="135" t="str">
        <f>IF(P_endring!D338=0," ",P_endring!D338/1000)</f>
        <v xml:space="preserve"> </v>
      </c>
      <c r="E337" s="136" t="str">
        <f>IF(P_endring!G338=0," ",P_endring!G338/1000)</f>
        <v xml:space="preserve"> </v>
      </c>
      <c r="F337" s="29" t="str">
        <f>IF(P_endring!P338=0," ",P_endring!P338)</f>
        <v xml:space="preserve"> </v>
      </c>
    </row>
    <row r="338" spans="2:6" x14ac:dyDescent="0.2">
      <c r="B338" s="21" t="str">
        <f>IF(P_endring!B339=0," ",P_endring!B339)</f>
        <v xml:space="preserve"> </v>
      </c>
      <c r="C338" s="135" t="str">
        <f>IF(P_endring!C339=0," ",P_endring!C339/1000)</f>
        <v xml:space="preserve"> </v>
      </c>
      <c r="D338" s="135" t="str">
        <f>IF(P_endring!D339=0," ",P_endring!D339/1000)</f>
        <v xml:space="preserve"> </v>
      </c>
      <c r="E338" s="136" t="str">
        <f>IF(P_endring!G339=0," ",P_endring!G339/1000)</f>
        <v xml:space="preserve"> </v>
      </c>
      <c r="F338" s="29" t="str">
        <f>IF(P_endring!P339=0," ",P_endring!P339)</f>
        <v xml:space="preserve"> </v>
      </c>
    </row>
    <row r="339" spans="2:6" x14ac:dyDescent="0.2">
      <c r="B339" s="21" t="str">
        <f>IF(P_endring!B340=0," ",P_endring!B340)</f>
        <v xml:space="preserve"> </v>
      </c>
      <c r="C339" s="135" t="str">
        <f>IF(P_endring!C340=0," ",P_endring!C340/1000)</f>
        <v xml:space="preserve"> </v>
      </c>
      <c r="D339" s="135" t="str">
        <f>IF(P_endring!D340=0," ",P_endring!D340/1000)</f>
        <v xml:space="preserve"> </v>
      </c>
      <c r="E339" s="136" t="str">
        <f>IF(P_endring!G340=0," ",P_endring!G340/1000)</f>
        <v xml:space="preserve"> </v>
      </c>
      <c r="F339" s="29" t="str">
        <f>IF(P_endring!P340=0," ",P_endring!P340)</f>
        <v xml:space="preserve"> </v>
      </c>
    </row>
    <row r="340" spans="2:6" x14ac:dyDescent="0.2">
      <c r="B340" s="21" t="str">
        <f>IF(P_endring!B341=0," ",P_endring!B341)</f>
        <v xml:space="preserve"> </v>
      </c>
      <c r="C340" s="135" t="str">
        <f>IF(P_endring!C341=0," ",P_endring!C341/1000)</f>
        <v xml:space="preserve"> </v>
      </c>
      <c r="D340" s="135" t="str">
        <f>IF(P_endring!D341=0," ",P_endring!D341/1000)</f>
        <v xml:space="preserve"> </v>
      </c>
      <c r="E340" s="136" t="str">
        <f>IF(P_endring!G341=0," ",P_endring!G341/1000)</f>
        <v xml:space="preserve"> </v>
      </c>
      <c r="F340" s="29" t="str">
        <f>IF(P_endring!P341=0," ",P_endring!P341)</f>
        <v xml:space="preserve"> </v>
      </c>
    </row>
    <row r="341" spans="2:6" x14ac:dyDescent="0.2">
      <c r="B341" s="21" t="str">
        <f>IF(P_endring!B342=0," ",P_endring!B342)</f>
        <v xml:space="preserve"> </v>
      </c>
      <c r="C341" s="135" t="str">
        <f>IF(P_endring!C342=0," ",P_endring!C342/1000)</f>
        <v xml:space="preserve"> </v>
      </c>
      <c r="D341" s="135" t="str">
        <f>IF(P_endring!D342=0," ",P_endring!D342/1000)</f>
        <v xml:space="preserve"> </v>
      </c>
      <c r="E341" s="136" t="str">
        <f>IF(P_endring!G342=0," ",P_endring!G342/1000)</f>
        <v xml:space="preserve"> </v>
      </c>
      <c r="F341" s="29" t="str">
        <f>IF(P_endring!P342=0," ",P_endring!P342)</f>
        <v xml:space="preserve"> </v>
      </c>
    </row>
    <row r="342" spans="2:6" x14ac:dyDescent="0.2">
      <c r="B342" s="21" t="str">
        <f>IF(P_endring!B343=0," ",P_endring!B343)</f>
        <v xml:space="preserve"> </v>
      </c>
      <c r="C342" s="135" t="str">
        <f>IF(P_endring!C343=0," ",P_endring!C343/1000)</f>
        <v xml:space="preserve"> </v>
      </c>
      <c r="D342" s="135" t="str">
        <f>IF(P_endring!D343=0," ",P_endring!D343/1000)</f>
        <v xml:space="preserve"> </v>
      </c>
      <c r="E342" s="136" t="str">
        <f>IF(P_endring!G343=0," ",P_endring!G343/1000)</f>
        <v xml:space="preserve"> </v>
      </c>
      <c r="F342" s="29" t="str">
        <f>IF(P_endring!P343=0," ",P_endring!P343)</f>
        <v xml:space="preserve"> </v>
      </c>
    </row>
    <row r="343" spans="2:6" x14ac:dyDescent="0.2">
      <c r="B343" s="21" t="str">
        <f>IF(P_endring!B344=0," ",P_endring!B344)</f>
        <v xml:space="preserve"> </v>
      </c>
      <c r="C343" s="135" t="str">
        <f>IF(P_endring!C344=0," ",P_endring!C344/1000)</f>
        <v xml:space="preserve"> </v>
      </c>
      <c r="D343" s="135" t="str">
        <f>IF(P_endring!D344=0," ",P_endring!D344/1000)</f>
        <v xml:space="preserve"> </v>
      </c>
      <c r="E343" s="136" t="str">
        <f>IF(P_endring!G344=0," ",P_endring!G344/1000)</f>
        <v xml:space="preserve"> </v>
      </c>
      <c r="F343" s="29" t="str">
        <f>IF(P_endring!P344=0," ",P_endring!P344)</f>
        <v xml:space="preserve"> </v>
      </c>
    </row>
    <row r="344" spans="2:6" x14ac:dyDescent="0.2">
      <c r="B344" s="21" t="str">
        <f>IF(P_endring!B345=0," ",P_endring!B345)</f>
        <v xml:space="preserve"> </v>
      </c>
      <c r="C344" s="135" t="str">
        <f>IF(P_endring!C345=0," ",P_endring!C345/1000)</f>
        <v xml:space="preserve"> </v>
      </c>
      <c r="D344" s="135" t="str">
        <f>IF(P_endring!D345=0," ",P_endring!D345/1000)</f>
        <v xml:space="preserve"> </v>
      </c>
      <c r="E344" s="136" t="str">
        <f>IF(P_endring!G345=0," ",P_endring!G345/1000)</f>
        <v xml:space="preserve"> </v>
      </c>
      <c r="F344" s="29" t="str">
        <f>IF(P_endring!P345=0," ",P_endring!P345)</f>
        <v xml:space="preserve"> </v>
      </c>
    </row>
    <row r="345" spans="2:6" x14ac:dyDescent="0.2">
      <c r="B345" s="21" t="str">
        <f>IF(P_endring!B346=0," ",P_endring!B346)</f>
        <v xml:space="preserve"> </v>
      </c>
      <c r="C345" s="135" t="str">
        <f>IF(P_endring!C346=0," ",P_endring!C346/1000)</f>
        <v xml:space="preserve"> </v>
      </c>
      <c r="D345" s="135" t="str">
        <f>IF(P_endring!D346=0," ",P_endring!D346/1000)</f>
        <v xml:space="preserve"> </v>
      </c>
      <c r="E345" s="136" t="str">
        <f>IF(P_endring!G346=0," ",P_endring!G346/1000)</f>
        <v xml:space="preserve"> </v>
      </c>
      <c r="F345" s="29" t="str">
        <f>IF(P_endring!P346=0," ",P_endring!P346)</f>
        <v xml:space="preserve"> </v>
      </c>
    </row>
    <row r="346" spans="2:6" x14ac:dyDescent="0.2">
      <c r="B346" s="21" t="str">
        <f>IF(P_endring!B347=0," ",P_endring!B347)</f>
        <v xml:space="preserve"> </v>
      </c>
      <c r="C346" s="135" t="str">
        <f>IF(P_endring!C347=0," ",P_endring!C347/1000)</f>
        <v xml:space="preserve"> </v>
      </c>
      <c r="D346" s="135" t="str">
        <f>IF(P_endring!D347=0," ",P_endring!D347/1000)</f>
        <v xml:space="preserve"> </v>
      </c>
      <c r="E346" s="136" t="str">
        <f>IF(P_endring!G347=0," ",P_endring!G347/1000)</f>
        <v xml:space="preserve"> </v>
      </c>
      <c r="F346" s="29" t="str">
        <f>IF(P_endring!P347=0," ",P_endring!P347)</f>
        <v xml:space="preserve"> </v>
      </c>
    </row>
    <row r="347" spans="2:6" x14ac:dyDescent="0.2">
      <c r="B347" s="21" t="str">
        <f>IF(P_endring!B348=0," ",P_endring!B348)</f>
        <v xml:space="preserve"> </v>
      </c>
      <c r="C347" s="135" t="str">
        <f>IF(P_endring!C348=0," ",P_endring!C348/1000)</f>
        <v xml:space="preserve"> </v>
      </c>
      <c r="D347" s="135" t="str">
        <f>IF(P_endring!D348=0," ",P_endring!D348/1000)</f>
        <v xml:space="preserve"> </v>
      </c>
      <c r="E347" s="136" t="str">
        <f>IF(P_endring!G348=0," ",P_endring!G348/1000)</f>
        <v xml:space="preserve"> </v>
      </c>
      <c r="F347" s="29" t="str">
        <f>IF(P_endring!P348=0," ",P_endring!P348)</f>
        <v xml:space="preserve"> </v>
      </c>
    </row>
    <row r="348" spans="2:6" x14ac:dyDescent="0.2">
      <c r="B348" s="21" t="str">
        <f>IF(P_endring!B349=0," ",P_endring!B349)</f>
        <v xml:space="preserve"> </v>
      </c>
      <c r="C348" s="135" t="str">
        <f>IF(P_endring!C349=0," ",P_endring!C349/1000)</f>
        <v xml:space="preserve"> </v>
      </c>
      <c r="D348" s="135" t="str">
        <f>IF(P_endring!D349=0," ",P_endring!D349/1000)</f>
        <v xml:space="preserve"> </v>
      </c>
      <c r="E348" s="136" t="str">
        <f>IF(P_endring!G349=0," ",P_endring!G349/1000)</f>
        <v xml:space="preserve"> </v>
      </c>
      <c r="F348" s="29" t="str">
        <f>IF(P_endring!P349=0," ",P_endring!P349)</f>
        <v xml:space="preserve"> </v>
      </c>
    </row>
    <row r="349" spans="2:6" x14ac:dyDescent="0.2">
      <c r="B349" s="21" t="str">
        <f>IF(P_endring!B350=0," ",P_endring!B350)</f>
        <v xml:space="preserve"> </v>
      </c>
      <c r="C349" s="135" t="str">
        <f>IF(P_endring!C350=0," ",P_endring!C350/1000)</f>
        <v xml:space="preserve"> </v>
      </c>
      <c r="D349" s="135" t="str">
        <f>IF(P_endring!D350=0," ",P_endring!D350/1000)</f>
        <v xml:space="preserve"> </v>
      </c>
      <c r="E349" s="136" t="str">
        <f>IF(P_endring!G350=0," ",P_endring!G350/1000)</f>
        <v xml:space="preserve"> </v>
      </c>
      <c r="F349" s="29" t="str">
        <f>IF(P_endring!P350=0," ",P_endring!P350)</f>
        <v xml:space="preserve"> </v>
      </c>
    </row>
    <row r="350" spans="2:6" x14ac:dyDescent="0.2">
      <c r="B350" s="21" t="str">
        <f>IF(P_endring!B351=0," ",P_endring!B351)</f>
        <v xml:space="preserve"> </v>
      </c>
      <c r="C350" s="135" t="str">
        <f>IF(P_endring!C351=0," ",P_endring!C351/1000)</f>
        <v xml:space="preserve"> </v>
      </c>
      <c r="D350" s="135" t="str">
        <f>IF(P_endring!D351=0," ",P_endring!D351/1000)</f>
        <v xml:space="preserve"> </v>
      </c>
      <c r="E350" s="136" t="str">
        <f>IF(P_endring!G351=0," ",P_endring!G351/1000)</f>
        <v xml:space="preserve"> </v>
      </c>
      <c r="F350" s="29" t="str">
        <f>IF(P_endring!P351=0," ",P_endring!P351)</f>
        <v xml:space="preserve"> </v>
      </c>
    </row>
    <row r="351" spans="2:6" x14ac:dyDescent="0.2">
      <c r="B351" s="21" t="str">
        <f>IF(P_endring!B352=0," ",P_endring!B352)</f>
        <v xml:space="preserve"> </v>
      </c>
      <c r="C351" s="135" t="str">
        <f>IF(P_endring!C352=0," ",P_endring!C352/1000)</f>
        <v xml:space="preserve"> </v>
      </c>
      <c r="D351" s="135" t="str">
        <f>IF(P_endring!D352=0," ",P_endring!D352/1000)</f>
        <v xml:space="preserve"> </v>
      </c>
      <c r="E351" s="136" t="str">
        <f>IF(P_endring!G352=0," ",P_endring!G352/1000)</f>
        <v xml:space="preserve"> </v>
      </c>
      <c r="F351" s="29" t="str">
        <f>IF(P_endring!P352=0," ",P_endring!P352)</f>
        <v xml:space="preserve"> </v>
      </c>
    </row>
    <row r="352" spans="2:6" x14ac:dyDescent="0.2">
      <c r="B352" s="21" t="str">
        <f>IF(P_endring!B353=0," ",P_endring!B353)</f>
        <v xml:space="preserve"> </v>
      </c>
      <c r="C352" s="135" t="str">
        <f>IF(P_endring!C353=0," ",P_endring!C353/1000)</f>
        <v xml:space="preserve"> </v>
      </c>
      <c r="D352" s="135" t="str">
        <f>IF(P_endring!D353=0," ",P_endring!D353/1000)</f>
        <v xml:space="preserve"> </v>
      </c>
      <c r="E352" s="136" t="str">
        <f>IF(P_endring!G353=0," ",P_endring!G353/1000)</f>
        <v xml:space="preserve"> </v>
      </c>
      <c r="F352" s="29" t="str">
        <f>IF(P_endring!P353=0," ",P_endring!P353)</f>
        <v xml:space="preserve"> </v>
      </c>
    </row>
    <row r="353" spans="2:6" x14ac:dyDescent="0.2">
      <c r="B353" s="21" t="str">
        <f>IF(P_endring!B354=0," ",P_endring!B354)</f>
        <v xml:space="preserve"> </v>
      </c>
      <c r="C353" s="135" t="str">
        <f>IF(P_endring!C354=0," ",P_endring!C354/1000)</f>
        <v xml:space="preserve"> </v>
      </c>
      <c r="D353" s="135" t="str">
        <f>IF(P_endring!D354=0," ",P_endring!D354/1000)</f>
        <v xml:space="preserve"> </v>
      </c>
      <c r="E353" s="136" t="str">
        <f>IF(P_endring!G354=0," ",P_endring!G354/1000)</f>
        <v xml:space="preserve"> </v>
      </c>
      <c r="F353" s="29" t="str">
        <f>IF(P_endring!P354=0," ",P_endring!P354)</f>
        <v xml:space="preserve"> </v>
      </c>
    </row>
    <row r="354" spans="2:6" x14ac:dyDescent="0.2">
      <c r="B354" s="21" t="str">
        <f>IF(P_endring!B355=0," ",P_endring!B355)</f>
        <v xml:space="preserve"> </v>
      </c>
      <c r="C354" s="135" t="str">
        <f>IF(P_endring!C355=0," ",P_endring!C355/1000)</f>
        <v xml:space="preserve"> </v>
      </c>
      <c r="D354" s="135" t="str">
        <f>IF(P_endring!D355=0," ",P_endring!D355/1000)</f>
        <v xml:space="preserve"> </v>
      </c>
      <c r="E354" s="136" t="str">
        <f>IF(P_endring!G355=0," ",P_endring!G355/1000)</f>
        <v xml:space="preserve"> </v>
      </c>
      <c r="F354" s="29" t="str">
        <f>IF(P_endring!P355=0," ",P_endring!P355)</f>
        <v xml:space="preserve"> </v>
      </c>
    </row>
    <row r="355" spans="2:6" x14ac:dyDescent="0.2">
      <c r="B355" s="21" t="str">
        <f>IF(P_endring!B356=0," ",P_endring!B356)</f>
        <v xml:space="preserve"> </v>
      </c>
      <c r="C355" s="135" t="str">
        <f>IF(P_endring!C356=0," ",P_endring!C356/1000)</f>
        <v xml:space="preserve"> </v>
      </c>
      <c r="D355" s="135" t="str">
        <f>IF(P_endring!D356=0," ",P_endring!D356/1000)</f>
        <v xml:space="preserve"> </v>
      </c>
      <c r="E355" s="136" t="str">
        <f>IF(P_endring!G356=0," ",P_endring!G356/1000)</f>
        <v xml:space="preserve"> </v>
      </c>
      <c r="F355" s="29" t="str">
        <f>IF(P_endring!P356=0," ",P_endring!P356)</f>
        <v xml:space="preserve"> </v>
      </c>
    </row>
    <row r="356" spans="2:6" x14ac:dyDescent="0.2">
      <c r="B356" s="21" t="str">
        <f>IF(P_endring!B357=0," ",P_endring!B357)</f>
        <v xml:space="preserve"> </v>
      </c>
      <c r="C356" s="135" t="str">
        <f>IF(P_endring!C357=0," ",P_endring!C357/1000)</f>
        <v xml:space="preserve"> </v>
      </c>
      <c r="D356" s="135" t="str">
        <f>IF(P_endring!D357=0," ",P_endring!D357/1000)</f>
        <v xml:space="preserve"> </v>
      </c>
      <c r="E356" s="136" t="str">
        <f>IF(P_endring!G357=0," ",P_endring!G357/1000)</f>
        <v xml:space="preserve"> </v>
      </c>
      <c r="F356" s="29" t="str">
        <f>IF(P_endring!P357=0," ",P_endring!P357)</f>
        <v xml:space="preserve"> </v>
      </c>
    </row>
    <row r="357" spans="2:6" x14ac:dyDescent="0.2">
      <c r="B357" s="21" t="str">
        <f>IF(P_endring!B358=0," ",P_endring!B358)</f>
        <v xml:space="preserve"> </v>
      </c>
      <c r="C357" s="135" t="str">
        <f>IF(P_endring!C358=0," ",P_endring!C358/1000)</f>
        <v xml:space="preserve"> </v>
      </c>
      <c r="D357" s="135" t="str">
        <f>IF(P_endring!D358=0," ",P_endring!D358/1000)</f>
        <v xml:space="preserve"> </v>
      </c>
      <c r="E357" s="136" t="str">
        <f>IF(P_endring!G358=0," ",P_endring!G358/1000)</f>
        <v xml:space="preserve"> </v>
      </c>
      <c r="F357" s="29" t="str">
        <f>IF(P_endring!P358=0," ",P_endring!P358)</f>
        <v xml:space="preserve"> </v>
      </c>
    </row>
    <row r="358" spans="2:6" x14ac:dyDescent="0.2">
      <c r="B358" s="21" t="str">
        <f>IF(P_endring!B359=0," ",P_endring!B359)</f>
        <v xml:space="preserve"> </v>
      </c>
      <c r="C358" s="135" t="str">
        <f>IF(P_endring!C359=0," ",P_endring!C359/1000)</f>
        <v xml:space="preserve"> </v>
      </c>
      <c r="D358" s="135" t="str">
        <f>IF(P_endring!D359=0," ",P_endring!D359/1000)</f>
        <v xml:space="preserve"> </v>
      </c>
      <c r="E358" s="136" t="str">
        <f>IF(P_endring!G359=0," ",P_endring!G359/1000)</f>
        <v xml:space="preserve"> </v>
      </c>
      <c r="F358" s="29" t="str">
        <f>IF(P_endring!P359=0," ",P_endring!P359)</f>
        <v xml:space="preserve"> </v>
      </c>
    </row>
    <row r="359" spans="2:6" x14ac:dyDescent="0.2">
      <c r="B359" s="21" t="str">
        <f>IF(P_endring!B360=0," ",P_endring!B360)</f>
        <v xml:space="preserve"> </v>
      </c>
      <c r="C359" s="135" t="str">
        <f>IF(P_endring!C360=0," ",P_endring!C360/1000)</f>
        <v xml:space="preserve"> </v>
      </c>
      <c r="D359" s="135" t="str">
        <f>IF(P_endring!D360=0," ",P_endring!D360/1000)</f>
        <v xml:space="preserve"> </v>
      </c>
      <c r="E359" s="136" t="str">
        <f>IF(P_endring!G360=0," ",P_endring!G360/1000)</f>
        <v xml:space="preserve"> </v>
      </c>
      <c r="F359" s="23" t="str">
        <f>IF(P_endring!P360=0," ",P_endring!P360)</f>
        <v xml:space="preserve"> </v>
      </c>
    </row>
    <row r="360" spans="2:6" x14ac:dyDescent="0.2">
      <c r="B360" s="21" t="str">
        <f>IF(P_endring!B361=0," ",P_endring!B361)</f>
        <v xml:space="preserve"> </v>
      </c>
      <c r="C360" s="135" t="str">
        <f>IF(P_endring!C361=0," ",P_endring!C361/1000)</f>
        <v xml:space="preserve"> </v>
      </c>
      <c r="D360" s="135" t="str">
        <f>IF(P_endring!D361=0," ",P_endring!D361/1000)</f>
        <v xml:space="preserve"> </v>
      </c>
      <c r="E360" s="136" t="str">
        <f>IF(P_endring!G361=0," ",P_endring!G361/1000)</f>
        <v xml:space="preserve"> </v>
      </c>
      <c r="F360" s="23" t="str">
        <f>IF(P_endring!P361=0," ",P_endring!P361)</f>
        <v xml:space="preserve"> </v>
      </c>
    </row>
    <row r="361" spans="2:6" x14ac:dyDescent="0.2">
      <c r="B361" s="24" t="str">
        <f>IF(P_endring!B362=0," ",P_endring!B362)</f>
        <v xml:space="preserve"> </v>
      </c>
      <c r="C361" s="135" t="str">
        <f>IF(P_endring!C362=0," ",P_endring!C362/1000)</f>
        <v xml:space="preserve"> </v>
      </c>
      <c r="D361" s="135" t="str">
        <f>IF(P_endring!D362=0," ",P_endring!D362/1000)</f>
        <v xml:space="preserve"> </v>
      </c>
      <c r="E361" s="136" t="str">
        <f>IF(P_endring!G362=0," ",P_endring!G362/1000)</f>
        <v xml:space="preserve"> </v>
      </c>
      <c r="F361" s="25" t="str">
        <f>IF(P_endring!P362=0," ",P_endring!P362)</f>
        <v xml:space="preserve"> </v>
      </c>
    </row>
    <row r="362" spans="2:6" x14ac:dyDescent="0.2">
      <c r="C362" s="135" t="str">
        <f>IF(P_endring!C363=0," ",P_endring!C363/1000)</f>
        <v xml:space="preserve"> </v>
      </c>
      <c r="D362" s="135" t="str">
        <f>IF(P_endring!D363=0," ",P_endring!D363/1000)</f>
        <v xml:space="preserve"> </v>
      </c>
      <c r="E362" s="136" t="str">
        <f>IF(P_endring!G363=0," ",P_endring!G363/1000)</f>
        <v xml:space="preserve"> </v>
      </c>
    </row>
    <row r="363" spans="2:6" x14ac:dyDescent="0.2">
      <c r="C363" s="135" t="str">
        <f>IF(P_endring!C364=0," ",P_endring!C364/1000)</f>
        <v xml:space="preserve"> </v>
      </c>
      <c r="D363" s="135" t="str">
        <f>IF(P_endring!D364=0," ",P_endring!D364/1000)</f>
        <v xml:space="preserve"> </v>
      </c>
      <c r="E363" s="136" t="str">
        <f>IF(P_endring!G364=0," ",P_endring!G364/1000)</f>
        <v xml:space="preserve"> </v>
      </c>
    </row>
    <row r="476" spans="2:6" x14ac:dyDescent="0.2">
      <c r="B476" s="24" t="str">
        <f>IF(P_endring!B477=0," ",P_endring!B477)</f>
        <v xml:space="preserve"> </v>
      </c>
      <c r="C476" s="24" t="str">
        <f>IF(P_endring!C477=0," ",P_endring!C477)</f>
        <v xml:space="preserve"> </v>
      </c>
      <c r="D476" s="24" t="str">
        <f>IF(P_endring!D477=0," ",P_endring!D477)</f>
        <v xml:space="preserve"> </v>
      </c>
      <c r="E476" s="24" t="str">
        <f>IF(P_endring!G477=0," ",P_endring!G477)</f>
        <v xml:space="preserve"> </v>
      </c>
      <c r="F476" s="24" t="str">
        <f>IF(P_endring!P477=0," ",P_endring!P477)</f>
        <v xml:space="preserve"> </v>
      </c>
    </row>
    <row r="477" spans="2:6" x14ac:dyDescent="0.2">
      <c r="B477" s="24" t="str">
        <f>IF(P_endring!B478=0," ",P_endring!B478)</f>
        <v xml:space="preserve"> </v>
      </c>
      <c r="C477" s="24" t="str">
        <f>IF(P_endring!C478=0," ",P_endring!C478)</f>
        <v xml:space="preserve"> </v>
      </c>
      <c r="D477" s="24" t="str">
        <f>IF(P_endring!D478=0," ",P_endring!D478)</f>
        <v xml:space="preserve"> </v>
      </c>
      <c r="E477" s="24" t="str">
        <f>IF(P_endring!G478=0," ",P_endring!G478)</f>
        <v xml:space="preserve"> </v>
      </c>
      <c r="F477" s="24" t="str">
        <f>IF(P_endring!P478=0," ",P_endring!P478)</f>
        <v xml:space="preserve"> </v>
      </c>
    </row>
    <row r="478" spans="2:6" x14ac:dyDescent="0.2">
      <c r="B478" s="24" t="str">
        <f>IF(P_endring!B479=0," ",P_endring!B479)</f>
        <v xml:space="preserve"> </v>
      </c>
      <c r="C478" s="24" t="str">
        <f>IF(P_endring!C479=0," ",P_endring!C479)</f>
        <v xml:space="preserve"> </v>
      </c>
      <c r="D478" s="24" t="str">
        <f>IF(P_endring!D479=0," ",P_endring!D479)</f>
        <v xml:space="preserve"> </v>
      </c>
      <c r="E478" s="24" t="str">
        <f>IF(P_endring!G479=0," ",P_endring!G479)</f>
        <v xml:space="preserve"> </v>
      </c>
      <c r="F478" s="24" t="str">
        <f>IF(P_endring!P479=0," ",P_endring!P479)</f>
        <v xml:space="preserve"> </v>
      </c>
    </row>
    <row r="479" spans="2:6" x14ac:dyDescent="0.2">
      <c r="B479" s="24" t="str">
        <f>IF(P_endring!B480=0," ",P_endring!B480)</f>
        <v xml:space="preserve"> </v>
      </c>
      <c r="C479" s="24" t="str">
        <f>IF(P_endring!C480=0," ",P_endring!C480)</f>
        <v xml:space="preserve"> </v>
      </c>
      <c r="D479" s="24" t="str">
        <f>IF(P_endring!D480=0," ",P_endring!D480)</f>
        <v xml:space="preserve"> </v>
      </c>
      <c r="E479" s="24" t="str">
        <f>IF(P_endring!G480=0," ",P_endring!G480)</f>
        <v xml:space="preserve"> </v>
      </c>
      <c r="F479" s="24" t="str">
        <f>IF(P_endring!P480=0," ",P_endring!P480)</f>
        <v xml:space="preserve"> </v>
      </c>
    </row>
    <row r="480" spans="2:6" x14ac:dyDescent="0.2">
      <c r="B480" s="24" t="str">
        <f>IF(P_endring!B481=0," ",P_endring!B481)</f>
        <v xml:space="preserve"> </v>
      </c>
      <c r="C480" s="24" t="str">
        <f>IF(P_endring!C481=0," ",P_endring!C481)</f>
        <v xml:space="preserve"> </v>
      </c>
      <c r="D480" s="24" t="str">
        <f>IF(P_endring!D481=0," ",P_endring!D481)</f>
        <v xml:space="preserve"> </v>
      </c>
      <c r="E480" s="24" t="str">
        <f>IF(P_endring!G481=0," ",P_endring!G481)</f>
        <v xml:space="preserve"> </v>
      </c>
      <c r="F480" s="24" t="str">
        <f>IF(P_endring!P481=0," ",P_endring!P481)</f>
        <v xml:space="preserve"> </v>
      </c>
    </row>
    <row r="481" spans="2:6" x14ac:dyDescent="0.2">
      <c r="B481" s="24" t="str">
        <f>IF(P_endring!B482=0," ",P_endring!B482)</f>
        <v xml:space="preserve"> </v>
      </c>
      <c r="C481" s="24" t="str">
        <f>IF(P_endring!C482=0," ",P_endring!C482)</f>
        <v xml:space="preserve"> </v>
      </c>
      <c r="D481" s="24" t="str">
        <f>IF(P_endring!D482=0," ",P_endring!D482)</f>
        <v xml:space="preserve"> </v>
      </c>
      <c r="E481" s="24" t="str">
        <f>IF(P_endring!G482=0," ",P_endring!G482)</f>
        <v xml:space="preserve"> </v>
      </c>
      <c r="F481" s="24" t="str">
        <f>IF(P_endring!P482=0," ",P_endring!P482)</f>
        <v xml:space="preserve"> </v>
      </c>
    </row>
    <row r="482" spans="2:6" x14ac:dyDescent="0.2">
      <c r="B482" s="24" t="str">
        <f>IF(P_endring!B483=0," ",P_endring!B483)</f>
        <v xml:space="preserve"> </v>
      </c>
      <c r="C482" s="24" t="str">
        <f>IF(P_endring!C483=0," ",P_endring!C483)</f>
        <v xml:space="preserve"> </v>
      </c>
      <c r="D482" s="24" t="str">
        <f>IF(P_endring!D483=0," ",P_endring!D483)</f>
        <v xml:space="preserve"> </v>
      </c>
      <c r="E482" s="24" t="str">
        <f>IF(P_endring!G483=0," ",P_endring!G483)</f>
        <v xml:space="preserve"> </v>
      </c>
      <c r="F482" s="24" t="str">
        <f>IF(P_endring!P483=0," ",P_endring!P483)</f>
        <v xml:space="preserve"> </v>
      </c>
    </row>
    <row r="483" spans="2:6" x14ac:dyDescent="0.2">
      <c r="B483" s="24" t="str">
        <f>IF(P_endring!B484=0," ",P_endring!B484)</f>
        <v xml:space="preserve"> </v>
      </c>
      <c r="C483" s="24" t="str">
        <f>IF(P_endring!C484=0," ",P_endring!C484)</f>
        <v xml:space="preserve"> </v>
      </c>
      <c r="D483" s="24" t="str">
        <f>IF(P_endring!D484=0," ",P_endring!D484)</f>
        <v xml:space="preserve"> </v>
      </c>
      <c r="E483" s="24" t="str">
        <f>IF(P_endring!G484=0," ",P_endring!G484)</f>
        <v xml:space="preserve"> </v>
      </c>
      <c r="F483" s="24" t="str">
        <f>IF(P_endring!P484=0," ",P_endring!P484)</f>
        <v xml:space="preserve"> </v>
      </c>
    </row>
    <row r="484" spans="2:6" x14ac:dyDescent="0.2">
      <c r="B484" s="24" t="str">
        <f>IF(P_endring!B485=0," ",P_endring!B485)</f>
        <v xml:space="preserve"> </v>
      </c>
      <c r="C484" s="24" t="str">
        <f>IF(P_endring!C485=0," ",P_endring!C485)</f>
        <v xml:space="preserve"> </v>
      </c>
      <c r="D484" s="24" t="str">
        <f>IF(P_endring!D485=0," ",P_endring!D485)</f>
        <v xml:space="preserve"> </v>
      </c>
      <c r="E484" s="24" t="str">
        <f>IF(P_endring!G485=0," ",P_endring!G485)</f>
        <v xml:space="preserve"> </v>
      </c>
      <c r="F484" s="24" t="str">
        <f>IF(P_endring!P485=0," ",P_endring!P485)</f>
        <v xml:space="preserve"> </v>
      </c>
    </row>
    <row r="485" spans="2:6" x14ac:dyDescent="0.2">
      <c r="B485" s="24" t="str">
        <f>IF(P_endring!B486=0," ",P_endring!B486)</f>
        <v xml:space="preserve"> </v>
      </c>
      <c r="C485" s="24" t="str">
        <f>IF(P_endring!C486=0," ",P_endring!C486)</f>
        <v xml:space="preserve"> </v>
      </c>
      <c r="D485" s="24" t="str">
        <f>IF(P_endring!D486=0," ",P_endring!D486)</f>
        <v xml:space="preserve"> </v>
      </c>
      <c r="E485" s="24" t="str">
        <f>IF(P_endring!G486=0," ",P_endring!G486)</f>
        <v xml:space="preserve"> </v>
      </c>
      <c r="F485" s="24" t="str">
        <f>IF(P_endring!P486=0," ",P_endring!P486)</f>
        <v xml:space="preserve"> </v>
      </c>
    </row>
    <row r="486" spans="2:6" x14ac:dyDescent="0.2">
      <c r="B486" s="24" t="str">
        <f>IF(P_endring!B487=0," ",P_endring!B487)</f>
        <v xml:space="preserve"> </v>
      </c>
      <c r="C486" s="24" t="str">
        <f>IF(P_endring!C487=0," ",P_endring!C487)</f>
        <v xml:space="preserve"> </v>
      </c>
      <c r="D486" s="24" t="str">
        <f>IF(P_endring!D487=0," ",P_endring!D487)</f>
        <v xml:space="preserve"> </v>
      </c>
      <c r="E486" s="24" t="str">
        <f>IF(P_endring!G487=0," ",P_endring!G487)</f>
        <v xml:space="preserve"> </v>
      </c>
      <c r="F486" s="24" t="str">
        <f>IF(P_endring!P487=0," ",P_endring!P487)</f>
        <v xml:space="preserve"> </v>
      </c>
    </row>
    <row r="487" spans="2:6" x14ac:dyDescent="0.2">
      <c r="B487" s="24" t="str">
        <f>IF(P_endring!B488=0," ",P_endring!B488)</f>
        <v xml:space="preserve"> </v>
      </c>
      <c r="C487" s="24" t="str">
        <f>IF(P_endring!C488=0," ",P_endring!C488)</f>
        <v xml:space="preserve"> </v>
      </c>
      <c r="D487" s="24" t="str">
        <f>IF(P_endring!D488=0," ",P_endring!D488)</f>
        <v xml:space="preserve"> </v>
      </c>
      <c r="E487" s="24" t="str">
        <f>IF(P_endring!G488=0," ",P_endring!G488)</f>
        <v xml:space="preserve"> </v>
      </c>
      <c r="F487" s="24" t="str">
        <f>IF(P_endring!P488=0," ",P_endring!P488)</f>
        <v xml:space="preserve"> </v>
      </c>
    </row>
    <row r="488" spans="2:6" x14ac:dyDescent="0.2">
      <c r="B488" s="24" t="str">
        <f>IF(P_endring!B489=0," ",P_endring!B489)</f>
        <v xml:space="preserve"> </v>
      </c>
      <c r="C488" s="24" t="str">
        <f>IF(P_endring!C489=0," ",P_endring!C489)</f>
        <v xml:space="preserve"> </v>
      </c>
      <c r="D488" s="24" t="str">
        <f>IF(P_endring!D489=0," ",P_endring!D489)</f>
        <v xml:space="preserve"> </v>
      </c>
      <c r="E488" s="24" t="str">
        <f>IF(P_endring!G489=0," ",P_endring!G489)</f>
        <v xml:space="preserve"> </v>
      </c>
      <c r="F488" s="24" t="str">
        <f>IF(P_endring!P489=0," ",P_endring!P489)</f>
        <v xml:space="preserve"> </v>
      </c>
    </row>
    <row r="489" spans="2:6" x14ac:dyDescent="0.2">
      <c r="B489" s="24" t="str">
        <f>IF(P_endring!B490=0," ",P_endring!B490)</f>
        <v xml:space="preserve"> </v>
      </c>
      <c r="C489" s="24" t="str">
        <f>IF(P_endring!C490=0," ",P_endring!C490)</f>
        <v xml:space="preserve"> </v>
      </c>
      <c r="D489" s="24" t="str">
        <f>IF(P_endring!D490=0," ",P_endring!D490)</f>
        <v xml:space="preserve"> </v>
      </c>
      <c r="E489" s="24" t="str">
        <f>IF(P_endring!G490=0," ",P_endring!G490)</f>
        <v xml:space="preserve"> </v>
      </c>
      <c r="F489" s="24" t="str">
        <f>IF(P_endring!P490=0," ",P_endring!P490)</f>
        <v xml:space="preserve"> </v>
      </c>
    </row>
    <row r="490" spans="2:6" x14ac:dyDescent="0.2">
      <c r="B490" s="24" t="str">
        <f>IF(P_endring!B491=0," ",P_endring!B491)</f>
        <v xml:space="preserve"> </v>
      </c>
      <c r="C490" s="24" t="str">
        <f>IF(P_endring!C491=0," ",P_endring!C491)</f>
        <v xml:space="preserve"> </v>
      </c>
      <c r="D490" s="24" t="str">
        <f>IF(P_endring!D491=0," ",P_endring!D491)</f>
        <v xml:space="preserve"> </v>
      </c>
      <c r="E490" s="24" t="str">
        <f>IF(P_endring!G491=0," ",P_endring!G491)</f>
        <v xml:space="preserve"> </v>
      </c>
      <c r="F490" s="24" t="str">
        <f>IF(P_endring!P491=0," ",P_endring!P491)</f>
        <v xml:space="preserve"> </v>
      </c>
    </row>
    <row r="491" spans="2:6" x14ac:dyDescent="0.2">
      <c r="B491" s="24" t="str">
        <f>IF(P_endring!B492=0," ",P_endring!B492)</f>
        <v xml:space="preserve"> </v>
      </c>
      <c r="C491" s="24" t="str">
        <f>IF(P_endring!C492=0," ",P_endring!C492)</f>
        <v xml:space="preserve"> </v>
      </c>
      <c r="D491" s="24" t="str">
        <f>IF(P_endring!D492=0," ",P_endring!D492)</f>
        <v xml:space="preserve"> </v>
      </c>
      <c r="E491" s="24" t="str">
        <f>IF(P_endring!G492=0," ",P_endring!G492)</f>
        <v xml:space="preserve"> </v>
      </c>
      <c r="F491" s="24" t="str">
        <f>IF(P_endring!P492=0," ",P_endring!P492)</f>
        <v xml:space="preserve"> </v>
      </c>
    </row>
    <row r="492" spans="2:6" x14ac:dyDescent="0.2">
      <c r="B492" s="24" t="str">
        <f>IF(P_endring!B493=0," ",P_endring!B493)</f>
        <v xml:space="preserve"> </v>
      </c>
      <c r="C492" s="24" t="str">
        <f>IF(P_endring!C493=0," ",P_endring!C493)</f>
        <v xml:space="preserve"> </v>
      </c>
      <c r="D492" s="24" t="str">
        <f>IF(P_endring!D493=0," ",P_endring!D493)</f>
        <v xml:space="preserve"> </v>
      </c>
      <c r="E492" s="24" t="str">
        <f>IF(P_endring!G493=0," ",P_endring!G493)</f>
        <v xml:space="preserve"> </v>
      </c>
      <c r="F492" s="24" t="str">
        <f>IF(P_endring!P493=0," ",P_endring!P493)</f>
        <v xml:space="preserve"> </v>
      </c>
    </row>
    <row r="493" spans="2:6" x14ac:dyDescent="0.2">
      <c r="B493" s="24" t="str">
        <f>IF(P_endring!B494=0," ",P_endring!B494)</f>
        <v xml:space="preserve"> </v>
      </c>
      <c r="C493" s="24" t="str">
        <f>IF(P_endring!C494=0," ",P_endring!C494)</f>
        <v xml:space="preserve"> </v>
      </c>
      <c r="D493" s="24" t="str">
        <f>IF(P_endring!D494=0," ",P_endring!D494)</f>
        <v xml:space="preserve"> </v>
      </c>
      <c r="E493" s="24" t="str">
        <f>IF(P_endring!G494=0," ",P_endring!G494)</f>
        <v xml:space="preserve"> </v>
      </c>
      <c r="F493" s="24" t="str">
        <f>IF(P_endring!P494=0," ",P_endring!P494)</f>
        <v xml:space="preserve"> </v>
      </c>
    </row>
    <row r="494" spans="2:6" x14ac:dyDescent="0.2">
      <c r="B494" s="24" t="str">
        <f>IF(P_endring!B495=0," ",P_endring!B495)</f>
        <v xml:space="preserve"> </v>
      </c>
      <c r="C494" s="24" t="str">
        <f>IF(P_endring!C495=0," ",P_endring!C495)</f>
        <v xml:space="preserve"> </v>
      </c>
      <c r="D494" s="24" t="str">
        <f>IF(P_endring!D495=0," ",P_endring!D495)</f>
        <v xml:space="preserve"> </v>
      </c>
      <c r="E494" s="24" t="str">
        <f>IF(P_endring!G495=0," ",P_endring!G495)</f>
        <v xml:space="preserve"> </v>
      </c>
      <c r="F494" s="24" t="str">
        <f>IF(P_endring!P495=0," ",P_endring!P495)</f>
        <v xml:space="preserve"> </v>
      </c>
    </row>
    <row r="495" spans="2:6" x14ac:dyDescent="0.2">
      <c r="B495" s="24" t="str">
        <f>IF(P_endring!B496=0," ",P_endring!B496)</f>
        <v xml:space="preserve"> </v>
      </c>
      <c r="C495" s="24" t="str">
        <f>IF(P_endring!C496=0," ",P_endring!C496)</f>
        <v xml:space="preserve"> </v>
      </c>
      <c r="D495" s="24" t="str">
        <f>IF(P_endring!D496=0," ",P_endring!D496)</f>
        <v xml:space="preserve"> </v>
      </c>
      <c r="E495" s="24" t="str">
        <f>IF(P_endring!G496=0," ",P_endring!G496)</f>
        <v xml:space="preserve"> </v>
      </c>
      <c r="F495" s="24" t="str">
        <f>IF(P_endring!P496=0," ",P_endring!P496)</f>
        <v xml:space="preserve"> </v>
      </c>
    </row>
    <row r="496" spans="2:6" x14ac:dyDescent="0.2">
      <c r="B496" s="24" t="str">
        <f>IF(P_endring!B497=0," ",P_endring!B497)</f>
        <v xml:space="preserve"> </v>
      </c>
      <c r="C496" s="24" t="str">
        <f>IF(P_endring!C497=0," ",P_endring!C497)</f>
        <v xml:space="preserve"> </v>
      </c>
      <c r="D496" s="24" t="str">
        <f>IF(P_endring!D497=0," ",P_endring!D497)</f>
        <v xml:space="preserve"> </v>
      </c>
      <c r="E496" s="24" t="str">
        <f>IF(P_endring!G497=0," ",P_endring!G497)</f>
        <v xml:space="preserve"> </v>
      </c>
      <c r="F496" s="24" t="str">
        <f>IF(P_endring!P497=0," ",P_endring!P497)</f>
        <v xml:space="preserve"> </v>
      </c>
    </row>
    <row r="497" spans="2:6" x14ac:dyDescent="0.2">
      <c r="B497" s="24" t="str">
        <f>IF(P_endring!B498=0," ",P_endring!B498)</f>
        <v xml:space="preserve"> </v>
      </c>
      <c r="C497" s="24" t="str">
        <f>IF(P_endring!C498=0," ",P_endring!C498)</f>
        <v xml:space="preserve"> </v>
      </c>
      <c r="D497" s="24" t="str">
        <f>IF(P_endring!D498=0," ",P_endring!D498)</f>
        <v xml:space="preserve"> </v>
      </c>
      <c r="E497" s="24" t="str">
        <f>IF(P_endring!G498=0," ",P_endring!G498)</f>
        <v xml:space="preserve"> </v>
      </c>
      <c r="F497" s="24" t="str">
        <f>IF(P_endring!P498=0," ",P_endring!P498)</f>
        <v xml:space="preserve"> </v>
      </c>
    </row>
    <row r="498" spans="2:6" x14ac:dyDescent="0.2">
      <c r="B498" s="24" t="str">
        <f>IF(P_endring!B499=0," ",P_endring!B499)</f>
        <v xml:space="preserve"> </v>
      </c>
      <c r="C498" s="24" t="str">
        <f>IF(P_endring!C499=0," ",P_endring!C499)</f>
        <v xml:space="preserve"> </v>
      </c>
      <c r="D498" s="24" t="str">
        <f>IF(P_endring!D499=0," ",P_endring!D499)</f>
        <v xml:space="preserve"> </v>
      </c>
      <c r="E498" s="24" t="str">
        <f>IF(P_endring!G499=0," ",P_endring!G499)</f>
        <v xml:space="preserve"> </v>
      </c>
      <c r="F498" s="24" t="str">
        <f>IF(P_endring!P499=0," ",P_endring!P499)</f>
        <v xml:space="preserve"> </v>
      </c>
    </row>
    <row r="499" spans="2:6" x14ac:dyDescent="0.2">
      <c r="B499" s="24" t="str">
        <f>IF(P_endring!B500=0," ",P_endring!B500)</f>
        <v xml:space="preserve"> </v>
      </c>
      <c r="C499" s="24" t="str">
        <f>IF(P_endring!C500=0," ",P_endring!C500)</f>
        <v xml:space="preserve"> </v>
      </c>
      <c r="D499" s="24" t="str">
        <f>IF(P_endring!D500=0," ",P_endring!D500)</f>
        <v xml:space="preserve"> </v>
      </c>
      <c r="E499" s="24" t="str">
        <f>IF(P_endring!G500=0," ",P_endring!G500)</f>
        <v xml:space="preserve"> </v>
      </c>
      <c r="F499" s="24" t="str">
        <f>IF(P_endring!P500=0," ",P_endring!P500)</f>
        <v xml:space="preserve"> </v>
      </c>
    </row>
    <row r="500" spans="2:6" x14ac:dyDescent="0.2">
      <c r="B500" s="24" t="str">
        <f>IF(P_endring!B501=0," ",P_endring!B501)</f>
        <v xml:space="preserve"> </v>
      </c>
      <c r="C500" s="24" t="str">
        <f>IF(P_endring!C501=0," ",P_endring!C501)</f>
        <v xml:space="preserve"> </v>
      </c>
      <c r="D500" s="24" t="str">
        <f>IF(P_endring!D501=0," ",P_endring!D501)</f>
        <v xml:space="preserve"> </v>
      </c>
      <c r="E500" s="24" t="str">
        <f>IF(P_endring!G501=0," ",P_endring!G501)</f>
        <v xml:space="preserve"> </v>
      </c>
      <c r="F500" s="24" t="str">
        <f>IF(P_endring!P501=0," ",P_endring!P501)</f>
        <v xml:space="preserve"> </v>
      </c>
    </row>
    <row r="501" spans="2:6" x14ac:dyDescent="0.2">
      <c r="B501" s="24" t="str">
        <f>IF(P_endring!B502=0," ",P_endring!B502)</f>
        <v xml:space="preserve"> </v>
      </c>
      <c r="C501" s="24" t="str">
        <f>IF(P_endring!C502=0," ",P_endring!C502)</f>
        <v xml:space="preserve"> </v>
      </c>
      <c r="D501" s="24" t="str">
        <f>IF(P_endring!D502=0," ",P_endring!D502)</f>
        <v xml:space="preserve"> </v>
      </c>
      <c r="E501" s="24" t="str">
        <f>IF(P_endring!G502=0," ",P_endring!G502)</f>
        <v xml:space="preserve"> </v>
      </c>
      <c r="F501" s="24" t="str">
        <f>IF(P_endring!P502=0," ",P_endring!P502)</f>
        <v xml:space="preserve"> </v>
      </c>
    </row>
    <row r="502" spans="2:6" x14ac:dyDescent="0.2">
      <c r="B502" s="24" t="str">
        <f>IF(P_endring!B503=0," ",P_endring!B503)</f>
        <v xml:space="preserve"> </v>
      </c>
      <c r="C502" s="24" t="str">
        <f>IF(P_endring!C503=0," ",P_endring!C503)</f>
        <v xml:space="preserve"> </v>
      </c>
      <c r="D502" s="24" t="str">
        <f>IF(P_endring!D503=0," ",P_endring!D503)</f>
        <v xml:space="preserve"> </v>
      </c>
      <c r="E502" s="24" t="str">
        <f>IF(P_endring!G503=0," ",P_endring!G503)</f>
        <v xml:space="preserve"> </v>
      </c>
      <c r="F502" s="24" t="str">
        <f>IF(P_endring!P503=0," ",P_endring!P503)</f>
        <v xml:space="preserve"> </v>
      </c>
    </row>
    <row r="503" spans="2:6" x14ac:dyDescent="0.2">
      <c r="B503" s="24" t="str">
        <f>IF(P_endring!B504=0," ",P_endring!B504)</f>
        <v xml:space="preserve"> </v>
      </c>
      <c r="C503" s="24" t="str">
        <f>IF(P_endring!C504=0," ",P_endring!C504)</f>
        <v xml:space="preserve"> </v>
      </c>
      <c r="D503" s="24" t="str">
        <f>IF(P_endring!D504=0," ",P_endring!D504)</f>
        <v xml:space="preserve"> </v>
      </c>
      <c r="E503" s="24" t="str">
        <f>IF(P_endring!G504=0," ",P_endring!G504)</f>
        <v xml:space="preserve"> </v>
      </c>
      <c r="F503" s="24" t="str">
        <f>IF(P_endring!P504=0," ",P_endring!P504)</f>
        <v xml:space="preserve"> </v>
      </c>
    </row>
    <row r="504" spans="2:6" x14ac:dyDescent="0.2">
      <c r="B504" s="24" t="str">
        <f>IF(P_endring!B505=0," ",P_endring!B505)</f>
        <v xml:space="preserve"> </v>
      </c>
      <c r="C504" s="24" t="str">
        <f>IF(P_endring!C505=0," ",P_endring!C505)</f>
        <v xml:space="preserve"> </v>
      </c>
      <c r="D504" s="24" t="str">
        <f>IF(P_endring!D505=0," ",P_endring!D505)</f>
        <v xml:space="preserve"> </v>
      </c>
      <c r="E504" s="24" t="str">
        <f>IF(P_endring!G505=0," ",P_endring!G505)</f>
        <v xml:space="preserve"> </v>
      </c>
      <c r="F504" s="24" t="str">
        <f>IF(P_endring!P505=0," ",P_endring!P505)</f>
        <v xml:space="preserve"> </v>
      </c>
    </row>
    <row r="505" spans="2:6" x14ac:dyDescent="0.2">
      <c r="B505" s="24" t="str">
        <f>IF(P_endring!B506=0," ",P_endring!B506)</f>
        <v xml:space="preserve"> </v>
      </c>
      <c r="C505" s="24" t="str">
        <f>IF(P_endring!C506=0," ",P_endring!C506)</f>
        <v xml:space="preserve"> </v>
      </c>
      <c r="D505" s="24" t="str">
        <f>IF(P_endring!D506=0," ",P_endring!D506)</f>
        <v xml:space="preserve"> </v>
      </c>
      <c r="E505" s="24" t="str">
        <f>IF(P_endring!G506=0," ",P_endring!G506)</f>
        <v xml:space="preserve"> </v>
      </c>
      <c r="F505" s="24" t="str">
        <f>IF(P_endring!P506=0," ",P_endring!P506)</f>
        <v xml:space="preserve"> </v>
      </c>
    </row>
    <row r="506" spans="2:6" x14ac:dyDescent="0.2">
      <c r="B506" s="24" t="str">
        <f>IF(P_endring!B507=0," ",P_endring!B507)</f>
        <v xml:space="preserve"> </v>
      </c>
      <c r="C506" s="24" t="str">
        <f>IF(P_endring!C507=0," ",P_endring!C507)</f>
        <v xml:space="preserve"> </v>
      </c>
      <c r="D506" s="24" t="str">
        <f>IF(P_endring!D507=0," ",P_endring!D507)</f>
        <v xml:space="preserve"> </v>
      </c>
      <c r="E506" s="24" t="str">
        <f>IF(P_endring!G507=0," ",P_endring!G507)</f>
        <v xml:space="preserve"> </v>
      </c>
      <c r="F506" s="24" t="str">
        <f>IF(P_endring!P507=0," ",P_endring!P507)</f>
        <v xml:space="preserve"> </v>
      </c>
    </row>
    <row r="507" spans="2:6" x14ac:dyDescent="0.2">
      <c r="B507" s="24" t="str">
        <f>IF(P_endring!B508=0," ",P_endring!B508)</f>
        <v xml:space="preserve"> </v>
      </c>
      <c r="C507" s="24" t="str">
        <f>IF(P_endring!C508=0," ",P_endring!C508)</f>
        <v xml:space="preserve"> </v>
      </c>
      <c r="D507" s="24" t="str">
        <f>IF(P_endring!D508=0," ",P_endring!D508)</f>
        <v xml:space="preserve"> </v>
      </c>
      <c r="E507" s="24" t="str">
        <f>IF(P_endring!G508=0," ",P_endring!G508)</f>
        <v xml:space="preserve"> </v>
      </c>
      <c r="F507" s="24" t="str">
        <f>IF(P_endring!P508=0," ",P_endring!P508)</f>
        <v xml:space="preserve"> </v>
      </c>
    </row>
    <row r="508" spans="2:6" x14ac:dyDescent="0.2">
      <c r="B508" s="24" t="str">
        <f>IF(P_endring!B509=0," ",P_endring!B509)</f>
        <v xml:space="preserve"> </v>
      </c>
      <c r="C508" s="24" t="str">
        <f>IF(P_endring!C509=0," ",P_endring!C509)</f>
        <v xml:space="preserve"> </v>
      </c>
      <c r="D508" s="24" t="str">
        <f>IF(P_endring!D509=0," ",P_endring!D509)</f>
        <v xml:space="preserve"> </v>
      </c>
      <c r="E508" s="24" t="str">
        <f>IF(P_endring!G509=0," ",P_endring!G509)</f>
        <v xml:space="preserve"> </v>
      </c>
      <c r="F508" s="24" t="str">
        <f>IF(P_endring!P509=0," ",P_endring!P509)</f>
        <v xml:space="preserve"> </v>
      </c>
    </row>
    <row r="509" spans="2:6" x14ac:dyDescent="0.2">
      <c r="B509" s="24" t="str">
        <f>IF(P_endring!B510=0," ",P_endring!B510)</f>
        <v xml:space="preserve"> </v>
      </c>
      <c r="C509" s="24" t="str">
        <f>IF(P_endring!C510=0," ",P_endring!C510)</f>
        <v xml:space="preserve"> </v>
      </c>
      <c r="D509" s="24" t="str">
        <f>IF(P_endring!D510=0," ",P_endring!D510)</f>
        <v xml:space="preserve"> </v>
      </c>
      <c r="E509" s="24" t="str">
        <f>IF(P_endring!G510=0," ",P_endring!G510)</f>
        <v xml:space="preserve"> </v>
      </c>
      <c r="F509" s="24" t="str">
        <f>IF(P_endring!P510=0," ",P_endring!P510)</f>
        <v xml:space="preserve"> </v>
      </c>
    </row>
    <row r="510" spans="2:6" x14ac:dyDescent="0.2">
      <c r="B510" s="24" t="str">
        <f>IF(P_endring!B511=0," ",P_endring!B511)</f>
        <v xml:space="preserve"> </v>
      </c>
      <c r="C510" s="24" t="str">
        <f>IF(P_endring!C511=0," ",P_endring!C511)</f>
        <v xml:space="preserve"> </v>
      </c>
      <c r="D510" s="24" t="str">
        <f>IF(P_endring!D511=0," ",P_endring!D511)</f>
        <v xml:space="preserve"> </v>
      </c>
      <c r="E510" s="24" t="str">
        <f>IF(P_endring!G511=0," ",P_endring!G511)</f>
        <v xml:space="preserve"> </v>
      </c>
      <c r="F510" s="24" t="str">
        <f>IF(P_endring!P511=0," ",P_endring!P511)</f>
        <v xml:space="preserve"> </v>
      </c>
    </row>
    <row r="511" spans="2:6" x14ac:dyDescent="0.2">
      <c r="B511" s="24" t="str">
        <f>IF(P_endring!B512=0," ",P_endring!B512)</f>
        <v xml:space="preserve"> </v>
      </c>
      <c r="C511" s="24" t="str">
        <f>IF(P_endring!C512=0," ",P_endring!C512)</f>
        <v xml:space="preserve"> </v>
      </c>
      <c r="D511" s="24" t="str">
        <f>IF(P_endring!D512=0," ",P_endring!D512)</f>
        <v xml:space="preserve"> </v>
      </c>
      <c r="E511" s="24" t="str">
        <f>IF(P_endring!G512=0," ",P_endring!G512)</f>
        <v xml:space="preserve"> </v>
      </c>
      <c r="F511" s="24" t="str">
        <f>IF(P_endring!P512=0," ",P_endring!P512)</f>
        <v xml:space="preserve"> </v>
      </c>
    </row>
    <row r="512" spans="2:6" x14ac:dyDescent="0.2">
      <c r="B512" s="24" t="str">
        <f>IF(P_endring!B513=0," ",P_endring!B513)</f>
        <v xml:space="preserve"> </v>
      </c>
      <c r="C512" s="24" t="str">
        <f>IF(P_endring!C513=0," ",P_endring!C513)</f>
        <v xml:space="preserve"> </v>
      </c>
      <c r="D512" s="24" t="str">
        <f>IF(P_endring!D513=0," ",P_endring!D513)</f>
        <v xml:space="preserve"> </v>
      </c>
      <c r="E512" s="24" t="str">
        <f>IF(P_endring!G513=0," ",P_endring!G513)</f>
        <v xml:space="preserve"> </v>
      </c>
      <c r="F512" s="24" t="str">
        <f>IF(P_endring!P513=0," ",P_endring!P513)</f>
        <v xml:space="preserve"> </v>
      </c>
    </row>
    <row r="513" spans="2:6" x14ac:dyDescent="0.2">
      <c r="B513" s="24" t="str">
        <f>IF(P_endring!B514=0," ",P_endring!B514)</f>
        <v xml:space="preserve"> </v>
      </c>
      <c r="C513" s="24" t="str">
        <f>IF(P_endring!C514=0," ",P_endring!C514)</f>
        <v xml:space="preserve"> </v>
      </c>
      <c r="D513" s="24" t="str">
        <f>IF(P_endring!D514=0," ",P_endring!D514)</f>
        <v xml:space="preserve"> </v>
      </c>
      <c r="E513" s="24" t="str">
        <f>IF(P_endring!G514=0," ",P_endring!G514)</f>
        <v xml:space="preserve"> </v>
      </c>
      <c r="F513" s="24" t="str">
        <f>IF(P_endring!P514=0," ",P_endring!P514)</f>
        <v xml:space="preserve"> </v>
      </c>
    </row>
    <row r="514" spans="2:6" x14ac:dyDescent="0.2">
      <c r="B514" s="24" t="str">
        <f>IF(P_endring!B515=0," ",P_endring!B515)</f>
        <v xml:space="preserve"> </v>
      </c>
      <c r="C514" s="24" t="str">
        <f>IF(P_endring!C515=0," ",P_endring!C515)</f>
        <v xml:space="preserve"> </v>
      </c>
      <c r="D514" s="24" t="str">
        <f>IF(P_endring!D515=0," ",P_endring!D515)</f>
        <v xml:space="preserve"> </v>
      </c>
      <c r="E514" s="24" t="str">
        <f>IF(P_endring!G515=0," ",P_endring!G515)</f>
        <v xml:space="preserve"> </v>
      </c>
      <c r="F514" s="24" t="str">
        <f>IF(P_endring!P515=0," ",P_endring!P515)</f>
        <v xml:space="preserve"> </v>
      </c>
    </row>
    <row r="515" spans="2:6" x14ac:dyDescent="0.2">
      <c r="B515" s="24" t="str">
        <f>IF(P_endring!B516=0," ",P_endring!B516)</f>
        <v xml:space="preserve"> </v>
      </c>
      <c r="C515" s="24" t="str">
        <f>IF(P_endring!C516=0," ",P_endring!C516)</f>
        <v xml:space="preserve"> </v>
      </c>
      <c r="D515" s="24" t="str">
        <f>IF(P_endring!D516=0," ",P_endring!D516)</f>
        <v xml:space="preserve"> </v>
      </c>
      <c r="E515" s="24" t="str">
        <f>IF(P_endring!G516=0," ",P_endring!G516)</f>
        <v xml:space="preserve"> </v>
      </c>
      <c r="F515" s="24" t="str">
        <f>IF(P_endring!P516=0," ",P_endring!P516)</f>
        <v xml:space="preserve"> </v>
      </c>
    </row>
    <row r="516" spans="2:6" x14ac:dyDescent="0.2">
      <c r="B516" s="24" t="str">
        <f>IF(P_endring!B517=0," ",P_endring!B517)</f>
        <v xml:space="preserve"> </v>
      </c>
      <c r="C516" s="24" t="str">
        <f>IF(P_endring!C517=0," ",P_endring!C517)</f>
        <v xml:space="preserve"> </v>
      </c>
      <c r="D516" s="24" t="str">
        <f>IF(P_endring!D517=0," ",P_endring!D517)</f>
        <v xml:space="preserve"> </v>
      </c>
      <c r="E516" s="24" t="str">
        <f>IF(P_endring!G517=0," ",P_endring!G517)</f>
        <v xml:space="preserve"> </v>
      </c>
      <c r="F516" s="24" t="str">
        <f>IF(P_endring!P517=0," ",P_endring!P517)</f>
        <v xml:space="preserve"> </v>
      </c>
    </row>
    <row r="517" spans="2:6" x14ac:dyDescent="0.2">
      <c r="B517" s="24" t="str">
        <f>IF(P_endring!B518=0," ",P_endring!B518)</f>
        <v xml:space="preserve"> </v>
      </c>
      <c r="C517" s="24" t="str">
        <f>IF(P_endring!C518=0," ",P_endring!C518)</f>
        <v xml:space="preserve"> </v>
      </c>
      <c r="D517" s="24" t="str">
        <f>IF(P_endring!D518=0," ",P_endring!D518)</f>
        <v xml:space="preserve"> </v>
      </c>
      <c r="E517" s="24" t="str">
        <f>IF(P_endring!G518=0," ",P_endring!G518)</f>
        <v xml:space="preserve"> </v>
      </c>
      <c r="F517" s="24" t="str">
        <f>IF(P_endring!P518=0," ",P_endring!P518)</f>
        <v xml:space="preserve"> </v>
      </c>
    </row>
    <row r="518" spans="2:6" x14ac:dyDescent="0.2">
      <c r="B518" s="24" t="str">
        <f>IF(P_endring!B519=0," ",P_endring!B519)</f>
        <v xml:space="preserve"> </v>
      </c>
      <c r="C518" s="24" t="str">
        <f>IF(P_endring!C519=0," ",P_endring!C519)</f>
        <v xml:space="preserve"> </v>
      </c>
      <c r="D518" s="24" t="str">
        <f>IF(P_endring!D519=0," ",P_endring!D519)</f>
        <v xml:space="preserve"> </v>
      </c>
      <c r="E518" s="24" t="str">
        <f>IF(P_endring!G519=0," ",P_endring!G519)</f>
        <v xml:space="preserve"> </v>
      </c>
      <c r="F518" s="24" t="str">
        <f>IF(P_endring!P519=0," ",P_endring!P519)</f>
        <v xml:space="preserve"> </v>
      </c>
    </row>
    <row r="519" spans="2:6" x14ac:dyDescent="0.2">
      <c r="B519" s="24" t="str">
        <f>IF(P_endring!B520=0," ",P_endring!B520)</f>
        <v xml:space="preserve"> </v>
      </c>
      <c r="C519" s="24" t="str">
        <f>IF(P_endring!C520=0," ",P_endring!C520)</f>
        <v xml:space="preserve"> </v>
      </c>
      <c r="D519" s="24" t="str">
        <f>IF(P_endring!D520=0," ",P_endring!D520)</f>
        <v xml:space="preserve"> </v>
      </c>
      <c r="E519" s="24" t="str">
        <f>IF(P_endring!G520=0," ",P_endring!G520)</f>
        <v xml:space="preserve"> </v>
      </c>
      <c r="F519" s="24" t="str">
        <f>IF(P_endring!P520=0," ",P_endring!P520)</f>
        <v xml:space="preserve"> </v>
      </c>
    </row>
    <row r="520" spans="2:6" x14ac:dyDescent="0.2">
      <c r="B520" s="24" t="str">
        <f>IF(P_endring!B521=0," ",P_endring!B521)</f>
        <v xml:space="preserve"> </v>
      </c>
      <c r="C520" s="24" t="str">
        <f>IF(P_endring!C521=0," ",P_endring!C521)</f>
        <v xml:space="preserve"> </v>
      </c>
      <c r="D520" s="24" t="str">
        <f>IF(P_endring!D521=0," ",P_endring!D521)</f>
        <v xml:space="preserve"> </v>
      </c>
      <c r="E520" s="24" t="str">
        <f>IF(P_endring!G521=0," ",P_endring!G521)</f>
        <v xml:space="preserve"> </v>
      </c>
      <c r="F520" s="24" t="str">
        <f>IF(P_endring!P521=0," ",P_endring!P521)</f>
        <v xml:space="preserve"> </v>
      </c>
    </row>
    <row r="521" spans="2:6" x14ac:dyDescent="0.2">
      <c r="B521" s="24" t="str">
        <f>IF(P_endring!B522=0," ",P_endring!B522)</f>
        <v xml:space="preserve"> </v>
      </c>
      <c r="C521" s="24" t="str">
        <f>IF(P_endring!C522=0," ",P_endring!C522)</f>
        <v xml:space="preserve"> </v>
      </c>
      <c r="D521" s="24" t="str">
        <f>IF(P_endring!D522=0," ",P_endring!D522)</f>
        <v xml:space="preserve"> </v>
      </c>
      <c r="E521" s="24" t="str">
        <f>IF(P_endring!G522=0," ",P_endring!G522)</f>
        <v xml:space="preserve"> </v>
      </c>
      <c r="F521" s="24" t="str">
        <f>IF(P_endring!P522=0," ",P_endring!P522)</f>
        <v xml:space="preserve"> </v>
      </c>
    </row>
    <row r="522" spans="2:6" x14ac:dyDescent="0.2">
      <c r="B522" s="24" t="str">
        <f>IF(P_endring!B523=0," ",P_endring!B523)</f>
        <v xml:space="preserve"> </v>
      </c>
      <c r="C522" s="24" t="str">
        <f>IF(P_endring!C523=0," ",P_endring!C523)</f>
        <v xml:space="preserve"> </v>
      </c>
      <c r="D522" s="24" t="str">
        <f>IF(P_endring!D523=0," ",P_endring!D523)</f>
        <v xml:space="preserve"> </v>
      </c>
      <c r="E522" s="24" t="str">
        <f>IF(P_endring!G523=0," ",P_endring!G523)</f>
        <v xml:space="preserve"> </v>
      </c>
      <c r="F522" s="24" t="str">
        <f>IF(P_endring!P523=0," ",P_endring!P523)</f>
        <v xml:space="preserve"> </v>
      </c>
    </row>
    <row r="523" spans="2:6" x14ac:dyDescent="0.2">
      <c r="B523" s="24" t="str">
        <f>IF(P_endring!B524=0," ",P_endring!B524)</f>
        <v xml:space="preserve"> </v>
      </c>
      <c r="C523" s="24" t="str">
        <f>IF(P_endring!C524=0," ",P_endring!C524)</f>
        <v xml:space="preserve"> </v>
      </c>
      <c r="D523" s="24" t="str">
        <f>IF(P_endring!D524=0," ",P_endring!D524)</f>
        <v xml:space="preserve"> </v>
      </c>
      <c r="E523" s="24" t="str">
        <f>IF(P_endring!G524=0," ",P_endring!G524)</f>
        <v xml:space="preserve"> </v>
      </c>
      <c r="F523" s="24" t="str">
        <f>IF(P_endring!P524=0," ",P_endring!P524)</f>
        <v xml:space="preserve"> </v>
      </c>
    </row>
  </sheetData>
  <mergeCells count="5">
    <mergeCell ref="B3:F3"/>
    <mergeCell ref="C6:D6"/>
    <mergeCell ref="E6:F6"/>
    <mergeCell ref="B4:F4"/>
    <mergeCell ref="Q6:X7"/>
  </mergeCells>
  <conditionalFormatting sqref="B8:F8 B9:B360 F9:F360 C9:E363">
    <cfRule type="containsBlanks" dxfId="6" priority="1">
      <formula>LEN(TRIM(B8))=0</formula>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46FCD-8307-4638-B2CE-D5B5EB2FC88F}">
  <sheetPr>
    <tabColor theme="7" tint="0.79998168889431442"/>
  </sheetPr>
  <dimension ref="B2:V371"/>
  <sheetViews>
    <sheetView topLeftCell="A4" workbookViewId="0">
      <selection activeCell="B11" sqref="B11"/>
    </sheetView>
  </sheetViews>
  <sheetFormatPr baseColWidth="10" defaultRowHeight="12.75" x14ac:dyDescent="0.2"/>
  <cols>
    <col min="2" max="2" width="13.28515625" bestFit="1" customWidth="1"/>
    <col min="3" max="22" width="12.42578125" customWidth="1"/>
    <col min="23" max="23" width="12" bestFit="1" customWidth="1"/>
    <col min="24" max="24" width="8.140625" bestFit="1" customWidth="1"/>
  </cols>
  <sheetData>
    <row r="2" spans="2:19" x14ac:dyDescent="0.2">
      <c r="B2" t="s">
        <v>509</v>
      </c>
    </row>
    <row r="3" spans="2:19" x14ac:dyDescent="0.2">
      <c r="B3" t="s">
        <v>516</v>
      </c>
    </row>
    <row r="5" spans="2:19" x14ac:dyDescent="0.2">
      <c r="B5" t="s">
        <v>518</v>
      </c>
      <c r="C5" s="14" t="str" vm="2">
        <f>IF(C15=B3,B5,IF(C15=B2,B6,C15))</f>
        <v>Trøndelag</v>
      </c>
    </row>
    <row r="6" spans="2:19" x14ac:dyDescent="0.2">
      <c r="B6" t="s">
        <v>519</v>
      </c>
    </row>
    <row r="8" spans="2:19" x14ac:dyDescent="0.2">
      <c r="B8" t="s">
        <v>520</v>
      </c>
      <c r="C8" s="14" t="str">
        <f>IF(C14=B3,B8,IF(C14=B2,B9,C14))</f>
        <v>alle dyreslag</v>
      </c>
    </row>
    <row r="9" spans="2:19" x14ac:dyDescent="0.2">
      <c r="B9" t="s">
        <v>521</v>
      </c>
    </row>
    <row r="10" spans="2:19" x14ac:dyDescent="0.2">
      <c r="B10" t="str">
        <f>_xlfn.CONCAT("Slakteleveranser av ",C8," kommunevis i ",C5," perioden 2015 - 2024 i tonn")</f>
        <v>Slakteleveranser av alle dyreslag kommunevis i Trøndelag perioden 2015 - 2024 i tonn</v>
      </c>
    </row>
    <row r="14" spans="2:19" x14ac:dyDescent="0.2">
      <c r="B14" s="1" t="s">
        <v>29</v>
      </c>
      <c r="C14" t="s" vm="1">
        <v>509</v>
      </c>
      <c r="N14" s="1" t="s">
        <v>29</v>
      </c>
      <c r="O14" t="s" vm="1">
        <v>509</v>
      </c>
      <c r="R14" s="1" t="s">
        <v>29</v>
      </c>
      <c r="S14" t="s" vm="1">
        <v>509</v>
      </c>
    </row>
    <row r="15" spans="2:19" x14ac:dyDescent="0.2">
      <c r="B15" s="1" t="s">
        <v>61</v>
      </c>
      <c r="C15" t="s" vm="2">
        <v>371</v>
      </c>
      <c r="N15" s="1" t="s">
        <v>61</v>
      </c>
      <c r="O15" t="s" vm="2">
        <v>371</v>
      </c>
      <c r="R15" s="1" t="s">
        <v>61</v>
      </c>
      <c r="S15" t="s" vm="2">
        <v>371</v>
      </c>
    </row>
    <row r="17" spans="2:22" x14ac:dyDescent="0.2">
      <c r="B17" s="1" t="s">
        <v>3</v>
      </c>
      <c r="C17" s="1" t="s">
        <v>0</v>
      </c>
      <c r="N17" s="1" t="s">
        <v>3</v>
      </c>
      <c r="O17" s="1" t="s">
        <v>0</v>
      </c>
      <c r="R17" s="1" t="s">
        <v>3</v>
      </c>
      <c r="S17" s="1" t="s">
        <v>0</v>
      </c>
    </row>
    <row r="18" spans="2:22" x14ac:dyDescent="0.2">
      <c r="B18" s="1" t="s">
        <v>2</v>
      </c>
      <c r="C18">
        <v>2015</v>
      </c>
      <c r="D18">
        <v>2016</v>
      </c>
      <c r="E18">
        <v>2017</v>
      </c>
      <c r="F18">
        <v>2018</v>
      </c>
      <c r="G18">
        <v>2019</v>
      </c>
      <c r="H18">
        <v>2020</v>
      </c>
      <c r="I18">
        <v>2021</v>
      </c>
      <c r="J18">
        <v>2022</v>
      </c>
      <c r="K18">
        <v>2023</v>
      </c>
      <c r="L18">
        <v>2024</v>
      </c>
      <c r="N18" s="1" t="s">
        <v>2</v>
      </c>
      <c r="O18">
        <v>2015</v>
      </c>
      <c r="P18">
        <v>2024</v>
      </c>
      <c r="R18" s="1" t="s">
        <v>2</v>
      </c>
      <c r="S18">
        <v>2015</v>
      </c>
      <c r="T18">
        <v>2024</v>
      </c>
    </row>
    <row r="19" spans="2:22" x14ac:dyDescent="0.2">
      <c r="B19" s="2" t="s">
        <v>420</v>
      </c>
      <c r="C19" s="4">
        <v>131990.09999999998</v>
      </c>
      <c r="D19" s="4">
        <v>140471.6</v>
      </c>
      <c r="E19" s="4">
        <v>123632</v>
      </c>
      <c r="F19" s="4">
        <v>124564.59999999999</v>
      </c>
      <c r="G19" s="4">
        <v>122554.7</v>
      </c>
      <c r="H19" s="4">
        <v>113243.00000000001</v>
      </c>
      <c r="I19" s="4">
        <v>114837.1</v>
      </c>
      <c r="J19" s="4">
        <v>124572.39999999997</v>
      </c>
      <c r="K19" s="4">
        <v>127177.19999999994</v>
      </c>
      <c r="L19" s="4">
        <v>117025.19999999994</v>
      </c>
      <c r="N19" s="2" t="s">
        <v>420</v>
      </c>
      <c r="O19" s="4"/>
      <c r="P19" s="4">
        <v>-14964.900000000038</v>
      </c>
      <c r="R19" s="2" t="s">
        <v>420</v>
      </c>
      <c r="S19" s="3"/>
      <c r="T19" s="3">
        <v>-0.11337895796730239</v>
      </c>
      <c r="U19">
        <f>IFERROR(T19," ")</f>
        <v>-0.11337895796730239</v>
      </c>
      <c r="V19">
        <f>U19</f>
        <v>-0.11337895796730239</v>
      </c>
    </row>
    <row r="20" spans="2:22" x14ac:dyDescent="0.2">
      <c r="B20" s="2" t="s">
        <v>406</v>
      </c>
      <c r="C20" s="4">
        <v>2861135.5000000005</v>
      </c>
      <c r="D20" s="4">
        <v>2790919.2</v>
      </c>
      <c r="E20" s="4">
        <v>2865782.5999999992</v>
      </c>
      <c r="F20" s="4">
        <v>2982112.2</v>
      </c>
      <c r="G20" s="4">
        <v>2925374.6</v>
      </c>
      <c r="H20" s="4">
        <v>2956426.6</v>
      </c>
      <c r="I20" s="4">
        <v>3043965.1</v>
      </c>
      <c r="J20" s="4">
        <v>3006318.7000000007</v>
      </c>
      <c r="K20" s="4">
        <v>2730274.6999999988</v>
      </c>
      <c r="L20" s="4">
        <v>2688141.8000000012</v>
      </c>
      <c r="N20" s="2" t="s">
        <v>406</v>
      </c>
      <c r="O20" s="4"/>
      <c r="P20" s="4">
        <v>-172993.69999999925</v>
      </c>
      <c r="R20" s="2" t="s">
        <v>406</v>
      </c>
      <c r="S20" s="3"/>
      <c r="T20" s="3">
        <v>-6.0463302070104412E-2</v>
      </c>
      <c r="U20">
        <f t="shared" ref="U20:U83" si="0">IFERROR(T20," ")</f>
        <v>-6.0463302070104412E-2</v>
      </c>
      <c r="V20">
        <f t="shared" ref="V20:V36" si="1">U20</f>
        <v>-6.0463302070104412E-2</v>
      </c>
    </row>
    <row r="21" spans="2:22" x14ac:dyDescent="0.2">
      <c r="B21" s="2" t="s">
        <v>381</v>
      </c>
      <c r="C21" s="4">
        <v>71679.8</v>
      </c>
      <c r="D21" s="4">
        <v>72350.100000000006</v>
      </c>
      <c r="E21" s="4">
        <v>73722.899999999994</v>
      </c>
      <c r="F21" s="4">
        <v>78939.8</v>
      </c>
      <c r="G21" s="4">
        <v>65450.500000000007</v>
      </c>
      <c r="H21" s="4">
        <v>61713.600000000006</v>
      </c>
      <c r="I21" s="4">
        <v>64533.899999999994</v>
      </c>
      <c r="J21" s="4">
        <v>53493.200000000012</v>
      </c>
      <c r="K21" s="4">
        <v>55775.499999999993</v>
      </c>
      <c r="L21" s="4">
        <v>49621.999999999985</v>
      </c>
      <c r="N21" s="2" t="s">
        <v>381</v>
      </c>
      <c r="O21" s="4"/>
      <c r="P21" s="4">
        <v>-22057.800000000017</v>
      </c>
      <c r="R21" s="2" t="s">
        <v>381</v>
      </c>
      <c r="S21" s="3"/>
      <c r="T21" s="3">
        <v>-0.30772686307718516</v>
      </c>
      <c r="U21">
        <f t="shared" si="0"/>
        <v>-0.30772686307718516</v>
      </c>
      <c r="V21">
        <f t="shared" si="1"/>
        <v>-0.30772686307718516</v>
      </c>
    </row>
    <row r="22" spans="2:22" x14ac:dyDescent="0.2">
      <c r="B22" s="2" t="s">
        <v>416</v>
      </c>
      <c r="C22" s="4">
        <v>800717.70000000007</v>
      </c>
      <c r="D22" s="4">
        <v>585031.59999999986</v>
      </c>
      <c r="E22" s="4">
        <v>673411.50000000012</v>
      </c>
      <c r="F22" s="4">
        <v>677834.00000000012</v>
      </c>
      <c r="G22" s="4">
        <v>640183.30000000005</v>
      </c>
      <c r="H22" s="4">
        <v>700865.70000000007</v>
      </c>
      <c r="I22" s="4">
        <v>761868.1</v>
      </c>
      <c r="J22" s="4">
        <v>735428.20000000007</v>
      </c>
      <c r="K22" s="4">
        <v>706247.10000000009</v>
      </c>
      <c r="L22" s="4">
        <v>670606.00000000035</v>
      </c>
      <c r="N22" s="2" t="s">
        <v>416</v>
      </c>
      <c r="O22" s="4"/>
      <c r="P22" s="4">
        <v>-130111.69999999972</v>
      </c>
      <c r="R22" s="2" t="s">
        <v>416</v>
      </c>
      <c r="S22" s="3"/>
      <c r="T22" s="3">
        <v>-0.16249384770687561</v>
      </c>
      <c r="U22">
        <f t="shared" si="0"/>
        <v>-0.16249384770687561</v>
      </c>
      <c r="V22">
        <f t="shared" si="1"/>
        <v>-0.16249384770687561</v>
      </c>
    </row>
    <row r="23" spans="2:22" x14ac:dyDescent="0.2">
      <c r="B23" s="2" t="s">
        <v>374</v>
      </c>
      <c r="C23" s="4">
        <v>594579.1</v>
      </c>
      <c r="D23" s="4">
        <v>612737.4</v>
      </c>
      <c r="E23" s="4">
        <v>647611.30000000005</v>
      </c>
      <c r="F23" s="4">
        <v>662163.40000000014</v>
      </c>
      <c r="G23" s="4">
        <v>650783.9</v>
      </c>
      <c r="H23" s="4">
        <v>666970.19999999984</v>
      </c>
      <c r="I23" s="4">
        <v>596598.59999999986</v>
      </c>
      <c r="J23" s="4">
        <v>623868.80000000051</v>
      </c>
      <c r="K23" s="4">
        <v>588260</v>
      </c>
      <c r="L23" s="4">
        <v>582942.19999999972</v>
      </c>
      <c r="N23" s="2" t="s">
        <v>374</v>
      </c>
      <c r="O23" s="4"/>
      <c r="P23" s="4">
        <v>-11636.900000000256</v>
      </c>
      <c r="R23" s="2" t="s">
        <v>374</v>
      </c>
      <c r="S23" s="3"/>
      <c r="T23" s="3">
        <v>-1.9571660019668126E-2</v>
      </c>
      <c r="U23">
        <f t="shared" si="0"/>
        <v>-1.9571660019668126E-2</v>
      </c>
      <c r="V23">
        <f t="shared" si="1"/>
        <v>-1.9571660019668126E-2</v>
      </c>
    </row>
    <row r="24" spans="2:22" x14ac:dyDescent="0.2">
      <c r="B24" s="2" t="s">
        <v>380</v>
      </c>
      <c r="C24" s="4">
        <v>129770.4</v>
      </c>
      <c r="D24" s="4">
        <v>122065.9</v>
      </c>
      <c r="E24" s="4">
        <v>130568.30000000002</v>
      </c>
      <c r="F24" s="4">
        <v>123881.1</v>
      </c>
      <c r="G24" s="4">
        <v>114077.09999999999</v>
      </c>
      <c r="H24" s="4">
        <v>146606.59999999998</v>
      </c>
      <c r="I24" s="4">
        <v>138823.19999999998</v>
      </c>
      <c r="J24" s="4">
        <v>148374</v>
      </c>
      <c r="K24" s="4">
        <v>142857.99999999997</v>
      </c>
      <c r="L24" s="4">
        <v>134202.29999999999</v>
      </c>
      <c r="N24" s="2" t="s">
        <v>380</v>
      </c>
      <c r="O24" s="4"/>
      <c r="P24" s="4">
        <v>4431.8999999999942</v>
      </c>
      <c r="R24" s="2" t="s">
        <v>380</v>
      </c>
      <c r="S24" s="3"/>
      <c r="T24" s="3">
        <v>3.4151855893177444E-2</v>
      </c>
      <c r="U24">
        <f t="shared" si="0"/>
        <v>3.4151855893177444E-2</v>
      </c>
      <c r="V24">
        <f t="shared" si="1"/>
        <v>3.4151855893177444E-2</v>
      </c>
    </row>
    <row r="25" spans="2:22" x14ac:dyDescent="0.2">
      <c r="B25" s="2" t="s">
        <v>394</v>
      </c>
      <c r="C25" s="4">
        <v>505015.5</v>
      </c>
      <c r="D25" s="4">
        <v>783713.6</v>
      </c>
      <c r="E25" s="4">
        <v>727073.5</v>
      </c>
      <c r="F25" s="4">
        <v>728026.2</v>
      </c>
      <c r="G25" s="4">
        <v>727169</v>
      </c>
      <c r="H25" s="4">
        <v>738232.7</v>
      </c>
      <c r="I25" s="4">
        <v>793400.2</v>
      </c>
      <c r="J25" s="4">
        <v>1419465.8199999994</v>
      </c>
      <c r="K25" s="4">
        <v>1424627.04</v>
      </c>
      <c r="L25" s="4">
        <v>1493371.5600000003</v>
      </c>
      <c r="N25" s="2" t="s">
        <v>394</v>
      </c>
      <c r="O25" s="4"/>
      <c r="P25" s="4">
        <v>988356.06000000029</v>
      </c>
      <c r="R25" s="2" t="s">
        <v>394</v>
      </c>
      <c r="S25" s="3"/>
      <c r="T25" s="3">
        <v>1.9570806440594404</v>
      </c>
      <c r="U25">
        <f t="shared" si="0"/>
        <v>1.9570806440594404</v>
      </c>
      <c r="V25">
        <f t="shared" si="1"/>
        <v>1.9570806440594404</v>
      </c>
    </row>
    <row r="26" spans="2:22" x14ac:dyDescent="0.2">
      <c r="B26" s="2" t="s">
        <v>417</v>
      </c>
      <c r="C26" s="4">
        <v>999020.9</v>
      </c>
      <c r="D26" s="4">
        <v>976863.8</v>
      </c>
      <c r="E26" s="4">
        <v>780918.39999999991</v>
      </c>
      <c r="F26" s="4">
        <v>460455.6</v>
      </c>
      <c r="G26" s="4">
        <v>450532.30000000005</v>
      </c>
      <c r="H26" s="4">
        <v>369855.6</v>
      </c>
      <c r="I26" s="4">
        <v>344997.50000000006</v>
      </c>
      <c r="J26" s="4">
        <v>379444.00000000012</v>
      </c>
      <c r="K26" s="4">
        <v>357990.49999999994</v>
      </c>
      <c r="L26" s="4">
        <v>346081.20000000007</v>
      </c>
      <c r="N26" s="2" t="s">
        <v>417</v>
      </c>
      <c r="O26" s="4"/>
      <c r="P26" s="4">
        <v>-652939.69999999995</v>
      </c>
      <c r="R26" s="2" t="s">
        <v>417</v>
      </c>
      <c r="S26" s="3"/>
      <c r="T26" s="3">
        <v>-0.65357961980575174</v>
      </c>
      <c r="U26">
        <f t="shared" si="0"/>
        <v>-0.65357961980575174</v>
      </c>
      <c r="V26">
        <f t="shared" si="1"/>
        <v>-0.65357961980575174</v>
      </c>
    </row>
    <row r="27" spans="2:22" x14ac:dyDescent="0.2">
      <c r="B27" s="2" t="s">
        <v>409</v>
      </c>
      <c r="C27" s="4">
        <v>3261112.4</v>
      </c>
      <c r="D27" s="4">
        <v>3412964.1000000006</v>
      </c>
      <c r="E27" s="4">
        <v>3469043.7</v>
      </c>
      <c r="F27" s="4">
        <v>3940650.3999999994</v>
      </c>
      <c r="G27" s="4">
        <v>3988399.1</v>
      </c>
      <c r="H27" s="4">
        <v>3945685.4</v>
      </c>
      <c r="I27" s="4">
        <v>4104936.5</v>
      </c>
      <c r="J27" s="4">
        <v>3960116.430000002</v>
      </c>
      <c r="K27" s="4">
        <v>3943084.22</v>
      </c>
      <c r="L27" s="4">
        <v>4004695.73</v>
      </c>
      <c r="N27" s="2" t="s">
        <v>409</v>
      </c>
      <c r="O27" s="4"/>
      <c r="P27" s="4">
        <v>743583.33000000007</v>
      </c>
      <c r="R27" s="2" t="s">
        <v>409</v>
      </c>
      <c r="S27" s="3"/>
      <c r="T27" s="3">
        <v>0.22801524105700868</v>
      </c>
      <c r="U27">
        <f t="shared" si="0"/>
        <v>0.22801524105700868</v>
      </c>
      <c r="V27">
        <f t="shared" si="1"/>
        <v>0.22801524105700868</v>
      </c>
    </row>
    <row r="28" spans="2:22" x14ac:dyDescent="0.2">
      <c r="B28" s="2" t="s">
        <v>384</v>
      </c>
      <c r="C28" s="4">
        <v>2469116.0999999996</v>
      </c>
      <c r="D28" s="4">
        <v>2537336.6</v>
      </c>
      <c r="E28" s="4">
        <v>2162306.4</v>
      </c>
      <c r="F28" s="4">
        <v>2024367.7999999998</v>
      </c>
      <c r="G28" s="4">
        <v>2170388.4</v>
      </c>
      <c r="H28" s="4">
        <v>2160864</v>
      </c>
      <c r="I28" s="4">
        <v>2234846.1</v>
      </c>
      <c r="J28" s="4">
        <v>2170200.1799999997</v>
      </c>
      <c r="K28" s="4">
        <v>2341287.2400000002</v>
      </c>
      <c r="L28" s="4">
        <v>2336355.7499999981</v>
      </c>
      <c r="N28" s="2" t="s">
        <v>384</v>
      </c>
      <c r="O28" s="4"/>
      <c r="P28" s="4">
        <v>-132760.35000000149</v>
      </c>
      <c r="R28" s="2" t="s">
        <v>384</v>
      </c>
      <c r="S28" s="3"/>
      <c r="T28" s="3">
        <v>-5.3768370794715366E-2</v>
      </c>
      <c r="U28">
        <f t="shared" si="0"/>
        <v>-5.3768370794715366E-2</v>
      </c>
      <c r="V28">
        <f t="shared" si="1"/>
        <v>-5.3768370794715366E-2</v>
      </c>
    </row>
    <row r="29" spans="2:22" x14ac:dyDescent="0.2">
      <c r="B29" s="2" t="s">
        <v>424</v>
      </c>
      <c r="C29" s="4">
        <v>195046.6</v>
      </c>
      <c r="D29" s="4">
        <v>191917.5</v>
      </c>
      <c r="E29" s="4">
        <v>198469.50000000003</v>
      </c>
      <c r="F29" s="4">
        <v>181720</v>
      </c>
      <c r="G29" s="4">
        <v>182496.89999999994</v>
      </c>
      <c r="H29" s="4">
        <v>203856.29999999996</v>
      </c>
      <c r="I29" s="4">
        <v>171649.4</v>
      </c>
      <c r="J29" s="4">
        <v>136451.99999999997</v>
      </c>
      <c r="K29" s="4">
        <v>156062.09999999998</v>
      </c>
      <c r="L29" s="4">
        <v>131310.69999999995</v>
      </c>
      <c r="N29" s="2" t="s">
        <v>424</v>
      </c>
      <c r="O29" s="4"/>
      <c r="P29" s="4">
        <v>-63735.900000000052</v>
      </c>
      <c r="R29" s="2" t="s">
        <v>424</v>
      </c>
      <c r="S29" s="3"/>
      <c r="T29" s="3">
        <v>-0.32677267893928963</v>
      </c>
      <c r="U29">
        <f t="shared" si="0"/>
        <v>-0.32677267893928963</v>
      </c>
      <c r="V29">
        <f t="shared" si="1"/>
        <v>-0.32677267893928963</v>
      </c>
    </row>
    <row r="30" spans="2:22" x14ac:dyDescent="0.2">
      <c r="B30" s="2" t="s">
        <v>407</v>
      </c>
      <c r="C30" s="4">
        <v>11878133.199999999</v>
      </c>
      <c r="D30" s="4">
        <v>12355912.600000001</v>
      </c>
      <c r="E30" s="4">
        <v>13319811.499999996</v>
      </c>
      <c r="F30" s="4">
        <v>12988981.600000001</v>
      </c>
      <c r="G30" s="4">
        <v>13731595.899999999</v>
      </c>
      <c r="H30" s="4">
        <v>13689761.6</v>
      </c>
      <c r="I30" s="4">
        <v>14937958.100000003</v>
      </c>
      <c r="J30" s="4">
        <v>14243380.959999986</v>
      </c>
      <c r="K30" s="4">
        <v>14425669.859999999</v>
      </c>
      <c r="L30" s="4">
        <v>14288404.350000007</v>
      </c>
      <c r="N30" s="2" t="s">
        <v>407</v>
      </c>
      <c r="O30" s="4"/>
      <c r="P30" s="4">
        <v>2410271.1500000078</v>
      </c>
      <c r="R30" s="2" t="s">
        <v>407</v>
      </c>
      <c r="S30" s="3"/>
      <c r="T30" s="3">
        <v>0.20291666286416185</v>
      </c>
      <c r="U30">
        <f t="shared" si="0"/>
        <v>0.20291666286416185</v>
      </c>
      <c r="V30">
        <f t="shared" si="1"/>
        <v>0.20291666286416185</v>
      </c>
    </row>
    <row r="31" spans="2:22" x14ac:dyDescent="0.2">
      <c r="B31" s="2" t="s">
        <v>413</v>
      </c>
      <c r="C31" s="4">
        <v>150551.79999999999</v>
      </c>
      <c r="D31" s="4">
        <v>156507.99999999997</v>
      </c>
      <c r="E31" s="4">
        <v>160484.6</v>
      </c>
      <c r="F31" s="4">
        <v>195300.8</v>
      </c>
      <c r="G31" s="4">
        <v>214548.80000000002</v>
      </c>
      <c r="H31" s="4">
        <v>177909.30000000005</v>
      </c>
      <c r="I31" s="4">
        <v>165800.09999999998</v>
      </c>
      <c r="J31" s="4">
        <v>169705.40000000005</v>
      </c>
      <c r="K31" s="4">
        <v>175828.90000000002</v>
      </c>
      <c r="L31" s="4">
        <v>162775.1</v>
      </c>
      <c r="N31" s="2" t="s">
        <v>413</v>
      </c>
      <c r="O31" s="4"/>
      <c r="P31" s="4">
        <v>12223.300000000017</v>
      </c>
      <c r="R31" s="2" t="s">
        <v>413</v>
      </c>
      <c r="S31" s="3"/>
      <c r="T31" s="3">
        <v>8.1189995735687109E-2</v>
      </c>
      <c r="U31">
        <f t="shared" si="0"/>
        <v>8.1189995735687109E-2</v>
      </c>
      <c r="V31">
        <f t="shared" si="1"/>
        <v>8.1189995735687109E-2</v>
      </c>
    </row>
    <row r="32" spans="2:22" x14ac:dyDescent="0.2">
      <c r="B32" s="2" t="s">
        <v>399</v>
      </c>
      <c r="C32" s="4">
        <v>288460.7</v>
      </c>
      <c r="D32" s="4">
        <v>307829.09999999998</v>
      </c>
      <c r="E32" s="4">
        <v>290231.90000000002</v>
      </c>
      <c r="F32" s="4">
        <v>325396.5</v>
      </c>
      <c r="G32" s="4">
        <v>288659.40000000002</v>
      </c>
      <c r="H32" s="4">
        <v>298513.5</v>
      </c>
      <c r="I32" s="4">
        <v>341928.59999999992</v>
      </c>
      <c r="J32" s="4">
        <v>342923.20000000013</v>
      </c>
      <c r="K32" s="4">
        <v>355364.39999999985</v>
      </c>
      <c r="L32" s="4">
        <v>399410.19999999978</v>
      </c>
      <c r="N32" s="2" t="s">
        <v>399</v>
      </c>
      <c r="O32" s="4"/>
      <c r="P32" s="4">
        <v>110949.49999999977</v>
      </c>
      <c r="R32" s="2" t="s">
        <v>399</v>
      </c>
      <c r="S32" s="3"/>
      <c r="T32" s="3">
        <v>0.384626051313055</v>
      </c>
      <c r="U32">
        <f t="shared" si="0"/>
        <v>0.384626051313055</v>
      </c>
      <c r="V32">
        <f t="shared" si="1"/>
        <v>0.384626051313055</v>
      </c>
    </row>
    <row r="33" spans="2:22" x14ac:dyDescent="0.2">
      <c r="B33" s="2" t="s">
        <v>396</v>
      </c>
      <c r="C33" s="4">
        <v>3335498.4000000008</v>
      </c>
      <c r="D33" s="4">
        <v>3515386.5</v>
      </c>
      <c r="E33" s="4">
        <v>3396665.1999999997</v>
      </c>
      <c r="F33" s="4">
        <v>4274378</v>
      </c>
      <c r="G33" s="4">
        <v>4247210.5999999996</v>
      </c>
      <c r="H33" s="4">
        <v>4442506.5</v>
      </c>
      <c r="I33" s="4">
        <v>4588562.7999999989</v>
      </c>
      <c r="J33" s="4">
        <v>4351967.7600000035</v>
      </c>
      <c r="K33" s="4">
        <v>4397113.59</v>
      </c>
      <c r="L33" s="4">
        <v>4677185.8599999985</v>
      </c>
      <c r="N33" s="2" t="s">
        <v>396</v>
      </c>
      <c r="O33" s="4"/>
      <c r="P33" s="4">
        <v>1341687.4599999976</v>
      </c>
      <c r="R33" s="2" t="s">
        <v>396</v>
      </c>
      <c r="S33" s="3"/>
      <c r="T33" s="3">
        <v>0.40224497184588587</v>
      </c>
      <c r="U33">
        <f t="shared" si="0"/>
        <v>0.40224497184588587</v>
      </c>
      <c r="V33">
        <f t="shared" si="1"/>
        <v>0.40224497184588587</v>
      </c>
    </row>
    <row r="34" spans="2:22" x14ac:dyDescent="0.2">
      <c r="B34" s="2" t="s">
        <v>404</v>
      </c>
      <c r="C34" s="4">
        <v>133013.79999999999</v>
      </c>
      <c r="D34" s="4">
        <v>140401.5</v>
      </c>
      <c r="E34" s="4">
        <v>151940.9</v>
      </c>
      <c r="F34" s="4">
        <v>138742</v>
      </c>
      <c r="G34" s="4">
        <v>142916.99999999997</v>
      </c>
      <c r="H34" s="4">
        <v>155748.20000000001</v>
      </c>
      <c r="I34" s="4">
        <v>151895.90000000002</v>
      </c>
      <c r="J34" s="4">
        <v>148097.59999999998</v>
      </c>
      <c r="K34" s="4">
        <v>170288.4</v>
      </c>
      <c r="L34" s="4">
        <v>115188.29999999997</v>
      </c>
      <c r="N34" s="2" t="s">
        <v>404</v>
      </c>
      <c r="O34" s="4"/>
      <c r="P34" s="4">
        <v>-17825.500000000015</v>
      </c>
      <c r="R34" s="2" t="s">
        <v>404</v>
      </c>
      <c r="S34" s="3"/>
      <c r="T34" s="3">
        <v>-0.13401241074234416</v>
      </c>
      <c r="U34">
        <f t="shared" si="0"/>
        <v>-0.13401241074234416</v>
      </c>
      <c r="V34">
        <f t="shared" si="1"/>
        <v>-0.13401241074234416</v>
      </c>
    </row>
    <row r="35" spans="2:22" x14ac:dyDescent="0.2">
      <c r="B35" s="2" t="s">
        <v>395</v>
      </c>
      <c r="C35" s="4">
        <v>4487650.6000000006</v>
      </c>
      <c r="D35" s="4">
        <v>5220236.6000000006</v>
      </c>
      <c r="E35" s="4">
        <v>5490686.9000000013</v>
      </c>
      <c r="F35" s="4">
        <v>5964159.5999999996</v>
      </c>
      <c r="G35" s="4">
        <v>6301263.2000000002</v>
      </c>
      <c r="H35" s="4">
        <v>6451840</v>
      </c>
      <c r="I35" s="4">
        <v>6722216.8999999994</v>
      </c>
      <c r="J35" s="4">
        <v>6279715.4299999997</v>
      </c>
      <c r="K35" s="4">
        <v>6640695.6699999999</v>
      </c>
      <c r="L35" s="4">
        <v>6371011.8399999961</v>
      </c>
      <c r="N35" s="2" t="s">
        <v>395</v>
      </c>
      <c r="O35" s="4"/>
      <c r="P35" s="4">
        <v>1883361.2399999956</v>
      </c>
      <c r="R35" s="2" t="s">
        <v>395</v>
      </c>
      <c r="S35" s="3"/>
      <c r="T35" s="3">
        <v>0.41967644272484034</v>
      </c>
      <c r="U35">
        <f t="shared" si="0"/>
        <v>0.41967644272484034</v>
      </c>
      <c r="V35">
        <f t="shared" si="1"/>
        <v>0.41967644272484034</v>
      </c>
    </row>
    <row r="36" spans="2:22" x14ac:dyDescent="0.2">
      <c r="B36" s="2" t="s">
        <v>403</v>
      </c>
      <c r="C36" s="4">
        <v>1992734.8999999994</v>
      </c>
      <c r="D36" s="4">
        <v>1917071.5999999999</v>
      </c>
      <c r="E36" s="4">
        <v>1821656.2</v>
      </c>
      <c r="F36" s="4">
        <v>1647587.7</v>
      </c>
      <c r="G36" s="4">
        <v>1617607.3000000003</v>
      </c>
      <c r="H36" s="4">
        <v>1623081.8</v>
      </c>
      <c r="I36" s="4">
        <v>1589250.4</v>
      </c>
      <c r="J36" s="4">
        <v>1581994.7499999993</v>
      </c>
      <c r="K36" s="4">
        <v>1836978.1100000006</v>
      </c>
      <c r="L36" s="4">
        <v>1905962.97</v>
      </c>
      <c r="N36" s="2" t="s">
        <v>403</v>
      </c>
      <c r="O36" s="4"/>
      <c r="P36" s="4">
        <v>-86771.929999999469</v>
      </c>
      <c r="R36" s="2" t="s">
        <v>403</v>
      </c>
      <c r="S36" s="3"/>
      <c r="T36" s="3">
        <v>-4.3544141270371435E-2</v>
      </c>
      <c r="U36">
        <f t="shared" si="0"/>
        <v>-4.3544141270371435E-2</v>
      </c>
      <c r="V36">
        <f t="shared" si="1"/>
        <v>-4.3544141270371435E-2</v>
      </c>
    </row>
    <row r="37" spans="2:22" x14ac:dyDescent="0.2">
      <c r="B37" s="2" t="s">
        <v>415</v>
      </c>
      <c r="C37" s="4">
        <v>92879.8</v>
      </c>
      <c r="D37" s="4">
        <v>88968.3</v>
      </c>
      <c r="E37" s="4">
        <v>106273.90000000002</v>
      </c>
      <c r="F37" s="4">
        <v>104711.80000000002</v>
      </c>
      <c r="G37" s="4">
        <v>106038.19999999998</v>
      </c>
      <c r="H37" s="4">
        <v>114112.90000000001</v>
      </c>
      <c r="I37" s="4">
        <v>100994.6</v>
      </c>
      <c r="J37" s="4">
        <v>111428.59999999996</v>
      </c>
      <c r="K37" s="4">
        <v>115134.80000000002</v>
      </c>
      <c r="L37" s="4">
        <v>104943.59999999998</v>
      </c>
      <c r="N37" s="2" t="s">
        <v>415</v>
      </c>
      <c r="O37" s="4"/>
      <c r="P37" s="4">
        <v>12063.799999999974</v>
      </c>
      <c r="R37" s="2" t="s">
        <v>415</v>
      </c>
      <c r="S37" s="3"/>
      <c r="T37" s="3">
        <v>0.12988615393228639</v>
      </c>
      <c r="U37">
        <f t="shared" si="0"/>
        <v>0.12988615393228639</v>
      </c>
    </row>
    <row r="38" spans="2:22" x14ac:dyDescent="0.2">
      <c r="B38" s="2" t="s">
        <v>422</v>
      </c>
      <c r="C38" s="4">
        <v>1145872.3999999999</v>
      </c>
      <c r="D38" s="4">
        <v>1114862</v>
      </c>
      <c r="E38" s="4">
        <v>1152401.5999999999</v>
      </c>
      <c r="F38" s="4">
        <v>1193308.8999999999</v>
      </c>
      <c r="G38" s="4">
        <v>1198421.7999999998</v>
      </c>
      <c r="H38" s="4">
        <v>1059853.1000000001</v>
      </c>
      <c r="I38" s="4">
        <v>1044144.4</v>
      </c>
      <c r="J38" s="4">
        <v>1050239.5000000002</v>
      </c>
      <c r="K38" s="4">
        <v>972396.10000000021</v>
      </c>
      <c r="L38" s="4">
        <v>978284.10000000044</v>
      </c>
      <c r="N38" s="2" t="s">
        <v>422</v>
      </c>
      <c r="O38" s="4"/>
      <c r="P38" s="4">
        <v>-167588.29999999946</v>
      </c>
      <c r="R38" s="2" t="s">
        <v>422</v>
      </c>
      <c r="S38" s="3"/>
      <c r="T38" s="3">
        <v>-0.14625389353997834</v>
      </c>
      <c r="U38">
        <f t="shared" si="0"/>
        <v>-0.14625389353997834</v>
      </c>
    </row>
    <row r="39" spans="2:22" x14ac:dyDescent="0.2">
      <c r="B39" s="2" t="s">
        <v>389</v>
      </c>
      <c r="C39" s="4">
        <v>1144104.1000000001</v>
      </c>
      <c r="D39" s="4">
        <v>1129565.4000000001</v>
      </c>
      <c r="E39" s="4">
        <v>1117700.8</v>
      </c>
      <c r="F39" s="4">
        <v>1139470.5</v>
      </c>
      <c r="G39" s="4">
        <v>1086081.9000000001</v>
      </c>
      <c r="H39" s="4">
        <v>1083934.5</v>
      </c>
      <c r="I39" s="4">
        <v>1051931</v>
      </c>
      <c r="J39" s="4">
        <v>1099889.3999999999</v>
      </c>
      <c r="K39" s="4">
        <v>1058177.3999999997</v>
      </c>
      <c r="L39" s="4">
        <v>987834.59999999986</v>
      </c>
      <c r="N39" s="2" t="s">
        <v>389</v>
      </c>
      <c r="O39" s="4"/>
      <c r="P39" s="4">
        <v>-156269.50000000023</v>
      </c>
      <c r="R39" s="2" t="s">
        <v>389</v>
      </c>
      <c r="S39" s="3"/>
      <c r="T39" s="3">
        <v>-0.13658678436691227</v>
      </c>
      <c r="U39">
        <f t="shared" si="0"/>
        <v>-0.13658678436691227</v>
      </c>
    </row>
    <row r="40" spans="2:22" x14ac:dyDescent="0.2">
      <c r="B40" s="2" t="s">
        <v>379</v>
      </c>
      <c r="C40" s="4">
        <v>2887636.8000000007</v>
      </c>
      <c r="D40" s="4">
        <v>3311253.8999999994</v>
      </c>
      <c r="E40" s="4">
        <v>3130277.5000000019</v>
      </c>
      <c r="F40" s="4">
        <v>3497465.1999999997</v>
      </c>
      <c r="G40" s="4">
        <v>3474413.3000000003</v>
      </c>
      <c r="H40" s="4">
        <v>3240494.3</v>
      </c>
      <c r="I40" s="4">
        <v>3482132.5999999996</v>
      </c>
      <c r="J40" s="4">
        <v>3719460.629999999</v>
      </c>
      <c r="K40" s="4">
        <v>4205168.5900000017</v>
      </c>
      <c r="L40" s="4">
        <v>4353597.1400000015</v>
      </c>
      <c r="N40" s="2" t="s">
        <v>379</v>
      </c>
      <c r="O40" s="4"/>
      <c r="P40" s="4">
        <v>1465960.3400000008</v>
      </c>
      <c r="R40" s="2" t="s">
        <v>379</v>
      </c>
      <c r="S40" s="3"/>
      <c r="T40" s="3">
        <v>0.50766784105258678</v>
      </c>
      <c r="U40">
        <f t="shared" si="0"/>
        <v>0.50766784105258678</v>
      </c>
    </row>
    <row r="41" spans="2:22" x14ac:dyDescent="0.2">
      <c r="B41" s="2" t="s">
        <v>388</v>
      </c>
      <c r="C41" s="4">
        <v>152253.29999999999</v>
      </c>
      <c r="D41" s="4">
        <v>166477.1</v>
      </c>
      <c r="E41" s="4">
        <v>156181.1</v>
      </c>
      <c r="F41" s="4">
        <v>175828.4</v>
      </c>
      <c r="G41" s="4">
        <v>152939.80000000002</v>
      </c>
      <c r="H41" s="4">
        <v>172930.39999999997</v>
      </c>
      <c r="I41" s="4">
        <v>138371.9</v>
      </c>
      <c r="J41" s="4">
        <v>136963.19999999998</v>
      </c>
      <c r="K41" s="4">
        <v>128907.29999999999</v>
      </c>
      <c r="L41" s="4">
        <v>126793.90000000001</v>
      </c>
      <c r="N41" s="2" t="s">
        <v>388</v>
      </c>
      <c r="O41" s="4"/>
      <c r="P41" s="4">
        <v>-25459.39999999998</v>
      </c>
      <c r="R41" s="2" t="s">
        <v>388</v>
      </c>
      <c r="S41" s="3"/>
      <c r="T41" s="3">
        <v>-0.16721739364598326</v>
      </c>
      <c r="U41">
        <f t="shared" si="0"/>
        <v>-0.16721739364598326</v>
      </c>
    </row>
    <row r="42" spans="2:22" x14ac:dyDescent="0.2">
      <c r="B42" s="2" t="s">
        <v>418</v>
      </c>
      <c r="C42" s="4">
        <v>2654674.9</v>
      </c>
      <c r="D42" s="4">
        <v>2616031.7000000002</v>
      </c>
      <c r="E42" s="4">
        <v>2324088.8999999994</v>
      </c>
      <c r="F42" s="4">
        <v>2038639.4000000001</v>
      </c>
      <c r="G42" s="4">
        <v>2114928.7999999998</v>
      </c>
      <c r="H42" s="4">
        <v>2171304.5</v>
      </c>
      <c r="I42" s="4">
        <v>2102919.7999999998</v>
      </c>
      <c r="J42" s="4">
        <v>2298695.8999999994</v>
      </c>
      <c r="K42" s="4">
        <v>2504810.1999999993</v>
      </c>
      <c r="L42" s="4">
        <v>2419721.7999999998</v>
      </c>
      <c r="N42" s="2" t="s">
        <v>418</v>
      </c>
      <c r="O42" s="4"/>
      <c r="P42" s="4">
        <v>-234953.10000000009</v>
      </c>
      <c r="R42" s="2" t="s">
        <v>418</v>
      </c>
      <c r="S42" s="3"/>
      <c r="T42" s="3">
        <v>-8.8505413600738866E-2</v>
      </c>
      <c r="U42">
        <f t="shared" si="0"/>
        <v>-8.8505413600738866E-2</v>
      </c>
    </row>
    <row r="43" spans="2:22" x14ac:dyDescent="0.2">
      <c r="B43" s="2" t="s">
        <v>390</v>
      </c>
      <c r="C43" s="4">
        <v>1071805.8999999999</v>
      </c>
      <c r="D43" s="4">
        <v>968660.8</v>
      </c>
      <c r="E43" s="4">
        <v>1139190.1000000001</v>
      </c>
      <c r="F43" s="4">
        <v>1023781.8</v>
      </c>
      <c r="G43" s="4">
        <v>962108.7</v>
      </c>
      <c r="H43" s="4">
        <v>924168.8</v>
      </c>
      <c r="I43" s="4">
        <v>942812.29999999993</v>
      </c>
      <c r="J43" s="4">
        <v>837267.38</v>
      </c>
      <c r="K43" s="4">
        <v>1046174.5500000003</v>
      </c>
      <c r="L43" s="4">
        <v>1049548.9500000002</v>
      </c>
      <c r="N43" s="2" t="s">
        <v>390</v>
      </c>
      <c r="O43" s="4"/>
      <c r="P43" s="4">
        <v>-22256.949999999721</v>
      </c>
      <c r="R43" s="2" t="s">
        <v>390</v>
      </c>
      <c r="S43" s="3"/>
      <c r="T43" s="3">
        <v>-2.0765840158185098E-2</v>
      </c>
      <c r="U43">
        <f t="shared" si="0"/>
        <v>-2.0765840158185098E-2</v>
      </c>
    </row>
    <row r="44" spans="2:22" x14ac:dyDescent="0.2">
      <c r="B44" s="2" t="s">
        <v>370</v>
      </c>
      <c r="C44" s="4">
        <v>404221.60000000003</v>
      </c>
      <c r="D44" s="4">
        <v>433908.4</v>
      </c>
      <c r="E44" s="4">
        <v>428834.8</v>
      </c>
      <c r="F44" s="4">
        <v>455990.1</v>
      </c>
      <c r="G44" s="4">
        <v>486045.70000000007</v>
      </c>
      <c r="H44" s="4">
        <v>442609.10000000009</v>
      </c>
      <c r="I44" s="4">
        <v>472394.09999999992</v>
      </c>
      <c r="J44" s="4">
        <v>450335.79999999981</v>
      </c>
      <c r="K44" s="4">
        <v>476125.60000000009</v>
      </c>
      <c r="L44" s="4">
        <v>421401.30000000016</v>
      </c>
      <c r="N44" s="2" t="s">
        <v>370</v>
      </c>
      <c r="O44" s="4"/>
      <c r="P44" s="4">
        <v>17179.700000000128</v>
      </c>
      <c r="R44" s="2" t="s">
        <v>370</v>
      </c>
      <c r="S44" s="3"/>
      <c r="T44" s="3">
        <v>4.2500697637137964E-2</v>
      </c>
      <c r="U44">
        <f t="shared" si="0"/>
        <v>4.2500697637137964E-2</v>
      </c>
    </row>
    <row r="45" spans="2:22" x14ac:dyDescent="0.2">
      <c r="B45" s="2" t="s">
        <v>393</v>
      </c>
      <c r="C45" s="4">
        <v>281858.7</v>
      </c>
      <c r="D45" s="4">
        <v>313076.89999999997</v>
      </c>
      <c r="E45" s="4">
        <v>316696.3</v>
      </c>
      <c r="F45" s="4">
        <v>312911.10000000003</v>
      </c>
      <c r="G45" s="4">
        <v>313388.59999999992</v>
      </c>
      <c r="H45" s="4">
        <v>293606.3</v>
      </c>
      <c r="I45" s="4">
        <v>316047.99999999994</v>
      </c>
      <c r="J45" s="4">
        <v>322407.70000000013</v>
      </c>
      <c r="K45" s="4">
        <v>307233.50000000035</v>
      </c>
      <c r="L45" s="4">
        <v>297621.20000000019</v>
      </c>
      <c r="N45" s="2" t="s">
        <v>393</v>
      </c>
      <c r="O45" s="4"/>
      <c r="P45" s="4">
        <v>15762.500000000175</v>
      </c>
      <c r="R45" s="2" t="s">
        <v>393</v>
      </c>
      <c r="S45" s="3"/>
      <c r="T45" s="3">
        <v>5.5923411269548091E-2</v>
      </c>
      <c r="U45">
        <f t="shared" si="0"/>
        <v>5.5923411269548091E-2</v>
      </c>
    </row>
    <row r="46" spans="2:22" x14ac:dyDescent="0.2">
      <c r="B46" s="2" t="s">
        <v>414</v>
      </c>
      <c r="C46" s="4">
        <v>28069.9</v>
      </c>
      <c r="D46" s="4">
        <v>30958.800000000003</v>
      </c>
      <c r="E46" s="4">
        <v>44681.8</v>
      </c>
      <c r="F46" s="4">
        <v>18188.000000000004</v>
      </c>
      <c r="G46" s="4">
        <v>29829.200000000001</v>
      </c>
      <c r="H46" s="4">
        <v>14944.7</v>
      </c>
      <c r="I46" s="4">
        <v>17462.399999999998</v>
      </c>
      <c r="J46" s="4">
        <v>20796.8</v>
      </c>
      <c r="K46" s="4">
        <v>15686.6</v>
      </c>
      <c r="L46" s="4">
        <v>14368.899999999998</v>
      </c>
      <c r="N46" s="2" t="s">
        <v>414</v>
      </c>
      <c r="O46" s="4"/>
      <c r="P46" s="4">
        <v>-13701.000000000004</v>
      </c>
      <c r="R46" s="2" t="s">
        <v>414</v>
      </c>
      <c r="S46" s="3"/>
      <c r="T46" s="3">
        <v>-0.48810291450984872</v>
      </c>
      <c r="U46">
        <f t="shared" si="0"/>
        <v>-0.48810291450984872</v>
      </c>
    </row>
    <row r="47" spans="2:22" x14ac:dyDescent="0.2">
      <c r="B47" s="2" t="s">
        <v>400</v>
      </c>
      <c r="C47" s="4">
        <v>688765.10000000009</v>
      </c>
      <c r="D47" s="4">
        <v>696836.3</v>
      </c>
      <c r="E47" s="4">
        <v>647901.80000000005</v>
      </c>
      <c r="F47" s="4">
        <v>603431.20000000007</v>
      </c>
      <c r="G47" s="4">
        <v>615577.5</v>
      </c>
      <c r="H47" s="4">
        <v>614873.9</v>
      </c>
      <c r="I47" s="4">
        <v>625125.69999999995</v>
      </c>
      <c r="J47" s="4">
        <v>628964.59999999928</v>
      </c>
      <c r="K47" s="4">
        <v>576275.80000000005</v>
      </c>
      <c r="L47" s="4">
        <v>590957.39999999979</v>
      </c>
      <c r="N47" s="2" t="s">
        <v>400</v>
      </c>
      <c r="O47" s="4"/>
      <c r="P47" s="4">
        <v>-97807.700000000303</v>
      </c>
      <c r="R47" s="2" t="s">
        <v>400</v>
      </c>
      <c r="S47" s="3"/>
      <c r="T47" s="3">
        <v>-0.14200443663594495</v>
      </c>
      <c r="U47">
        <f t="shared" si="0"/>
        <v>-0.14200443663594495</v>
      </c>
    </row>
    <row r="48" spans="2:22" x14ac:dyDescent="0.2">
      <c r="B48" s="2" t="s">
        <v>397</v>
      </c>
      <c r="C48" s="4">
        <v>620296.29999999993</v>
      </c>
      <c r="D48" s="4">
        <v>568182.89999999991</v>
      </c>
      <c r="E48" s="4">
        <v>792412.59999999986</v>
      </c>
      <c r="F48" s="4">
        <v>898478.5</v>
      </c>
      <c r="G48" s="4">
        <v>835302.70000000007</v>
      </c>
      <c r="H48" s="4">
        <v>901054.9</v>
      </c>
      <c r="I48" s="4">
        <v>951233.30000000016</v>
      </c>
      <c r="J48" s="4">
        <v>966223.83000000007</v>
      </c>
      <c r="K48" s="4">
        <v>1116970.21</v>
      </c>
      <c r="L48" s="4">
        <v>1148582.0599999994</v>
      </c>
      <c r="N48" s="2" t="s">
        <v>397</v>
      </c>
      <c r="O48" s="4"/>
      <c r="P48" s="4">
        <v>528285.75999999943</v>
      </c>
      <c r="R48" s="2" t="s">
        <v>397</v>
      </c>
      <c r="S48" s="3"/>
      <c r="T48" s="3">
        <v>0.85166679214433405</v>
      </c>
      <c r="U48">
        <f t="shared" si="0"/>
        <v>0.85166679214433405</v>
      </c>
    </row>
    <row r="49" spans="2:21" x14ac:dyDescent="0.2">
      <c r="B49" s="2" t="s">
        <v>412</v>
      </c>
      <c r="C49" s="4">
        <v>1068796.8</v>
      </c>
      <c r="D49" s="4">
        <v>1363049.2999999998</v>
      </c>
      <c r="E49" s="4">
        <v>1378757.5</v>
      </c>
      <c r="F49" s="4">
        <v>1306131.8999999999</v>
      </c>
      <c r="G49" s="4">
        <v>1260849.2</v>
      </c>
      <c r="H49" s="4">
        <v>1381713.4</v>
      </c>
      <c r="I49" s="4">
        <v>1360252.3999999997</v>
      </c>
      <c r="J49" s="4">
        <v>1328739.4800000002</v>
      </c>
      <c r="K49" s="4">
        <v>1280156.6100000001</v>
      </c>
      <c r="L49" s="4">
        <v>1359325.8900000008</v>
      </c>
      <c r="N49" s="2" t="s">
        <v>412</v>
      </c>
      <c r="O49" s="4"/>
      <c r="P49" s="4">
        <v>290529.09000000078</v>
      </c>
      <c r="R49" s="2" t="s">
        <v>412</v>
      </c>
      <c r="S49" s="3"/>
      <c r="T49" s="3">
        <v>0.27182818099754863</v>
      </c>
      <c r="U49">
        <f t="shared" si="0"/>
        <v>0.27182818099754863</v>
      </c>
    </row>
    <row r="50" spans="2:21" x14ac:dyDescent="0.2">
      <c r="B50" s="2" t="s">
        <v>402</v>
      </c>
      <c r="C50" s="4">
        <v>8350281.2000000002</v>
      </c>
      <c r="D50" s="4">
        <v>9229122</v>
      </c>
      <c r="E50" s="4">
        <v>8767936.9000000004</v>
      </c>
      <c r="F50" s="4">
        <v>9062367.4000000004</v>
      </c>
      <c r="G50" s="4">
        <v>9031165.9000000004</v>
      </c>
      <c r="H50" s="4">
        <v>8751683.1999999993</v>
      </c>
      <c r="I50" s="4">
        <v>8991832.7999999989</v>
      </c>
      <c r="J50" s="4">
        <v>10130274.309999999</v>
      </c>
      <c r="K50" s="4">
        <v>10608204.260000002</v>
      </c>
      <c r="L50" s="4">
        <v>10583385.129999997</v>
      </c>
      <c r="N50" s="2" t="s">
        <v>402</v>
      </c>
      <c r="O50" s="4"/>
      <c r="P50" s="4">
        <v>2233103.9299999969</v>
      </c>
      <c r="R50" s="2" t="s">
        <v>402</v>
      </c>
      <c r="S50" s="3"/>
      <c r="T50" s="3">
        <v>0.26742859030903016</v>
      </c>
      <c r="U50">
        <f t="shared" si="0"/>
        <v>0.26742859030903016</v>
      </c>
    </row>
    <row r="51" spans="2:21" x14ac:dyDescent="0.2">
      <c r="B51" s="2" t="s">
        <v>405</v>
      </c>
      <c r="C51" s="4">
        <v>1838790.7999999998</v>
      </c>
      <c r="D51" s="4">
        <v>1617266.5999999996</v>
      </c>
      <c r="E51" s="4">
        <v>2077239.0999999996</v>
      </c>
      <c r="F51" s="4">
        <v>2000172.2</v>
      </c>
      <c r="G51" s="4">
        <v>1855924.6</v>
      </c>
      <c r="H51" s="4">
        <v>1941412.8</v>
      </c>
      <c r="I51" s="4">
        <v>1959283.8</v>
      </c>
      <c r="J51" s="4">
        <v>1951465.5699999994</v>
      </c>
      <c r="K51" s="4">
        <v>1951357.6100000006</v>
      </c>
      <c r="L51" s="4">
        <v>1697105.6699999997</v>
      </c>
      <c r="N51" s="2" t="s">
        <v>405</v>
      </c>
      <c r="O51" s="4"/>
      <c r="P51" s="4">
        <v>-141685.13000000012</v>
      </c>
      <c r="R51" s="2" t="s">
        <v>405</v>
      </c>
      <c r="S51" s="3"/>
      <c r="T51" s="3">
        <v>-7.7053425544656926E-2</v>
      </c>
      <c r="U51">
        <f t="shared" si="0"/>
        <v>-7.7053425544656926E-2</v>
      </c>
    </row>
    <row r="52" spans="2:21" x14ac:dyDescent="0.2">
      <c r="B52" s="2" t="s">
        <v>376</v>
      </c>
      <c r="C52" s="4">
        <v>984879.70000000019</v>
      </c>
      <c r="D52" s="4">
        <v>953889.70000000007</v>
      </c>
      <c r="E52" s="4">
        <v>1210831</v>
      </c>
      <c r="F52" s="4">
        <v>1331035.5</v>
      </c>
      <c r="G52" s="4">
        <v>1298901.6000000001</v>
      </c>
      <c r="H52" s="4">
        <v>1171919.3</v>
      </c>
      <c r="I52" s="4">
        <v>1131471.2999999998</v>
      </c>
      <c r="J52" s="4">
        <v>1003271.4199999998</v>
      </c>
      <c r="K52" s="4">
        <v>791858.04999999993</v>
      </c>
      <c r="L52" s="4">
        <v>722926.18999999983</v>
      </c>
      <c r="N52" s="2" t="s">
        <v>376</v>
      </c>
      <c r="O52" s="4"/>
      <c r="P52" s="4">
        <v>-261953.51000000036</v>
      </c>
      <c r="R52" s="2" t="s">
        <v>376</v>
      </c>
      <c r="S52" s="3"/>
      <c r="T52" s="3">
        <v>-0.26597513381583587</v>
      </c>
      <c r="U52">
        <f t="shared" si="0"/>
        <v>-0.26597513381583587</v>
      </c>
    </row>
    <row r="53" spans="2:21" x14ac:dyDescent="0.2">
      <c r="B53" s="2" t="s">
        <v>401</v>
      </c>
      <c r="C53" s="4">
        <v>78595.199999999997</v>
      </c>
      <c r="D53" s="4">
        <v>91752.499999999985</v>
      </c>
      <c r="E53" s="4">
        <v>96763.400000000009</v>
      </c>
      <c r="F53" s="4">
        <v>104409.1</v>
      </c>
      <c r="G53" s="4">
        <v>92516.400000000009</v>
      </c>
      <c r="H53" s="4">
        <v>122689.7</v>
      </c>
      <c r="I53" s="4">
        <v>87448.1</v>
      </c>
      <c r="J53" s="4">
        <v>101546.00000000001</v>
      </c>
      <c r="K53" s="4">
        <v>104597.10000000003</v>
      </c>
      <c r="L53" s="4">
        <v>85840.000000000015</v>
      </c>
      <c r="N53" s="2" t="s">
        <v>401</v>
      </c>
      <c r="O53" s="4"/>
      <c r="P53" s="4">
        <v>7244.8000000000175</v>
      </c>
      <c r="R53" s="2" t="s">
        <v>401</v>
      </c>
      <c r="S53" s="3"/>
      <c r="T53" s="3">
        <v>9.2178657220797419E-2</v>
      </c>
      <c r="U53">
        <f t="shared" si="0"/>
        <v>9.2178657220797419E-2</v>
      </c>
    </row>
    <row r="54" spans="2:21" x14ac:dyDescent="0.2">
      <c r="B54" s="2" t="s">
        <v>408</v>
      </c>
      <c r="C54" s="4">
        <v>6388516.7000000002</v>
      </c>
      <c r="D54" s="4">
        <v>6825795.2999999989</v>
      </c>
      <c r="E54" s="4">
        <v>6655304.3000000007</v>
      </c>
      <c r="F54" s="4">
        <v>6349385.7000000002</v>
      </c>
      <c r="G54" s="4">
        <v>6236377.4000000004</v>
      </c>
      <c r="H54" s="4">
        <v>6565168.2000000002</v>
      </c>
      <c r="I54" s="4">
        <v>6863587.9000000013</v>
      </c>
      <c r="J54" s="4">
        <v>7013784.8100000024</v>
      </c>
      <c r="K54" s="4">
        <v>7350664.4799999977</v>
      </c>
      <c r="L54" s="4">
        <v>7103085.2999999924</v>
      </c>
      <c r="N54" s="2" t="s">
        <v>408</v>
      </c>
      <c r="O54" s="4"/>
      <c r="P54" s="4">
        <v>714568.59999999218</v>
      </c>
      <c r="R54" s="2" t="s">
        <v>408</v>
      </c>
      <c r="S54" s="3"/>
      <c r="T54" s="3">
        <v>0.11185203601330371</v>
      </c>
      <c r="U54">
        <f t="shared" si="0"/>
        <v>0.11185203601330371</v>
      </c>
    </row>
    <row r="55" spans="2:21" x14ac:dyDescent="0.2">
      <c r="B55" s="2" t="s">
        <v>382</v>
      </c>
      <c r="C55" s="4">
        <v>1651532.8999999997</v>
      </c>
      <c r="D55" s="4">
        <v>1744859.2999999998</v>
      </c>
      <c r="E55" s="4">
        <v>1716220.2999999998</v>
      </c>
      <c r="F55" s="4">
        <v>1582736</v>
      </c>
      <c r="G55" s="4">
        <v>1645193</v>
      </c>
      <c r="H55" s="4">
        <v>1556147.7</v>
      </c>
      <c r="I55" s="4">
        <v>1581336.6</v>
      </c>
      <c r="J55" s="4">
        <v>1429217.88</v>
      </c>
      <c r="K55" s="4">
        <v>1369197.5799999998</v>
      </c>
      <c r="L55" s="4">
        <v>1406092.1800000011</v>
      </c>
      <c r="N55" s="2" t="s">
        <v>382</v>
      </c>
      <c r="O55" s="4"/>
      <c r="P55" s="4">
        <v>-245440.71999999858</v>
      </c>
      <c r="R55" s="2" t="s">
        <v>382</v>
      </c>
      <c r="S55" s="3"/>
      <c r="T55" s="3">
        <v>-0.14861388471280143</v>
      </c>
      <c r="U55">
        <f t="shared" si="0"/>
        <v>-0.14861388471280143</v>
      </c>
    </row>
    <row r="56" spans="2:21" x14ac:dyDescent="0.2">
      <c r="B56" s="2" t="s">
        <v>386</v>
      </c>
      <c r="C56" s="4">
        <v>869437.29999999993</v>
      </c>
      <c r="D56" s="4">
        <v>890648.90000000014</v>
      </c>
      <c r="E56" s="4">
        <v>858672.79999999981</v>
      </c>
      <c r="F56" s="4">
        <v>810990.39999999991</v>
      </c>
      <c r="G56" s="4">
        <v>935305.80000000028</v>
      </c>
      <c r="H56" s="4">
        <v>888239.50000000012</v>
      </c>
      <c r="I56" s="4">
        <v>844373.70000000007</v>
      </c>
      <c r="J56" s="4">
        <v>929748.39</v>
      </c>
      <c r="K56" s="4">
        <v>870718.44000000064</v>
      </c>
      <c r="L56" s="4">
        <v>846945.65000000049</v>
      </c>
      <c r="N56" s="2" t="s">
        <v>386</v>
      </c>
      <c r="O56" s="4"/>
      <c r="P56" s="4">
        <v>-22491.649999999441</v>
      </c>
      <c r="R56" s="2" t="s">
        <v>386</v>
      </c>
      <c r="S56" s="3"/>
      <c r="T56" s="3">
        <v>-2.5869202989105073E-2</v>
      </c>
      <c r="U56">
        <f t="shared" si="0"/>
        <v>-2.5869202989105073E-2</v>
      </c>
    </row>
    <row r="57" spans="2:21" x14ac:dyDescent="0.2">
      <c r="B57" s="2" t="s">
        <v>1</v>
      </c>
      <c r="C57" s="4">
        <v>66688496.899999946</v>
      </c>
      <c r="D57" s="4">
        <v>69994883.400000006</v>
      </c>
      <c r="E57" s="4">
        <v>70602383.800000012</v>
      </c>
      <c r="F57" s="4">
        <v>71528694.399999976</v>
      </c>
      <c r="G57" s="4">
        <v>72312522.100000024</v>
      </c>
      <c r="H57" s="4">
        <v>72316541.799999997</v>
      </c>
      <c r="I57" s="4">
        <v>74933225.200000092</v>
      </c>
      <c r="J57" s="4">
        <v>75406240.029999971</v>
      </c>
      <c r="K57" s="4">
        <v>77425397.310000032</v>
      </c>
      <c r="L57" s="4">
        <v>76772654.02000007</v>
      </c>
      <c r="N57" s="2" t="s">
        <v>1</v>
      </c>
      <c r="O57" s="4"/>
      <c r="P57" s="4">
        <v>10084157.120000124</v>
      </c>
      <c r="R57" s="2" t="s">
        <v>1</v>
      </c>
      <c r="S57" s="3"/>
      <c r="T57" s="3">
        <v>0.15121284162576668</v>
      </c>
      <c r="U57">
        <f t="shared" si="0"/>
        <v>0.15121284162576668</v>
      </c>
    </row>
    <row r="58" spans="2:21" x14ac:dyDescent="0.2">
      <c r="U58">
        <f t="shared" si="0"/>
        <v>0</v>
      </c>
    </row>
    <row r="59" spans="2:21" x14ac:dyDescent="0.2">
      <c r="U59">
        <f t="shared" si="0"/>
        <v>0</v>
      </c>
    </row>
    <row r="60" spans="2:21" x14ac:dyDescent="0.2">
      <c r="U60">
        <f t="shared" si="0"/>
        <v>0</v>
      </c>
    </row>
    <row r="61" spans="2:21" x14ac:dyDescent="0.2">
      <c r="U61">
        <f t="shared" si="0"/>
        <v>0</v>
      </c>
    </row>
    <row r="62" spans="2:21" x14ac:dyDescent="0.2">
      <c r="U62">
        <f t="shared" si="0"/>
        <v>0</v>
      </c>
    </row>
    <row r="63" spans="2:21" ht="14.25" customHeight="1" x14ac:dyDescent="0.2">
      <c r="U63">
        <f t="shared" si="0"/>
        <v>0</v>
      </c>
    </row>
    <row r="64" spans="2:21" x14ac:dyDescent="0.2">
      <c r="U64">
        <f t="shared" si="0"/>
        <v>0</v>
      </c>
    </row>
    <row r="65" spans="21:21" x14ac:dyDescent="0.2">
      <c r="U65">
        <f t="shared" si="0"/>
        <v>0</v>
      </c>
    </row>
    <row r="66" spans="21:21" x14ac:dyDescent="0.2">
      <c r="U66">
        <f t="shared" si="0"/>
        <v>0</v>
      </c>
    </row>
    <row r="67" spans="21:21" x14ac:dyDescent="0.2">
      <c r="U67">
        <f t="shared" si="0"/>
        <v>0</v>
      </c>
    </row>
    <row r="68" spans="21:21" x14ac:dyDescent="0.2">
      <c r="U68">
        <f t="shared" si="0"/>
        <v>0</v>
      </c>
    </row>
    <row r="69" spans="21:21" x14ac:dyDescent="0.2">
      <c r="U69">
        <f t="shared" si="0"/>
        <v>0</v>
      </c>
    </row>
    <row r="70" spans="21:21" x14ac:dyDescent="0.2">
      <c r="U70">
        <f t="shared" si="0"/>
        <v>0</v>
      </c>
    </row>
    <row r="71" spans="21:21" x14ac:dyDescent="0.2">
      <c r="U71">
        <f t="shared" si="0"/>
        <v>0</v>
      </c>
    </row>
    <row r="72" spans="21:21" x14ac:dyDescent="0.2">
      <c r="U72">
        <f t="shared" si="0"/>
        <v>0</v>
      </c>
    </row>
    <row r="73" spans="21:21" x14ac:dyDescent="0.2">
      <c r="U73">
        <f t="shared" si="0"/>
        <v>0</v>
      </c>
    </row>
    <row r="74" spans="21:21" x14ac:dyDescent="0.2">
      <c r="U74">
        <f t="shared" si="0"/>
        <v>0</v>
      </c>
    </row>
    <row r="75" spans="21:21" x14ac:dyDescent="0.2">
      <c r="U75">
        <f t="shared" si="0"/>
        <v>0</v>
      </c>
    </row>
    <row r="76" spans="21:21" x14ac:dyDescent="0.2">
      <c r="U76">
        <f t="shared" si="0"/>
        <v>0</v>
      </c>
    </row>
    <row r="77" spans="21:21" x14ac:dyDescent="0.2">
      <c r="U77">
        <f t="shared" si="0"/>
        <v>0</v>
      </c>
    </row>
    <row r="78" spans="21:21" x14ac:dyDescent="0.2">
      <c r="U78">
        <f t="shared" si="0"/>
        <v>0</v>
      </c>
    </row>
    <row r="79" spans="21:21" x14ac:dyDescent="0.2">
      <c r="U79">
        <f t="shared" si="0"/>
        <v>0</v>
      </c>
    </row>
    <row r="80" spans="21:21" x14ac:dyDescent="0.2">
      <c r="U80">
        <f t="shared" si="0"/>
        <v>0</v>
      </c>
    </row>
    <row r="81" spans="21:21" x14ac:dyDescent="0.2">
      <c r="U81">
        <f t="shared" si="0"/>
        <v>0</v>
      </c>
    </row>
    <row r="82" spans="21:21" x14ac:dyDescent="0.2">
      <c r="U82">
        <f t="shared" si="0"/>
        <v>0</v>
      </c>
    </row>
    <row r="83" spans="21:21" x14ac:dyDescent="0.2">
      <c r="U83">
        <f t="shared" si="0"/>
        <v>0</v>
      </c>
    </row>
    <row r="84" spans="21:21" x14ac:dyDescent="0.2">
      <c r="U84">
        <f t="shared" ref="U84:U147" si="2">IFERROR(T84," ")</f>
        <v>0</v>
      </c>
    </row>
    <row r="85" spans="21:21" x14ac:dyDescent="0.2">
      <c r="U85">
        <f t="shared" si="2"/>
        <v>0</v>
      </c>
    </row>
    <row r="86" spans="21:21" x14ac:dyDescent="0.2">
      <c r="U86">
        <f t="shared" si="2"/>
        <v>0</v>
      </c>
    </row>
    <row r="87" spans="21:21" x14ac:dyDescent="0.2">
      <c r="U87">
        <f t="shared" si="2"/>
        <v>0</v>
      </c>
    </row>
    <row r="88" spans="21:21" x14ac:dyDescent="0.2">
      <c r="U88">
        <f t="shared" si="2"/>
        <v>0</v>
      </c>
    </row>
    <row r="89" spans="21:21" x14ac:dyDescent="0.2">
      <c r="U89">
        <f t="shared" si="2"/>
        <v>0</v>
      </c>
    </row>
    <row r="90" spans="21:21" x14ac:dyDescent="0.2">
      <c r="U90">
        <f t="shared" si="2"/>
        <v>0</v>
      </c>
    </row>
    <row r="91" spans="21:21" x14ac:dyDescent="0.2">
      <c r="U91">
        <f t="shared" si="2"/>
        <v>0</v>
      </c>
    </row>
    <row r="92" spans="21:21" x14ac:dyDescent="0.2">
      <c r="U92">
        <f t="shared" si="2"/>
        <v>0</v>
      </c>
    </row>
    <row r="93" spans="21:21" x14ac:dyDescent="0.2">
      <c r="U93">
        <f t="shared" si="2"/>
        <v>0</v>
      </c>
    </row>
    <row r="94" spans="21:21" x14ac:dyDescent="0.2">
      <c r="U94">
        <f t="shared" si="2"/>
        <v>0</v>
      </c>
    </row>
    <row r="95" spans="21:21" x14ac:dyDescent="0.2">
      <c r="U95">
        <f t="shared" si="2"/>
        <v>0</v>
      </c>
    </row>
    <row r="96" spans="21:21" x14ac:dyDescent="0.2">
      <c r="U96">
        <f t="shared" si="2"/>
        <v>0</v>
      </c>
    </row>
    <row r="97" spans="21:21" x14ac:dyDescent="0.2">
      <c r="U97">
        <f t="shared" si="2"/>
        <v>0</v>
      </c>
    </row>
    <row r="98" spans="21:21" x14ac:dyDescent="0.2">
      <c r="U98">
        <f t="shared" si="2"/>
        <v>0</v>
      </c>
    </row>
    <row r="99" spans="21:21" x14ac:dyDescent="0.2">
      <c r="U99">
        <f t="shared" si="2"/>
        <v>0</v>
      </c>
    </row>
    <row r="100" spans="21:21" x14ac:dyDescent="0.2">
      <c r="U100">
        <f t="shared" si="2"/>
        <v>0</v>
      </c>
    </row>
    <row r="101" spans="21:21" x14ac:dyDescent="0.2">
      <c r="U101">
        <f t="shared" si="2"/>
        <v>0</v>
      </c>
    </row>
    <row r="102" spans="21:21" x14ac:dyDescent="0.2">
      <c r="U102">
        <f t="shared" si="2"/>
        <v>0</v>
      </c>
    </row>
    <row r="103" spans="21:21" x14ac:dyDescent="0.2">
      <c r="U103">
        <f t="shared" si="2"/>
        <v>0</v>
      </c>
    </row>
    <row r="104" spans="21:21" x14ac:dyDescent="0.2">
      <c r="U104">
        <f t="shared" si="2"/>
        <v>0</v>
      </c>
    </row>
    <row r="105" spans="21:21" x14ac:dyDescent="0.2">
      <c r="U105">
        <f t="shared" si="2"/>
        <v>0</v>
      </c>
    </row>
    <row r="106" spans="21:21" x14ac:dyDescent="0.2">
      <c r="U106">
        <f t="shared" si="2"/>
        <v>0</v>
      </c>
    </row>
    <row r="107" spans="21:21" x14ac:dyDescent="0.2">
      <c r="U107">
        <f t="shared" si="2"/>
        <v>0</v>
      </c>
    </row>
    <row r="108" spans="21:21" x14ac:dyDescent="0.2">
      <c r="U108">
        <f t="shared" si="2"/>
        <v>0</v>
      </c>
    </row>
    <row r="109" spans="21:21" x14ac:dyDescent="0.2">
      <c r="U109">
        <f t="shared" si="2"/>
        <v>0</v>
      </c>
    </row>
    <row r="110" spans="21:21" x14ac:dyDescent="0.2">
      <c r="U110">
        <f t="shared" si="2"/>
        <v>0</v>
      </c>
    </row>
    <row r="111" spans="21:21" x14ac:dyDescent="0.2">
      <c r="U111">
        <f t="shared" si="2"/>
        <v>0</v>
      </c>
    </row>
    <row r="112" spans="21:21" x14ac:dyDescent="0.2">
      <c r="U112">
        <f t="shared" si="2"/>
        <v>0</v>
      </c>
    </row>
    <row r="113" spans="21:21" x14ac:dyDescent="0.2">
      <c r="U113">
        <f t="shared" si="2"/>
        <v>0</v>
      </c>
    </row>
    <row r="114" spans="21:21" x14ac:dyDescent="0.2">
      <c r="U114">
        <f t="shared" si="2"/>
        <v>0</v>
      </c>
    </row>
    <row r="115" spans="21:21" x14ac:dyDescent="0.2">
      <c r="U115">
        <f t="shared" si="2"/>
        <v>0</v>
      </c>
    </row>
    <row r="116" spans="21:21" x14ac:dyDescent="0.2">
      <c r="U116">
        <f t="shared" si="2"/>
        <v>0</v>
      </c>
    </row>
    <row r="117" spans="21:21" x14ac:dyDescent="0.2">
      <c r="U117">
        <f t="shared" si="2"/>
        <v>0</v>
      </c>
    </row>
    <row r="118" spans="21:21" x14ac:dyDescent="0.2">
      <c r="U118">
        <f t="shared" si="2"/>
        <v>0</v>
      </c>
    </row>
    <row r="119" spans="21:21" x14ac:dyDescent="0.2">
      <c r="U119">
        <f t="shared" si="2"/>
        <v>0</v>
      </c>
    </row>
    <row r="120" spans="21:21" x14ac:dyDescent="0.2">
      <c r="U120">
        <f t="shared" si="2"/>
        <v>0</v>
      </c>
    </row>
    <row r="121" spans="21:21" x14ac:dyDescent="0.2">
      <c r="U121">
        <f t="shared" si="2"/>
        <v>0</v>
      </c>
    </row>
    <row r="122" spans="21:21" x14ac:dyDescent="0.2">
      <c r="U122">
        <f t="shared" si="2"/>
        <v>0</v>
      </c>
    </row>
    <row r="123" spans="21:21" x14ac:dyDescent="0.2">
      <c r="U123">
        <f t="shared" si="2"/>
        <v>0</v>
      </c>
    </row>
    <row r="124" spans="21:21" x14ac:dyDescent="0.2">
      <c r="U124">
        <f t="shared" si="2"/>
        <v>0</v>
      </c>
    </row>
    <row r="125" spans="21:21" x14ac:dyDescent="0.2">
      <c r="U125">
        <f t="shared" si="2"/>
        <v>0</v>
      </c>
    </row>
    <row r="126" spans="21:21" x14ac:dyDescent="0.2">
      <c r="U126">
        <f t="shared" si="2"/>
        <v>0</v>
      </c>
    </row>
    <row r="127" spans="21:21" x14ac:dyDescent="0.2">
      <c r="U127">
        <f t="shared" si="2"/>
        <v>0</v>
      </c>
    </row>
    <row r="128" spans="21:21" x14ac:dyDescent="0.2">
      <c r="U128">
        <f t="shared" si="2"/>
        <v>0</v>
      </c>
    </row>
    <row r="129" spans="21:21" x14ac:dyDescent="0.2">
      <c r="U129">
        <f t="shared" si="2"/>
        <v>0</v>
      </c>
    </row>
    <row r="130" spans="21:21" x14ac:dyDescent="0.2">
      <c r="U130">
        <f t="shared" si="2"/>
        <v>0</v>
      </c>
    </row>
    <row r="131" spans="21:21" x14ac:dyDescent="0.2">
      <c r="U131">
        <f t="shared" si="2"/>
        <v>0</v>
      </c>
    </row>
    <row r="132" spans="21:21" x14ac:dyDescent="0.2">
      <c r="U132">
        <f t="shared" si="2"/>
        <v>0</v>
      </c>
    </row>
    <row r="133" spans="21:21" x14ac:dyDescent="0.2">
      <c r="U133">
        <f t="shared" si="2"/>
        <v>0</v>
      </c>
    </row>
    <row r="134" spans="21:21" x14ac:dyDescent="0.2">
      <c r="U134">
        <f t="shared" si="2"/>
        <v>0</v>
      </c>
    </row>
    <row r="135" spans="21:21" x14ac:dyDescent="0.2">
      <c r="U135">
        <f t="shared" si="2"/>
        <v>0</v>
      </c>
    </row>
    <row r="136" spans="21:21" x14ac:dyDescent="0.2">
      <c r="U136">
        <f t="shared" si="2"/>
        <v>0</v>
      </c>
    </row>
    <row r="137" spans="21:21" x14ac:dyDescent="0.2">
      <c r="U137">
        <f t="shared" si="2"/>
        <v>0</v>
      </c>
    </row>
    <row r="138" spans="21:21" x14ac:dyDescent="0.2">
      <c r="U138">
        <f t="shared" si="2"/>
        <v>0</v>
      </c>
    </row>
    <row r="139" spans="21:21" x14ac:dyDescent="0.2">
      <c r="U139">
        <f t="shared" si="2"/>
        <v>0</v>
      </c>
    </row>
    <row r="140" spans="21:21" x14ac:dyDescent="0.2">
      <c r="U140">
        <f t="shared" si="2"/>
        <v>0</v>
      </c>
    </row>
    <row r="141" spans="21:21" x14ac:dyDescent="0.2">
      <c r="U141">
        <f t="shared" si="2"/>
        <v>0</v>
      </c>
    </row>
    <row r="142" spans="21:21" x14ac:dyDescent="0.2">
      <c r="U142">
        <f t="shared" si="2"/>
        <v>0</v>
      </c>
    </row>
    <row r="143" spans="21:21" x14ac:dyDescent="0.2">
      <c r="U143">
        <f t="shared" si="2"/>
        <v>0</v>
      </c>
    </row>
    <row r="144" spans="21:21" x14ac:dyDescent="0.2">
      <c r="U144">
        <f t="shared" si="2"/>
        <v>0</v>
      </c>
    </row>
    <row r="145" spans="21:21" x14ac:dyDescent="0.2">
      <c r="U145">
        <f t="shared" si="2"/>
        <v>0</v>
      </c>
    </row>
    <row r="146" spans="21:21" x14ac:dyDescent="0.2">
      <c r="U146">
        <f t="shared" si="2"/>
        <v>0</v>
      </c>
    </row>
    <row r="147" spans="21:21" x14ac:dyDescent="0.2">
      <c r="U147">
        <f t="shared" si="2"/>
        <v>0</v>
      </c>
    </row>
    <row r="148" spans="21:21" x14ac:dyDescent="0.2">
      <c r="U148">
        <f t="shared" ref="U148:U211" si="3">IFERROR(T148," ")</f>
        <v>0</v>
      </c>
    </row>
    <row r="149" spans="21:21" x14ac:dyDescent="0.2">
      <c r="U149">
        <f t="shared" si="3"/>
        <v>0</v>
      </c>
    </row>
    <row r="150" spans="21:21" x14ac:dyDescent="0.2">
      <c r="U150">
        <f t="shared" si="3"/>
        <v>0</v>
      </c>
    </row>
    <row r="151" spans="21:21" x14ac:dyDescent="0.2">
      <c r="U151">
        <f t="shared" si="3"/>
        <v>0</v>
      </c>
    </row>
    <row r="152" spans="21:21" x14ac:dyDescent="0.2">
      <c r="U152">
        <f t="shared" si="3"/>
        <v>0</v>
      </c>
    </row>
    <row r="153" spans="21:21" x14ac:dyDescent="0.2">
      <c r="U153">
        <f t="shared" si="3"/>
        <v>0</v>
      </c>
    </row>
    <row r="154" spans="21:21" x14ac:dyDescent="0.2">
      <c r="U154">
        <f t="shared" si="3"/>
        <v>0</v>
      </c>
    </row>
    <row r="155" spans="21:21" x14ac:dyDescent="0.2">
      <c r="U155">
        <f t="shared" si="3"/>
        <v>0</v>
      </c>
    </row>
    <row r="156" spans="21:21" x14ac:dyDescent="0.2">
      <c r="U156">
        <f t="shared" si="3"/>
        <v>0</v>
      </c>
    </row>
    <row r="157" spans="21:21" x14ac:dyDescent="0.2">
      <c r="U157">
        <f t="shared" si="3"/>
        <v>0</v>
      </c>
    </row>
    <row r="158" spans="21:21" x14ac:dyDescent="0.2">
      <c r="U158">
        <f t="shared" si="3"/>
        <v>0</v>
      </c>
    </row>
    <row r="159" spans="21:21" x14ac:dyDescent="0.2">
      <c r="U159">
        <f t="shared" si="3"/>
        <v>0</v>
      </c>
    </row>
    <row r="160" spans="21:21" x14ac:dyDescent="0.2">
      <c r="U160">
        <f t="shared" si="3"/>
        <v>0</v>
      </c>
    </row>
    <row r="161" spans="21:21" x14ac:dyDescent="0.2">
      <c r="U161">
        <f t="shared" si="3"/>
        <v>0</v>
      </c>
    </row>
    <row r="162" spans="21:21" x14ac:dyDescent="0.2">
      <c r="U162">
        <f t="shared" si="3"/>
        <v>0</v>
      </c>
    </row>
    <row r="163" spans="21:21" x14ac:dyDescent="0.2">
      <c r="U163">
        <f t="shared" si="3"/>
        <v>0</v>
      </c>
    </row>
    <row r="164" spans="21:21" x14ac:dyDescent="0.2">
      <c r="U164">
        <f t="shared" si="3"/>
        <v>0</v>
      </c>
    </row>
    <row r="165" spans="21:21" x14ac:dyDescent="0.2">
      <c r="U165">
        <f t="shared" si="3"/>
        <v>0</v>
      </c>
    </row>
    <row r="166" spans="21:21" x14ac:dyDescent="0.2">
      <c r="U166">
        <f t="shared" si="3"/>
        <v>0</v>
      </c>
    </row>
    <row r="167" spans="21:21" x14ac:dyDescent="0.2">
      <c r="U167">
        <f t="shared" si="3"/>
        <v>0</v>
      </c>
    </row>
    <row r="168" spans="21:21" x14ac:dyDescent="0.2">
      <c r="U168">
        <f t="shared" si="3"/>
        <v>0</v>
      </c>
    </row>
    <row r="169" spans="21:21" x14ac:dyDescent="0.2">
      <c r="U169">
        <f t="shared" si="3"/>
        <v>0</v>
      </c>
    </row>
    <row r="170" spans="21:21" x14ac:dyDescent="0.2">
      <c r="U170">
        <f t="shared" si="3"/>
        <v>0</v>
      </c>
    </row>
    <row r="171" spans="21:21" x14ac:dyDescent="0.2">
      <c r="U171">
        <f t="shared" si="3"/>
        <v>0</v>
      </c>
    </row>
    <row r="172" spans="21:21" x14ac:dyDescent="0.2">
      <c r="U172">
        <f t="shared" si="3"/>
        <v>0</v>
      </c>
    </row>
    <row r="173" spans="21:21" x14ac:dyDescent="0.2">
      <c r="U173">
        <f t="shared" si="3"/>
        <v>0</v>
      </c>
    </row>
    <row r="174" spans="21:21" x14ac:dyDescent="0.2">
      <c r="U174">
        <f t="shared" si="3"/>
        <v>0</v>
      </c>
    </row>
    <row r="175" spans="21:21" x14ac:dyDescent="0.2">
      <c r="U175">
        <f t="shared" si="3"/>
        <v>0</v>
      </c>
    </row>
    <row r="176" spans="21:21" x14ac:dyDescent="0.2">
      <c r="U176">
        <f t="shared" si="3"/>
        <v>0</v>
      </c>
    </row>
    <row r="177" spans="21:21" x14ac:dyDescent="0.2">
      <c r="U177">
        <f t="shared" si="3"/>
        <v>0</v>
      </c>
    </row>
    <row r="178" spans="21:21" x14ac:dyDescent="0.2">
      <c r="U178">
        <f t="shared" si="3"/>
        <v>0</v>
      </c>
    </row>
    <row r="179" spans="21:21" x14ac:dyDescent="0.2">
      <c r="U179">
        <f t="shared" si="3"/>
        <v>0</v>
      </c>
    </row>
    <row r="180" spans="21:21" x14ac:dyDescent="0.2">
      <c r="U180">
        <f t="shared" si="3"/>
        <v>0</v>
      </c>
    </row>
    <row r="181" spans="21:21" x14ac:dyDescent="0.2">
      <c r="U181">
        <f t="shared" si="3"/>
        <v>0</v>
      </c>
    </row>
    <row r="182" spans="21:21" x14ac:dyDescent="0.2">
      <c r="U182">
        <f t="shared" si="3"/>
        <v>0</v>
      </c>
    </row>
    <row r="183" spans="21:21" x14ac:dyDescent="0.2">
      <c r="U183">
        <f t="shared" si="3"/>
        <v>0</v>
      </c>
    </row>
    <row r="184" spans="21:21" x14ac:dyDescent="0.2">
      <c r="U184">
        <f t="shared" si="3"/>
        <v>0</v>
      </c>
    </row>
    <row r="185" spans="21:21" x14ac:dyDescent="0.2">
      <c r="U185">
        <f t="shared" si="3"/>
        <v>0</v>
      </c>
    </row>
    <row r="186" spans="21:21" x14ac:dyDescent="0.2">
      <c r="U186">
        <f t="shared" si="3"/>
        <v>0</v>
      </c>
    </row>
    <row r="187" spans="21:21" x14ac:dyDescent="0.2">
      <c r="U187">
        <f t="shared" si="3"/>
        <v>0</v>
      </c>
    </row>
    <row r="188" spans="21:21" x14ac:dyDescent="0.2">
      <c r="U188">
        <f t="shared" si="3"/>
        <v>0</v>
      </c>
    </row>
    <row r="189" spans="21:21" x14ac:dyDescent="0.2">
      <c r="U189">
        <f t="shared" si="3"/>
        <v>0</v>
      </c>
    </row>
    <row r="190" spans="21:21" x14ac:dyDescent="0.2">
      <c r="U190">
        <f t="shared" si="3"/>
        <v>0</v>
      </c>
    </row>
    <row r="191" spans="21:21" x14ac:dyDescent="0.2">
      <c r="U191">
        <f t="shared" si="3"/>
        <v>0</v>
      </c>
    </row>
    <row r="192" spans="21:21" x14ac:dyDescent="0.2">
      <c r="U192">
        <f t="shared" si="3"/>
        <v>0</v>
      </c>
    </row>
    <row r="193" spans="21:21" x14ac:dyDescent="0.2">
      <c r="U193">
        <f t="shared" si="3"/>
        <v>0</v>
      </c>
    </row>
    <row r="194" spans="21:21" x14ac:dyDescent="0.2">
      <c r="U194">
        <f t="shared" si="3"/>
        <v>0</v>
      </c>
    </row>
    <row r="195" spans="21:21" x14ac:dyDescent="0.2">
      <c r="U195">
        <f t="shared" si="3"/>
        <v>0</v>
      </c>
    </row>
    <row r="196" spans="21:21" x14ac:dyDescent="0.2">
      <c r="U196">
        <f t="shared" si="3"/>
        <v>0</v>
      </c>
    </row>
    <row r="197" spans="21:21" x14ac:dyDescent="0.2">
      <c r="U197">
        <f t="shared" si="3"/>
        <v>0</v>
      </c>
    </row>
    <row r="198" spans="21:21" x14ac:dyDescent="0.2">
      <c r="U198">
        <f t="shared" si="3"/>
        <v>0</v>
      </c>
    </row>
    <row r="199" spans="21:21" x14ac:dyDescent="0.2">
      <c r="U199">
        <f t="shared" si="3"/>
        <v>0</v>
      </c>
    </row>
    <row r="200" spans="21:21" x14ac:dyDescent="0.2">
      <c r="U200">
        <f t="shared" si="3"/>
        <v>0</v>
      </c>
    </row>
    <row r="201" spans="21:21" x14ac:dyDescent="0.2">
      <c r="U201">
        <f t="shared" si="3"/>
        <v>0</v>
      </c>
    </row>
    <row r="202" spans="21:21" x14ac:dyDescent="0.2">
      <c r="U202">
        <f t="shared" si="3"/>
        <v>0</v>
      </c>
    </row>
    <row r="203" spans="21:21" x14ac:dyDescent="0.2">
      <c r="U203">
        <f t="shared" si="3"/>
        <v>0</v>
      </c>
    </row>
    <row r="204" spans="21:21" x14ac:dyDescent="0.2">
      <c r="U204">
        <f t="shared" si="3"/>
        <v>0</v>
      </c>
    </row>
    <row r="205" spans="21:21" x14ac:dyDescent="0.2">
      <c r="U205">
        <f t="shared" si="3"/>
        <v>0</v>
      </c>
    </row>
    <row r="206" spans="21:21" x14ac:dyDescent="0.2">
      <c r="U206">
        <f t="shared" si="3"/>
        <v>0</v>
      </c>
    </row>
    <row r="207" spans="21:21" x14ac:dyDescent="0.2">
      <c r="U207">
        <f t="shared" si="3"/>
        <v>0</v>
      </c>
    </row>
    <row r="208" spans="21:21" x14ac:dyDescent="0.2">
      <c r="U208">
        <f t="shared" si="3"/>
        <v>0</v>
      </c>
    </row>
    <row r="209" spans="21:21" x14ac:dyDescent="0.2">
      <c r="U209">
        <f t="shared" si="3"/>
        <v>0</v>
      </c>
    </row>
    <row r="210" spans="21:21" x14ac:dyDescent="0.2">
      <c r="U210">
        <f t="shared" si="3"/>
        <v>0</v>
      </c>
    </row>
    <row r="211" spans="21:21" x14ac:dyDescent="0.2">
      <c r="U211">
        <f t="shared" si="3"/>
        <v>0</v>
      </c>
    </row>
    <row r="212" spans="21:21" x14ac:dyDescent="0.2">
      <c r="U212">
        <f t="shared" ref="U212:U275" si="4">IFERROR(T212," ")</f>
        <v>0</v>
      </c>
    </row>
    <row r="213" spans="21:21" x14ac:dyDescent="0.2">
      <c r="U213">
        <f t="shared" si="4"/>
        <v>0</v>
      </c>
    </row>
    <row r="214" spans="21:21" x14ac:dyDescent="0.2">
      <c r="U214">
        <f t="shared" si="4"/>
        <v>0</v>
      </c>
    </row>
    <row r="215" spans="21:21" x14ac:dyDescent="0.2">
      <c r="U215">
        <f t="shared" si="4"/>
        <v>0</v>
      </c>
    </row>
    <row r="216" spans="21:21" x14ac:dyDescent="0.2">
      <c r="U216">
        <f t="shared" si="4"/>
        <v>0</v>
      </c>
    </row>
    <row r="217" spans="21:21" x14ac:dyDescent="0.2">
      <c r="U217">
        <f t="shared" si="4"/>
        <v>0</v>
      </c>
    </row>
    <row r="218" spans="21:21" x14ac:dyDescent="0.2">
      <c r="U218">
        <f t="shared" si="4"/>
        <v>0</v>
      </c>
    </row>
    <row r="219" spans="21:21" x14ac:dyDescent="0.2">
      <c r="U219">
        <f t="shared" si="4"/>
        <v>0</v>
      </c>
    </row>
    <row r="220" spans="21:21" x14ac:dyDescent="0.2">
      <c r="U220">
        <f t="shared" si="4"/>
        <v>0</v>
      </c>
    </row>
    <row r="221" spans="21:21" x14ac:dyDescent="0.2">
      <c r="U221">
        <f t="shared" si="4"/>
        <v>0</v>
      </c>
    </row>
    <row r="222" spans="21:21" x14ac:dyDescent="0.2">
      <c r="U222">
        <f t="shared" si="4"/>
        <v>0</v>
      </c>
    </row>
    <row r="223" spans="21:21" x14ac:dyDescent="0.2">
      <c r="U223">
        <f t="shared" si="4"/>
        <v>0</v>
      </c>
    </row>
    <row r="224" spans="21:21" x14ac:dyDescent="0.2">
      <c r="U224">
        <f t="shared" si="4"/>
        <v>0</v>
      </c>
    </row>
    <row r="225" spans="21:21" x14ac:dyDescent="0.2">
      <c r="U225">
        <f t="shared" si="4"/>
        <v>0</v>
      </c>
    </row>
    <row r="226" spans="21:21" x14ac:dyDescent="0.2">
      <c r="U226">
        <f t="shared" si="4"/>
        <v>0</v>
      </c>
    </row>
    <row r="227" spans="21:21" x14ac:dyDescent="0.2">
      <c r="U227">
        <f t="shared" si="4"/>
        <v>0</v>
      </c>
    </row>
    <row r="228" spans="21:21" x14ac:dyDescent="0.2">
      <c r="U228">
        <f t="shared" si="4"/>
        <v>0</v>
      </c>
    </row>
    <row r="229" spans="21:21" x14ac:dyDescent="0.2">
      <c r="U229">
        <f t="shared" si="4"/>
        <v>0</v>
      </c>
    </row>
    <row r="230" spans="21:21" x14ac:dyDescent="0.2">
      <c r="U230">
        <f t="shared" si="4"/>
        <v>0</v>
      </c>
    </row>
    <row r="231" spans="21:21" x14ac:dyDescent="0.2">
      <c r="U231">
        <f t="shared" si="4"/>
        <v>0</v>
      </c>
    </row>
    <row r="232" spans="21:21" x14ac:dyDescent="0.2">
      <c r="U232">
        <f t="shared" si="4"/>
        <v>0</v>
      </c>
    </row>
    <row r="233" spans="21:21" x14ac:dyDescent="0.2">
      <c r="U233">
        <f t="shared" si="4"/>
        <v>0</v>
      </c>
    </row>
    <row r="234" spans="21:21" x14ac:dyDescent="0.2">
      <c r="U234">
        <f t="shared" si="4"/>
        <v>0</v>
      </c>
    </row>
    <row r="235" spans="21:21" x14ac:dyDescent="0.2">
      <c r="U235">
        <f t="shared" si="4"/>
        <v>0</v>
      </c>
    </row>
    <row r="236" spans="21:21" x14ac:dyDescent="0.2">
      <c r="U236">
        <f t="shared" si="4"/>
        <v>0</v>
      </c>
    </row>
    <row r="237" spans="21:21" x14ac:dyDescent="0.2">
      <c r="U237">
        <f t="shared" si="4"/>
        <v>0</v>
      </c>
    </row>
    <row r="238" spans="21:21" x14ac:dyDescent="0.2">
      <c r="U238">
        <f t="shared" si="4"/>
        <v>0</v>
      </c>
    </row>
    <row r="239" spans="21:21" x14ac:dyDescent="0.2">
      <c r="U239">
        <f t="shared" si="4"/>
        <v>0</v>
      </c>
    </row>
    <row r="240" spans="21:21" x14ac:dyDescent="0.2">
      <c r="U240">
        <f t="shared" si="4"/>
        <v>0</v>
      </c>
    </row>
    <row r="241" spans="21:21" x14ac:dyDescent="0.2">
      <c r="U241">
        <f t="shared" si="4"/>
        <v>0</v>
      </c>
    </row>
    <row r="242" spans="21:21" x14ac:dyDescent="0.2">
      <c r="U242">
        <f t="shared" si="4"/>
        <v>0</v>
      </c>
    </row>
    <row r="243" spans="21:21" x14ac:dyDescent="0.2">
      <c r="U243">
        <f t="shared" si="4"/>
        <v>0</v>
      </c>
    </row>
    <row r="244" spans="21:21" x14ac:dyDescent="0.2">
      <c r="U244">
        <f t="shared" si="4"/>
        <v>0</v>
      </c>
    </row>
    <row r="245" spans="21:21" x14ac:dyDescent="0.2">
      <c r="U245">
        <f t="shared" si="4"/>
        <v>0</v>
      </c>
    </row>
    <row r="246" spans="21:21" x14ac:dyDescent="0.2">
      <c r="U246">
        <f t="shared" si="4"/>
        <v>0</v>
      </c>
    </row>
    <row r="247" spans="21:21" x14ac:dyDescent="0.2">
      <c r="U247">
        <f t="shared" si="4"/>
        <v>0</v>
      </c>
    </row>
    <row r="248" spans="21:21" x14ac:dyDescent="0.2">
      <c r="U248">
        <f t="shared" si="4"/>
        <v>0</v>
      </c>
    </row>
    <row r="249" spans="21:21" x14ac:dyDescent="0.2">
      <c r="U249">
        <f t="shared" si="4"/>
        <v>0</v>
      </c>
    </row>
    <row r="250" spans="21:21" x14ac:dyDescent="0.2">
      <c r="U250">
        <f t="shared" si="4"/>
        <v>0</v>
      </c>
    </row>
    <row r="251" spans="21:21" x14ac:dyDescent="0.2">
      <c r="U251">
        <f t="shared" si="4"/>
        <v>0</v>
      </c>
    </row>
    <row r="252" spans="21:21" x14ac:dyDescent="0.2">
      <c r="U252">
        <f t="shared" si="4"/>
        <v>0</v>
      </c>
    </row>
    <row r="253" spans="21:21" x14ac:dyDescent="0.2">
      <c r="U253">
        <f t="shared" si="4"/>
        <v>0</v>
      </c>
    </row>
    <row r="254" spans="21:21" x14ac:dyDescent="0.2">
      <c r="U254">
        <f t="shared" si="4"/>
        <v>0</v>
      </c>
    </row>
    <row r="255" spans="21:21" x14ac:dyDescent="0.2">
      <c r="U255">
        <f t="shared" si="4"/>
        <v>0</v>
      </c>
    </row>
    <row r="256" spans="21:21" x14ac:dyDescent="0.2">
      <c r="U256">
        <f t="shared" si="4"/>
        <v>0</v>
      </c>
    </row>
    <row r="257" spans="21:21" x14ac:dyDescent="0.2">
      <c r="U257">
        <f t="shared" si="4"/>
        <v>0</v>
      </c>
    </row>
    <row r="258" spans="21:21" x14ac:dyDescent="0.2">
      <c r="U258">
        <f t="shared" si="4"/>
        <v>0</v>
      </c>
    </row>
    <row r="259" spans="21:21" x14ac:dyDescent="0.2">
      <c r="U259">
        <f t="shared" si="4"/>
        <v>0</v>
      </c>
    </row>
    <row r="260" spans="21:21" x14ac:dyDescent="0.2">
      <c r="U260">
        <f t="shared" si="4"/>
        <v>0</v>
      </c>
    </row>
    <row r="261" spans="21:21" x14ac:dyDescent="0.2">
      <c r="U261">
        <f t="shared" si="4"/>
        <v>0</v>
      </c>
    </row>
    <row r="262" spans="21:21" x14ac:dyDescent="0.2">
      <c r="U262">
        <f t="shared" si="4"/>
        <v>0</v>
      </c>
    </row>
    <row r="263" spans="21:21" x14ac:dyDescent="0.2">
      <c r="U263">
        <f t="shared" si="4"/>
        <v>0</v>
      </c>
    </row>
    <row r="264" spans="21:21" x14ac:dyDescent="0.2">
      <c r="U264">
        <f t="shared" si="4"/>
        <v>0</v>
      </c>
    </row>
    <row r="265" spans="21:21" x14ac:dyDescent="0.2">
      <c r="U265">
        <f t="shared" si="4"/>
        <v>0</v>
      </c>
    </row>
    <row r="266" spans="21:21" x14ac:dyDescent="0.2">
      <c r="U266">
        <f t="shared" si="4"/>
        <v>0</v>
      </c>
    </row>
    <row r="267" spans="21:21" x14ac:dyDescent="0.2">
      <c r="U267">
        <f t="shared" si="4"/>
        <v>0</v>
      </c>
    </row>
    <row r="268" spans="21:21" x14ac:dyDescent="0.2">
      <c r="U268">
        <f t="shared" si="4"/>
        <v>0</v>
      </c>
    </row>
    <row r="269" spans="21:21" x14ac:dyDescent="0.2">
      <c r="U269">
        <f t="shared" si="4"/>
        <v>0</v>
      </c>
    </row>
    <row r="270" spans="21:21" x14ac:dyDescent="0.2">
      <c r="U270">
        <f t="shared" si="4"/>
        <v>0</v>
      </c>
    </row>
    <row r="271" spans="21:21" x14ac:dyDescent="0.2">
      <c r="U271">
        <f t="shared" si="4"/>
        <v>0</v>
      </c>
    </row>
    <row r="272" spans="21:21" x14ac:dyDescent="0.2">
      <c r="U272">
        <f t="shared" si="4"/>
        <v>0</v>
      </c>
    </row>
    <row r="273" spans="21:21" x14ac:dyDescent="0.2">
      <c r="U273">
        <f t="shared" si="4"/>
        <v>0</v>
      </c>
    </row>
    <row r="274" spans="21:21" x14ac:dyDescent="0.2">
      <c r="U274">
        <f t="shared" si="4"/>
        <v>0</v>
      </c>
    </row>
    <row r="275" spans="21:21" x14ac:dyDescent="0.2">
      <c r="U275">
        <f t="shared" si="4"/>
        <v>0</v>
      </c>
    </row>
    <row r="276" spans="21:21" x14ac:dyDescent="0.2">
      <c r="U276">
        <f t="shared" ref="U276:U339" si="5">IFERROR(T276," ")</f>
        <v>0</v>
      </c>
    </row>
    <row r="277" spans="21:21" x14ac:dyDescent="0.2">
      <c r="U277">
        <f t="shared" si="5"/>
        <v>0</v>
      </c>
    </row>
    <row r="278" spans="21:21" x14ac:dyDescent="0.2">
      <c r="U278">
        <f t="shared" si="5"/>
        <v>0</v>
      </c>
    </row>
    <row r="279" spans="21:21" x14ac:dyDescent="0.2">
      <c r="U279">
        <f t="shared" si="5"/>
        <v>0</v>
      </c>
    </row>
    <row r="280" spans="21:21" x14ac:dyDescent="0.2">
      <c r="U280">
        <f t="shared" si="5"/>
        <v>0</v>
      </c>
    </row>
    <row r="281" spans="21:21" x14ac:dyDescent="0.2">
      <c r="U281">
        <f t="shared" si="5"/>
        <v>0</v>
      </c>
    </row>
    <row r="282" spans="21:21" x14ac:dyDescent="0.2">
      <c r="U282">
        <f t="shared" si="5"/>
        <v>0</v>
      </c>
    </row>
    <row r="283" spans="21:21" x14ac:dyDescent="0.2">
      <c r="U283">
        <f t="shared" si="5"/>
        <v>0</v>
      </c>
    </row>
    <row r="284" spans="21:21" x14ac:dyDescent="0.2">
      <c r="U284">
        <f t="shared" si="5"/>
        <v>0</v>
      </c>
    </row>
    <row r="285" spans="21:21" x14ac:dyDescent="0.2">
      <c r="U285">
        <f t="shared" si="5"/>
        <v>0</v>
      </c>
    </row>
    <row r="286" spans="21:21" x14ac:dyDescent="0.2">
      <c r="U286">
        <f t="shared" si="5"/>
        <v>0</v>
      </c>
    </row>
    <row r="287" spans="21:21" x14ac:dyDescent="0.2">
      <c r="U287">
        <f t="shared" si="5"/>
        <v>0</v>
      </c>
    </row>
    <row r="288" spans="21:21" x14ac:dyDescent="0.2">
      <c r="U288">
        <f t="shared" si="5"/>
        <v>0</v>
      </c>
    </row>
    <row r="289" spans="21:21" x14ac:dyDescent="0.2">
      <c r="U289">
        <f t="shared" si="5"/>
        <v>0</v>
      </c>
    </row>
    <row r="290" spans="21:21" x14ac:dyDescent="0.2">
      <c r="U290">
        <f t="shared" si="5"/>
        <v>0</v>
      </c>
    </row>
    <row r="291" spans="21:21" x14ac:dyDescent="0.2">
      <c r="U291">
        <f t="shared" si="5"/>
        <v>0</v>
      </c>
    </row>
    <row r="292" spans="21:21" x14ac:dyDescent="0.2">
      <c r="U292">
        <f t="shared" si="5"/>
        <v>0</v>
      </c>
    </row>
    <row r="293" spans="21:21" x14ac:dyDescent="0.2">
      <c r="U293">
        <f t="shared" si="5"/>
        <v>0</v>
      </c>
    </row>
    <row r="294" spans="21:21" x14ac:dyDescent="0.2">
      <c r="U294">
        <f t="shared" si="5"/>
        <v>0</v>
      </c>
    </row>
    <row r="295" spans="21:21" x14ac:dyDescent="0.2">
      <c r="U295">
        <f t="shared" si="5"/>
        <v>0</v>
      </c>
    </row>
    <row r="296" spans="21:21" x14ac:dyDescent="0.2">
      <c r="U296">
        <f t="shared" si="5"/>
        <v>0</v>
      </c>
    </row>
    <row r="297" spans="21:21" x14ac:dyDescent="0.2">
      <c r="U297">
        <f t="shared" si="5"/>
        <v>0</v>
      </c>
    </row>
    <row r="298" spans="21:21" x14ac:dyDescent="0.2">
      <c r="U298">
        <f t="shared" si="5"/>
        <v>0</v>
      </c>
    </row>
    <row r="299" spans="21:21" x14ac:dyDescent="0.2">
      <c r="U299">
        <f t="shared" si="5"/>
        <v>0</v>
      </c>
    </row>
    <row r="300" spans="21:21" x14ac:dyDescent="0.2">
      <c r="U300">
        <f t="shared" si="5"/>
        <v>0</v>
      </c>
    </row>
    <row r="301" spans="21:21" x14ac:dyDescent="0.2">
      <c r="U301">
        <f t="shared" si="5"/>
        <v>0</v>
      </c>
    </row>
    <row r="302" spans="21:21" x14ac:dyDescent="0.2">
      <c r="U302">
        <f t="shared" si="5"/>
        <v>0</v>
      </c>
    </row>
    <row r="303" spans="21:21" x14ac:dyDescent="0.2">
      <c r="U303">
        <f t="shared" si="5"/>
        <v>0</v>
      </c>
    </row>
    <row r="304" spans="21:21" x14ac:dyDescent="0.2">
      <c r="U304">
        <f t="shared" si="5"/>
        <v>0</v>
      </c>
    </row>
    <row r="305" spans="21:21" x14ac:dyDescent="0.2">
      <c r="U305">
        <f t="shared" si="5"/>
        <v>0</v>
      </c>
    </row>
    <row r="306" spans="21:21" x14ac:dyDescent="0.2">
      <c r="U306">
        <f t="shared" si="5"/>
        <v>0</v>
      </c>
    </row>
    <row r="307" spans="21:21" x14ac:dyDescent="0.2">
      <c r="U307">
        <f t="shared" si="5"/>
        <v>0</v>
      </c>
    </row>
    <row r="308" spans="21:21" x14ac:dyDescent="0.2">
      <c r="U308">
        <f t="shared" si="5"/>
        <v>0</v>
      </c>
    </row>
    <row r="309" spans="21:21" x14ac:dyDescent="0.2">
      <c r="U309">
        <f t="shared" si="5"/>
        <v>0</v>
      </c>
    </row>
    <row r="310" spans="21:21" x14ac:dyDescent="0.2">
      <c r="U310">
        <f t="shared" si="5"/>
        <v>0</v>
      </c>
    </row>
    <row r="311" spans="21:21" x14ac:dyDescent="0.2">
      <c r="U311">
        <f t="shared" si="5"/>
        <v>0</v>
      </c>
    </row>
    <row r="312" spans="21:21" x14ac:dyDescent="0.2">
      <c r="U312">
        <f t="shared" si="5"/>
        <v>0</v>
      </c>
    </row>
    <row r="313" spans="21:21" x14ac:dyDescent="0.2">
      <c r="U313">
        <f t="shared" si="5"/>
        <v>0</v>
      </c>
    </row>
    <row r="314" spans="21:21" x14ac:dyDescent="0.2">
      <c r="U314">
        <f t="shared" si="5"/>
        <v>0</v>
      </c>
    </row>
    <row r="315" spans="21:21" x14ac:dyDescent="0.2">
      <c r="U315">
        <f t="shared" si="5"/>
        <v>0</v>
      </c>
    </row>
    <row r="316" spans="21:21" x14ac:dyDescent="0.2">
      <c r="U316">
        <f t="shared" si="5"/>
        <v>0</v>
      </c>
    </row>
    <row r="317" spans="21:21" x14ac:dyDescent="0.2">
      <c r="U317">
        <f t="shared" si="5"/>
        <v>0</v>
      </c>
    </row>
    <row r="318" spans="21:21" x14ac:dyDescent="0.2">
      <c r="U318">
        <f t="shared" si="5"/>
        <v>0</v>
      </c>
    </row>
    <row r="319" spans="21:21" x14ac:dyDescent="0.2">
      <c r="U319">
        <f t="shared" si="5"/>
        <v>0</v>
      </c>
    </row>
    <row r="320" spans="21:21" x14ac:dyDescent="0.2">
      <c r="U320">
        <f t="shared" si="5"/>
        <v>0</v>
      </c>
    </row>
    <row r="321" spans="21:21" x14ac:dyDescent="0.2">
      <c r="U321">
        <f t="shared" si="5"/>
        <v>0</v>
      </c>
    </row>
    <row r="322" spans="21:21" x14ac:dyDescent="0.2">
      <c r="U322">
        <f t="shared" si="5"/>
        <v>0</v>
      </c>
    </row>
    <row r="323" spans="21:21" x14ac:dyDescent="0.2">
      <c r="U323">
        <f t="shared" si="5"/>
        <v>0</v>
      </c>
    </row>
    <row r="324" spans="21:21" x14ac:dyDescent="0.2">
      <c r="U324">
        <f t="shared" si="5"/>
        <v>0</v>
      </c>
    </row>
    <row r="325" spans="21:21" x14ac:dyDescent="0.2">
      <c r="U325">
        <f t="shared" si="5"/>
        <v>0</v>
      </c>
    </row>
    <row r="326" spans="21:21" x14ac:dyDescent="0.2">
      <c r="U326">
        <f t="shared" si="5"/>
        <v>0</v>
      </c>
    </row>
    <row r="327" spans="21:21" x14ac:dyDescent="0.2">
      <c r="U327">
        <f t="shared" si="5"/>
        <v>0</v>
      </c>
    </row>
    <row r="328" spans="21:21" x14ac:dyDescent="0.2">
      <c r="U328">
        <f t="shared" si="5"/>
        <v>0</v>
      </c>
    </row>
    <row r="329" spans="21:21" x14ac:dyDescent="0.2">
      <c r="U329">
        <f t="shared" si="5"/>
        <v>0</v>
      </c>
    </row>
    <row r="330" spans="21:21" x14ac:dyDescent="0.2">
      <c r="U330">
        <f t="shared" si="5"/>
        <v>0</v>
      </c>
    </row>
    <row r="331" spans="21:21" x14ac:dyDescent="0.2">
      <c r="U331">
        <f t="shared" si="5"/>
        <v>0</v>
      </c>
    </row>
    <row r="332" spans="21:21" x14ac:dyDescent="0.2">
      <c r="U332">
        <f t="shared" si="5"/>
        <v>0</v>
      </c>
    </row>
    <row r="333" spans="21:21" x14ac:dyDescent="0.2">
      <c r="U333">
        <f t="shared" si="5"/>
        <v>0</v>
      </c>
    </row>
    <row r="334" spans="21:21" x14ac:dyDescent="0.2">
      <c r="U334">
        <f t="shared" si="5"/>
        <v>0</v>
      </c>
    </row>
    <row r="335" spans="21:21" x14ac:dyDescent="0.2">
      <c r="U335">
        <f t="shared" si="5"/>
        <v>0</v>
      </c>
    </row>
    <row r="336" spans="21:21" x14ac:dyDescent="0.2">
      <c r="U336">
        <f t="shared" si="5"/>
        <v>0</v>
      </c>
    </row>
    <row r="337" spans="21:21" x14ac:dyDescent="0.2">
      <c r="U337">
        <f t="shared" si="5"/>
        <v>0</v>
      </c>
    </row>
    <row r="338" spans="21:21" x14ac:dyDescent="0.2">
      <c r="U338">
        <f t="shared" si="5"/>
        <v>0</v>
      </c>
    </row>
    <row r="339" spans="21:21" x14ac:dyDescent="0.2">
      <c r="U339">
        <f t="shared" si="5"/>
        <v>0</v>
      </c>
    </row>
    <row r="340" spans="21:21" x14ac:dyDescent="0.2">
      <c r="U340">
        <f t="shared" ref="U340:U371" si="6">IFERROR(T340," ")</f>
        <v>0</v>
      </c>
    </row>
    <row r="341" spans="21:21" x14ac:dyDescent="0.2">
      <c r="U341">
        <f t="shared" si="6"/>
        <v>0</v>
      </c>
    </row>
    <row r="342" spans="21:21" x14ac:dyDescent="0.2">
      <c r="U342">
        <f t="shared" si="6"/>
        <v>0</v>
      </c>
    </row>
    <row r="343" spans="21:21" x14ac:dyDescent="0.2">
      <c r="U343">
        <f t="shared" si="6"/>
        <v>0</v>
      </c>
    </row>
    <row r="344" spans="21:21" x14ac:dyDescent="0.2">
      <c r="U344">
        <f t="shared" si="6"/>
        <v>0</v>
      </c>
    </row>
    <row r="345" spans="21:21" x14ac:dyDescent="0.2">
      <c r="U345">
        <f t="shared" si="6"/>
        <v>0</v>
      </c>
    </row>
    <row r="346" spans="21:21" x14ac:dyDescent="0.2">
      <c r="U346">
        <f t="shared" si="6"/>
        <v>0</v>
      </c>
    </row>
    <row r="347" spans="21:21" x14ac:dyDescent="0.2">
      <c r="U347">
        <f t="shared" si="6"/>
        <v>0</v>
      </c>
    </row>
    <row r="348" spans="21:21" x14ac:dyDescent="0.2">
      <c r="U348">
        <f t="shared" si="6"/>
        <v>0</v>
      </c>
    </row>
    <row r="349" spans="21:21" x14ac:dyDescent="0.2">
      <c r="U349">
        <f t="shared" si="6"/>
        <v>0</v>
      </c>
    </row>
    <row r="350" spans="21:21" x14ac:dyDescent="0.2">
      <c r="U350">
        <f t="shared" si="6"/>
        <v>0</v>
      </c>
    </row>
    <row r="351" spans="21:21" x14ac:dyDescent="0.2">
      <c r="U351">
        <f t="shared" si="6"/>
        <v>0</v>
      </c>
    </row>
    <row r="352" spans="21:21" x14ac:dyDescent="0.2">
      <c r="U352">
        <f t="shared" si="6"/>
        <v>0</v>
      </c>
    </row>
    <row r="353" spans="21:21" x14ac:dyDescent="0.2">
      <c r="U353">
        <f t="shared" si="6"/>
        <v>0</v>
      </c>
    </row>
    <row r="354" spans="21:21" x14ac:dyDescent="0.2">
      <c r="U354">
        <f t="shared" si="6"/>
        <v>0</v>
      </c>
    </row>
    <row r="355" spans="21:21" x14ac:dyDescent="0.2">
      <c r="U355">
        <f t="shared" si="6"/>
        <v>0</v>
      </c>
    </row>
    <row r="356" spans="21:21" x14ac:dyDescent="0.2">
      <c r="U356">
        <f t="shared" si="6"/>
        <v>0</v>
      </c>
    </row>
    <row r="357" spans="21:21" x14ac:dyDescent="0.2">
      <c r="U357">
        <f t="shared" si="6"/>
        <v>0</v>
      </c>
    </row>
    <row r="358" spans="21:21" x14ac:dyDescent="0.2">
      <c r="U358">
        <f t="shared" si="6"/>
        <v>0</v>
      </c>
    </row>
    <row r="359" spans="21:21" x14ac:dyDescent="0.2">
      <c r="U359">
        <f t="shared" si="6"/>
        <v>0</v>
      </c>
    </row>
    <row r="360" spans="21:21" x14ac:dyDescent="0.2">
      <c r="U360">
        <f t="shared" si="6"/>
        <v>0</v>
      </c>
    </row>
    <row r="361" spans="21:21" x14ac:dyDescent="0.2">
      <c r="U361">
        <f t="shared" si="6"/>
        <v>0</v>
      </c>
    </row>
    <row r="362" spans="21:21" x14ac:dyDescent="0.2">
      <c r="U362">
        <f t="shared" si="6"/>
        <v>0</v>
      </c>
    </row>
    <row r="363" spans="21:21" x14ac:dyDescent="0.2">
      <c r="U363">
        <f t="shared" si="6"/>
        <v>0</v>
      </c>
    </row>
    <row r="364" spans="21:21" x14ac:dyDescent="0.2">
      <c r="U364">
        <f t="shared" si="6"/>
        <v>0</v>
      </c>
    </row>
    <row r="365" spans="21:21" x14ac:dyDescent="0.2">
      <c r="U365">
        <f t="shared" si="6"/>
        <v>0</v>
      </c>
    </row>
    <row r="366" spans="21:21" x14ac:dyDescent="0.2">
      <c r="U366">
        <f t="shared" si="6"/>
        <v>0</v>
      </c>
    </row>
    <row r="367" spans="21:21" x14ac:dyDescent="0.2">
      <c r="U367">
        <f t="shared" si="6"/>
        <v>0</v>
      </c>
    </row>
    <row r="368" spans="21:21" x14ac:dyDescent="0.2">
      <c r="U368">
        <f t="shared" si="6"/>
        <v>0</v>
      </c>
    </row>
    <row r="369" spans="21:21" x14ac:dyDescent="0.2">
      <c r="U369">
        <f t="shared" si="6"/>
        <v>0</v>
      </c>
    </row>
    <row r="370" spans="21:21" x14ac:dyDescent="0.2">
      <c r="U370">
        <f t="shared" si="6"/>
        <v>0</v>
      </c>
    </row>
    <row r="371" spans="21:21" x14ac:dyDescent="0.2">
      <c r="U371">
        <f t="shared" si="6"/>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DCE30-D855-41F7-B2F5-004DA7B334F9}">
  <sheetPr>
    <tabColor theme="7" tint="0.59999389629810485"/>
  </sheetPr>
  <dimension ref="B2:AA361"/>
  <sheetViews>
    <sheetView topLeftCell="K1" zoomScale="115" zoomScaleNormal="115" workbookViewId="0">
      <selection activeCell="AA6" sqref="AA6"/>
    </sheetView>
  </sheetViews>
  <sheetFormatPr baseColWidth="10" defaultRowHeight="12.75" x14ac:dyDescent="0.2"/>
  <cols>
    <col min="2" max="2" width="13.28515625" bestFit="1" customWidth="1"/>
    <col min="3" max="4" width="12.42578125" customWidth="1"/>
  </cols>
  <sheetData>
    <row r="2" spans="2:27" x14ac:dyDescent="0.2">
      <c r="W2" t="s">
        <v>509</v>
      </c>
      <c r="Y2" t="s">
        <v>518</v>
      </c>
      <c r="Z2" t="s">
        <v>520</v>
      </c>
    </row>
    <row r="3" spans="2:27" x14ac:dyDescent="0.2">
      <c r="B3" s="1" t="s">
        <v>29</v>
      </c>
      <c r="C3" t="s" vm="11">
        <v>35</v>
      </c>
      <c r="E3" s="1" t="s">
        <v>29</v>
      </c>
      <c r="F3" t="s" vm="11">
        <v>35</v>
      </c>
      <c r="H3" s="1" t="s">
        <v>29</v>
      </c>
      <c r="I3" t="s" vm="11">
        <v>35</v>
      </c>
      <c r="K3" s="1" t="s">
        <v>29</v>
      </c>
      <c r="L3" t="s" vm="11">
        <v>35</v>
      </c>
      <c r="W3" t="s">
        <v>516</v>
      </c>
      <c r="Y3" t="s">
        <v>519</v>
      </c>
      <c r="Z3" t="s">
        <v>521</v>
      </c>
    </row>
    <row r="4" spans="2:27" x14ac:dyDescent="0.2">
      <c r="B4" s="1" t="s">
        <v>61</v>
      </c>
      <c r="C4" t="s" vm="14">
        <v>603</v>
      </c>
      <c r="E4" s="1" t="s">
        <v>61</v>
      </c>
      <c r="F4" t="s" vm="14">
        <v>603</v>
      </c>
      <c r="H4" s="1" t="s">
        <v>61</v>
      </c>
      <c r="I4" t="s" vm="14">
        <v>603</v>
      </c>
      <c r="K4" s="1" t="s">
        <v>61</v>
      </c>
      <c r="L4" t="s" vm="14">
        <v>603</v>
      </c>
      <c r="S4" s="1" t="s">
        <v>29</v>
      </c>
      <c r="T4" t="s" vm="11">
        <v>35</v>
      </c>
    </row>
    <row r="5" spans="2:27" x14ac:dyDescent="0.2">
      <c r="B5" s="1" t="s">
        <v>27</v>
      </c>
      <c r="C5" t="s" vm="6">
        <v>509</v>
      </c>
      <c r="E5" s="1" t="s">
        <v>27</v>
      </c>
      <c r="F5" t="s" vm="6">
        <v>509</v>
      </c>
      <c r="H5" s="1" t="s">
        <v>27</v>
      </c>
      <c r="I5" t="s" vm="6">
        <v>509</v>
      </c>
      <c r="K5" s="1" t="s">
        <v>27</v>
      </c>
      <c r="L5" t="s" vm="6">
        <v>509</v>
      </c>
      <c r="S5" s="1" t="s">
        <v>61</v>
      </c>
      <c r="T5" t="s" vm="14">
        <v>603</v>
      </c>
      <c r="Y5" s="14" t="str" vm="14">
        <f>IF(T5=W3,Y2,IF(T5=W2,Y3,T5))</f>
        <v>Vestfold</v>
      </c>
      <c r="AA5" t="str">
        <f>_xlfn.CONCAT("Endring av slakteleveranser av ",Y6," i ",Y5," fra ",W6," til ",X6," i ton")</f>
        <v>Endring av slakteleveranser av gris i Vestfold fra 2015 til 2024 i ton</v>
      </c>
    </row>
    <row r="6" spans="2:27" x14ac:dyDescent="0.2">
      <c r="S6" s="1" t="s">
        <v>27</v>
      </c>
      <c r="T6" t="s" vm="6">
        <v>509</v>
      </c>
      <c r="W6">
        <f>T9</f>
        <v>2015</v>
      </c>
      <c r="X6">
        <f>U9</f>
        <v>2024</v>
      </c>
      <c r="Y6" s="14" t="str" vm="11">
        <f>IF(I3=W3,Z2,IF(I3=W2,Z3,I3))</f>
        <v>gris</v>
      </c>
    </row>
    <row r="7" spans="2:27" x14ac:dyDescent="0.2">
      <c r="B7" s="1" t="s">
        <v>3</v>
      </c>
      <c r="C7" s="1" t="s">
        <v>0</v>
      </c>
      <c r="E7" s="1" t="s">
        <v>3</v>
      </c>
      <c r="F7" s="1" t="s">
        <v>0</v>
      </c>
      <c r="H7" s="1" t="s">
        <v>3</v>
      </c>
      <c r="I7" s="1" t="s">
        <v>0</v>
      </c>
      <c r="K7" s="1" t="s">
        <v>3</v>
      </c>
      <c r="L7" s="1" t="s">
        <v>0</v>
      </c>
      <c r="AA7" t="str">
        <f>_xlfn.CONCAT("Slakteleveranser av ",Y6," i ",Y5," i ",W6," og ",X6," med endringer i perioden")</f>
        <v>Slakteleveranser av gris i Vestfold i 2015 og 2024 med endringer i perioden</v>
      </c>
    </row>
    <row r="8" spans="2:27" x14ac:dyDescent="0.2">
      <c r="B8" s="1" t="s">
        <v>2</v>
      </c>
      <c r="C8">
        <v>2015</v>
      </c>
      <c r="D8">
        <v>2024</v>
      </c>
      <c r="E8" s="1" t="s">
        <v>2</v>
      </c>
      <c r="F8">
        <v>2015</v>
      </c>
      <c r="G8">
        <v>2024</v>
      </c>
      <c r="H8" s="1" t="s">
        <v>2</v>
      </c>
      <c r="I8">
        <v>2015</v>
      </c>
      <c r="J8">
        <v>2024</v>
      </c>
      <c r="K8" s="1" t="s">
        <v>2</v>
      </c>
      <c r="L8">
        <v>2015</v>
      </c>
      <c r="M8">
        <v>2024</v>
      </c>
      <c r="S8" s="1" t="s">
        <v>3</v>
      </c>
      <c r="T8" s="1" t="s">
        <v>0</v>
      </c>
      <c r="AA8" t="str">
        <f>_xlfn.CONCAT("Slakteleveranser av ",Y6," i ",Y5," i ",W6," og ",X6," i kg")</f>
        <v>Slakteleveranser av gris i Vestfold i 2015 og 2024 i kg</v>
      </c>
    </row>
    <row r="9" spans="2:27" x14ac:dyDescent="0.2">
      <c r="B9" s="2" t="s">
        <v>191</v>
      </c>
      <c r="C9" s="9">
        <v>0</v>
      </c>
      <c r="D9" s="4">
        <v>0</v>
      </c>
      <c r="E9" s="2" t="s">
        <v>191</v>
      </c>
      <c r="F9" s="9"/>
      <c r="G9" s="4">
        <v>0</v>
      </c>
      <c r="H9" s="2" t="s">
        <v>191</v>
      </c>
      <c r="I9" s="3"/>
      <c r="J9" s="3" t="e">
        <v>#DIV/0!</v>
      </c>
      <c r="K9" s="2" t="s">
        <v>183</v>
      </c>
      <c r="L9" s="4">
        <v>4272993.5</v>
      </c>
      <c r="M9" s="4">
        <v>3597037.6999999993</v>
      </c>
      <c r="N9" s="9"/>
      <c r="O9" s="13"/>
      <c r="P9" t="str">
        <f>IFERROR(J9," ")</f>
        <v xml:space="preserve"> </v>
      </c>
      <c r="S9" s="1" t="s">
        <v>2</v>
      </c>
      <c r="T9">
        <v>2015</v>
      </c>
      <c r="U9">
        <v>2024</v>
      </c>
    </row>
    <row r="10" spans="2:27" x14ac:dyDescent="0.2">
      <c r="B10" s="2" t="s">
        <v>182</v>
      </c>
      <c r="C10" s="9">
        <v>1112686.8999999999</v>
      </c>
      <c r="D10" s="4">
        <v>843914.20000000007</v>
      </c>
      <c r="E10" s="2" t="s">
        <v>182</v>
      </c>
      <c r="F10" s="9"/>
      <c r="G10" s="4">
        <v>-268772.69999999984</v>
      </c>
      <c r="H10" s="2" t="s">
        <v>182</v>
      </c>
      <c r="I10" s="3"/>
      <c r="J10" s="3">
        <v>-0.24155285732221693</v>
      </c>
      <c r="K10" s="2" t="s">
        <v>184</v>
      </c>
      <c r="L10" s="4">
        <v>3763796.4000000004</v>
      </c>
      <c r="M10" s="4">
        <v>3015192.2000000011</v>
      </c>
      <c r="N10" s="9"/>
      <c r="O10" s="13"/>
      <c r="P10">
        <f>IFERROR(J10," ")</f>
        <v>-0.24155285732221693</v>
      </c>
      <c r="S10" s="2" t="s">
        <v>183</v>
      </c>
      <c r="T10" s="9"/>
      <c r="U10" s="4">
        <v>-675955.80000000075</v>
      </c>
    </row>
    <row r="11" spans="2:27" x14ac:dyDescent="0.2">
      <c r="B11" s="2" t="s">
        <v>181</v>
      </c>
      <c r="C11" s="9">
        <v>125837.3</v>
      </c>
      <c r="D11" s="4">
        <v>54803.299999999996</v>
      </c>
      <c r="E11" s="2" t="s">
        <v>181</v>
      </c>
      <c r="F11" s="9"/>
      <c r="G11" s="4">
        <v>-71034</v>
      </c>
      <c r="H11" s="2" t="s">
        <v>181</v>
      </c>
      <c r="I11" s="3"/>
      <c r="J11" s="3">
        <v>-0.56449081472663509</v>
      </c>
      <c r="K11" s="2" t="s">
        <v>185</v>
      </c>
      <c r="L11" s="4">
        <v>832593.1</v>
      </c>
      <c r="M11" s="4">
        <v>603782.19999999995</v>
      </c>
      <c r="N11" s="9"/>
      <c r="O11" s="13"/>
      <c r="P11">
        <f t="shared" ref="P11:P73" si="0">IFERROR(J11," ")</f>
        <v>-0.56449081472663509</v>
      </c>
      <c r="S11" s="2" t="s">
        <v>184</v>
      </c>
      <c r="T11" s="9"/>
      <c r="U11" s="4">
        <v>-748604.19999999925</v>
      </c>
      <c r="W11" s="1" t="s">
        <v>29</v>
      </c>
      <c r="X11" t="s" vm="11">
        <v>35</v>
      </c>
    </row>
    <row r="12" spans="2:27" x14ac:dyDescent="0.2">
      <c r="B12" s="2" t="s">
        <v>185</v>
      </c>
      <c r="C12" s="9">
        <v>832593.1</v>
      </c>
      <c r="D12" s="4">
        <v>603782.19999999995</v>
      </c>
      <c r="E12" s="2" t="s">
        <v>185</v>
      </c>
      <c r="F12" s="9"/>
      <c r="G12" s="4">
        <v>-228810.90000000002</v>
      </c>
      <c r="H12" s="2" t="s">
        <v>185</v>
      </c>
      <c r="I12" s="3"/>
      <c r="J12" s="3">
        <v>-0.27481719461763499</v>
      </c>
      <c r="K12" s="2" t="s">
        <v>181</v>
      </c>
      <c r="L12" s="4">
        <v>125837.3</v>
      </c>
      <c r="M12" s="4">
        <v>54803.299999999996</v>
      </c>
      <c r="N12" s="9"/>
      <c r="O12" s="13"/>
      <c r="P12">
        <f t="shared" si="0"/>
        <v>-0.27481719461763499</v>
      </c>
      <c r="S12" s="2" t="s">
        <v>185</v>
      </c>
      <c r="T12" s="9"/>
      <c r="U12" s="4">
        <v>-228810.90000000002</v>
      </c>
      <c r="W12" s="1" t="s">
        <v>61</v>
      </c>
      <c r="X12" t="s" vm="14">
        <v>603</v>
      </c>
    </row>
    <row r="13" spans="2:27" x14ac:dyDescent="0.2">
      <c r="B13" s="2" t="s">
        <v>184</v>
      </c>
      <c r="C13" s="9">
        <v>3763796.4000000004</v>
      </c>
      <c r="D13" s="4">
        <v>3015192.2000000011</v>
      </c>
      <c r="E13" s="2" t="s">
        <v>184</v>
      </c>
      <c r="F13" s="9"/>
      <c r="G13" s="4">
        <v>-748604.19999999925</v>
      </c>
      <c r="H13" s="2" t="s">
        <v>184</v>
      </c>
      <c r="I13" s="3"/>
      <c r="J13" s="3">
        <v>-0.19889604017900628</v>
      </c>
      <c r="K13" s="2" t="s">
        <v>182</v>
      </c>
      <c r="L13" s="4">
        <v>1112686.8999999999</v>
      </c>
      <c r="M13" s="4">
        <v>843914.20000000007</v>
      </c>
      <c r="N13" s="9"/>
      <c r="O13" s="13"/>
      <c r="P13">
        <f t="shared" si="0"/>
        <v>-0.19889604017900628</v>
      </c>
      <c r="S13" s="2" t="s">
        <v>181</v>
      </c>
      <c r="T13" s="9"/>
      <c r="U13" s="4">
        <v>-71034</v>
      </c>
      <c r="W13" s="1" t="s">
        <v>27</v>
      </c>
      <c r="X13" t="s" vm="6">
        <v>509</v>
      </c>
    </row>
    <row r="14" spans="2:27" x14ac:dyDescent="0.2">
      <c r="B14" s="2" t="s">
        <v>183</v>
      </c>
      <c r="C14" s="9">
        <v>4272993.5</v>
      </c>
      <c r="D14" s="4">
        <v>3597037.6999999993</v>
      </c>
      <c r="E14" s="2" t="s">
        <v>183</v>
      </c>
      <c r="F14" s="9"/>
      <c r="G14" s="4">
        <v>-675955.80000000075</v>
      </c>
      <c r="H14" s="2" t="s">
        <v>183</v>
      </c>
      <c r="I14" s="3"/>
      <c r="J14" s="3">
        <v>-0.15819256453350578</v>
      </c>
      <c r="K14" s="2" t="s">
        <v>191</v>
      </c>
      <c r="L14" s="4">
        <v>0</v>
      </c>
      <c r="M14" s="4">
        <v>0</v>
      </c>
      <c r="N14" s="9"/>
      <c r="O14" s="13"/>
      <c r="P14">
        <f t="shared" si="0"/>
        <v>-0.15819256453350578</v>
      </c>
      <c r="S14" s="2" t="s">
        <v>182</v>
      </c>
      <c r="T14" s="9"/>
      <c r="U14" s="4">
        <v>-268772.69999999984</v>
      </c>
    </row>
    <row r="15" spans="2:27" x14ac:dyDescent="0.2">
      <c r="B15" s="2" t="s">
        <v>1</v>
      </c>
      <c r="C15" s="9">
        <v>10107907.199999997</v>
      </c>
      <c r="D15" s="4">
        <v>8114729.5999999978</v>
      </c>
      <c r="E15" s="2" t="s">
        <v>1</v>
      </c>
      <c r="F15" s="9"/>
      <c r="G15" s="4">
        <v>-1993177.5999999996</v>
      </c>
      <c r="H15" s="2" t="s">
        <v>1</v>
      </c>
      <c r="I15" s="3"/>
      <c r="J15" s="3">
        <v>-0.19718993858590234</v>
      </c>
      <c r="K15" s="2" t="s">
        <v>1</v>
      </c>
      <c r="L15" s="4">
        <v>10107907.199999997</v>
      </c>
      <c r="M15" s="4">
        <v>8114729.5999999978</v>
      </c>
      <c r="N15" s="9"/>
      <c r="O15" s="13"/>
      <c r="P15">
        <f t="shared" si="0"/>
        <v>-0.19718993858590234</v>
      </c>
      <c r="S15" s="2" t="s">
        <v>191</v>
      </c>
      <c r="T15" s="9"/>
      <c r="U15" s="4">
        <v>0</v>
      </c>
      <c r="W15" s="1" t="s">
        <v>3</v>
      </c>
      <c r="X15" s="1" t="s">
        <v>0</v>
      </c>
    </row>
    <row r="16" spans="2:27" x14ac:dyDescent="0.2">
      <c r="N16" s="9"/>
      <c r="O16" s="13"/>
      <c r="P16">
        <f t="shared" si="0"/>
        <v>0</v>
      </c>
      <c r="S16" s="2" t="s">
        <v>1</v>
      </c>
      <c r="T16" s="9"/>
      <c r="U16" s="4">
        <v>-1993177.5999999996</v>
      </c>
      <c r="W16" s="1" t="s">
        <v>2</v>
      </c>
      <c r="X16">
        <v>2015</v>
      </c>
      <c r="Y16">
        <v>2024</v>
      </c>
    </row>
    <row r="17" spans="14:25" x14ac:dyDescent="0.2">
      <c r="N17" s="9"/>
      <c r="O17" s="13"/>
      <c r="P17">
        <f t="shared" si="0"/>
        <v>0</v>
      </c>
      <c r="W17" s="2" t="s">
        <v>183</v>
      </c>
      <c r="X17" s="9">
        <v>4272993.5</v>
      </c>
      <c r="Y17" s="4">
        <v>3597037.6999999993</v>
      </c>
    </row>
    <row r="18" spans="14:25" x14ac:dyDescent="0.2">
      <c r="N18" s="9"/>
      <c r="O18" s="13"/>
      <c r="P18">
        <f t="shared" si="0"/>
        <v>0</v>
      </c>
      <c r="W18" s="2" t="s">
        <v>184</v>
      </c>
      <c r="X18" s="9">
        <v>3763796.4000000004</v>
      </c>
      <c r="Y18" s="4">
        <v>3015192.2000000011</v>
      </c>
    </row>
    <row r="19" spans="14:25" x14ac:dyDescent="0.2">
      <c r="N19" s="9"/>
      <c r="O19" s="13"/>
      <c r="P19">
        <f t="shared" si="0"/>
        <v>0</v>
      </c>
      <c r="W19" s="2" t="s">
        <v>185</v>
      </c>
      <c r="X19" s="9">
        <v>832593.1</v>
      </c>
      <c r="Y19" s="4">
        <v>603782.19999999995</v>
      </c>
    </row>
    <row r="20" spans="14:25" x14ac:dyDescent="0.2">
      <c r="N20" s="9"/>
      <c r="O20" s="13"/>
      <c r="P20">
        <f t="shared" si="0"/>
        <v>0</v>
      </c>
      <c r="W20" s="2" t="s">
        <v>181</v>
      </c>
      <c r="X20" s="9">
        <v>125837.3</v>
      </c>
      <c r="Y20" s="4">
        <v>54803.299999999996</v>
      </c>
    </row>
    <row r="21" spans="14:25" x14ac:dyDescent="0.2">
      <c r="N21" s="9"/>
      <c r="O21" s="13"/>
      <c r="P21">
        <f t="shared" si="0"/>
        <v>0</v>
      </c>
      <c r="W21" s="2" t="s">
        <v>182</v>
      </c>
      <c r="X21" s="9">
        <v>1112686.8999999999</v>
      </c>
      <c r="Y21" s="4">
        <v>843914.20000000007</v>
      </c>
    </row>
    <row r="22" spans="14:25" x14ac:dyDescent="0.2">
      <c r="N22" s="9"/>
      <c r="O22" s="13"/>
      <c r="P22">
        <f t="shared" si="0"/>
        <v>0</v>
      </c>
      <c r="W22" s="2" t="s">
        <v>191</v>
      </c>
      <c r="X22" s="9">
        <v>0</v>
      </c>
      <c r="Y22" s="4">
        <v>0</v>
      </c>
    </row>
    <row r="23" spans="14:25" x14ac:dyDescent="0.2">
      <c r="N23" s="9"/>
      <c r="O23" s="13"/>
      <c r="P23">
        <f t="shared" si="0"/>
        <v>0</v>
      </c>
      <c r="W23" s="2" t="s">
        <v>1</v>
      </c>
      <c r="X23" s="9">
        <v>10107907.199999997</v>
      </c>
      <c r="Y23" s="4">
        <v>8114729.5999999978</v>
      </c>
    </row>
    <row r="24" spans="14:25" x14ac:dyDescent="0.2">
      <c r="N24" s="9"/>
      <c r="O24" s="13"/>
      <c r="P24">
        <f t="shared" si="0"/>
        <v>0</v>
      </c>
    </row>
    <row r="25" spans="14:25" x14ac:dyDescent="0.2">
      <c r="N25" s="9"/>
      <c r="O25" s="13"/>
      <c r="P25">
        <f t="shared" si="0"/>
        <v>0</v>
      </c>
    </row>
    <row r="26" spans="14:25" x14ac:dyDescent="0.2">
      <c r="N26" s="9"/>
      <c r="O26" s="13"/>
      <c r="P26">
        <f t="shared" si="0"/>
        <v>0</v>
      </c>
    </row>
    <row r="27" spans="14:25" x14ac:dyDescent="0.2">
      <c r="N27" s="9"/>
      <c r="O27" s="13"/>
      <c r="P27">
        <f t="shared" si="0"/>
        <v>0</v>
      </c>
    </row>
    <row r="28" spans="14:25" x14ac:dyDescent="0.2">
      <c r="N28" s="9"/>
      <c r="O28" s="13"/>
      <c r="P28">
        <f t="shared" si="0"/>
        <v>0</v>
      </c>
    </row>
    <row r="29" spans="14:25" x14ac:dyDescent="0.2">
      <c r="N29" s="9"/>
      <c r="O29" s="13"/>
      <c r="P29">
        <f t="shared" si="0"/>
        <v>0</v>
      </c>
    </row>
    <row r="30" spans="14:25" x14ac:dyDescent="0.2">
      <c r="N30" s="9"/>
      <c r="O30" s="13"/>
      <c r="P30">
        <f t="shared" si="0"/>
        <v>0</v>
      </c>
    </row>
    <row r="31" spans="14:25" x14ac:dyDescent="0.2">
      <c r="N31" s="9"/>
      <c r="O31" s="13"/>
      <c r="P31">
        <f t="shared" si="0"/>
        <v>0</v>
      </c>
    </row>
    <row r="32" spans="14:25" x14ac:dyDescent="0.2">
      <c r="N32" s="9"/>
      <c r="O32" s="13"/>
      <c r="P32">
        <f t="shared" si="0"/>
        <v>0</v>
      </c>
    </row>
    <row r="33" spans="14:16" x14ac:dyDescent="0.2">
      <c r="N33" s="9"/>
      <c r="O33" s="13"/>
      <c r="P33">
        <f t="shared" si="0"/>
        <v>0</v>
      </c>
    </row>
    <row r="34" spans="14:16" x14ac:dyDescent="0.2">
      <c r="N34" s="9"/>
      <c r="O34" s="13"/>
      <c r="P34">
        <f t="shared" si="0"/>
        <v>0</v>
      </c>
    </row>
    <row r="35" spans="14:16" x14ac:dyDescent="0.2">
      <c r="N35" s="9"/>
      <c r="O35" s="13"/>
      <c r="P35">
        <f t="shared" si="0"/>
        <v>0</v>
      </c>
    </row>
    <row r="36" spans="14:16" x14ac:dyDescent="0.2">
      <c r="N36" s="9"/>
      <c r="O36" s="13"/>
      <c r="P36">
        <f t="shared" si="0"/>
        <v>0</v>
      </c>
    </row>
    <row r="37" spans="14:16" x14ac:dyDescent="0.2">
      <c r="N37" s="9"/>
      <c r="O37" s="13"/>
      <c r="P37">
        <f t="shared" si="0"/>
        <v>0</v>
      </c>
    </row>
    <row r="38" spans="14:16" x14ac:dyDescent="0.2">
      <c r="N38" s="9"/>
      <c r="O38" s="13"/>
      <c r="P38">
        <f t="shared" si="0"/>
        <v>0</v>
      </c>
    </row>
    <row r="39" spans="14:16" x14ac:dyDescent="0.2">
      <c r="N39" s="9"/>
      <c r="O39" s="13"/>
      <c r="P39">
        <f t="shared" si="0"/>
        <v>0</v>
      </c>
    </row>
    <row r="40" spans="14:16" x14ac:dyDescent="0.2">
      <c r="N40" s="9"/>
      <c r="O40" s="13"/>
      <c r="P40">
        <f t="shared" si="0"/>
        <v>0</v>
      </c>
    </row>
    <row r="41" spans="14:16" x14ac:dyDescent="0.2">
      <c r="N41" s="9"/>
      <c r="O41" s="13"/>
      <c r="P41">
        <f t="shared" si="0"/>
        <v>0</v>
      </c>
    </row>
    <row r="42" spans="14:16" x14ac:dyDescent="0.2">
      <c r="N42" s="9"/>
      <c r="O42" s="13"/>
      <c r="P42">
        <f t="shared" si="0"/>
        <v>0</v>
      </c>
    </row>
    <row r="43" spans="14:16" x14ac:dyDescent="0.2">
      <c r="N43" s="9"/>
      <c r="O43" s="13"/>
      <c r="P43">
        <f t="shared" si="0"/>
        <v>0</v>
      </c>
    </row>
    <row r="44" spans="14:16" x14ac:dyDescent="0.2">
      <c r="N44" s="9"/>
      <c r="O44" s="13"/>
      <c r="P44">
        <f t="shared" si="0"/>
        <v>0</v>
      </c>
    </row>
    <row r="45" spans="14:16" x14ac:dyDescent="0.2">
      <c r="N45" s="9"/>
      <c r="O45" s="13"/>
      <c r="P45">
        <f t="shared" si="0"/>
        <v>0</v>
      </c>
    </row>
    <row r="46" spans="14:16" x14ac:dyDescent="0.2">
      <c r="N46" s="9"/>
      <c r="O46" s="13"/>
      <c r="P46">
        <f t="shared" si="0"/>
        <v>0</v>
      </c>
    </row>
    <row r="47" spans="14:16" x14ac:dyDescent="0.2">
      <c r="N47" s="9"/>
      <c r="O47" s="13"/>
      <c r="P47">
        <f t="shared" si="0"/>
        <v>0</v>
      </c>
    </row>
    <row r="48" spans="14:16" x14ac:dyDescent="0.2">
      <c r="P48">
        <f t="shared" si="0"/>
        <v>0</v>
      </c>
    </row>
    <row r="49" spans="16:16" x14ac:dyDescent="0.2">
      <c r="P49">
        <f t="shared" si="0"/>
        <v>0</v>
      </c>
    </row>
    <row r="50" spans="16:16" x14ac:dyDescent="0.2">
      <c r="P50">
        <f t="shared" si="0"/>
        <v>0</v>
      </c>
    </row>
    <row r="51" spans="16:16" x14ac:dyDescent="0.2">
      <c r="P51">
        <f t="shared" si="0"/>
        <v>0</v>
      </c>
    </row>
    <row r="52" spans="16:16" x14ac:dyDescent="0.2">
      <c r="P52">
        <f t="shared" si="0"/>
        <v>0</v>
      </c>
    </row>
    <row r="53" spans="16:16" ht="14.25" customHeight="1" x14ac:dyDescent="0.2">
      <c r="P53">
        <f t="shared" si="0"/>
        <v>0</v>
      </c>
    </row>
    <row r="54" spans="16:16" x14ac:dyDescent="0.2">
      <c r="P54">
        <f t="shared" si="0"/>
        <v>0</v>
      </c>
    </row>
    <row r="55" spans="16:16" x14ac:dyDescent="0.2">
      <c r="P55">
        <f t="shared" si="0"/>
        <v>0</v>
      </c>
    </row>
    <row r="56" spans="16:16" x14ac:dyDescent="0.2">
      <c r="P56">
        <f t="shared" si="0"/>
        <v>0</v>
      </c>
    </row>
    <row r="57" spans="16:16" x14ac:dyDescent="0.2">
      <c r="P57">
        <f t="shared" si="0"/>
        <v>0</v>
      </c>
    </row>
    <row r="58" spans="16:16" x14ac:dyDescent="0.2">
      <c r="P58">
        <f t="shared" si="0"/>
        <v>0</v>
      </c>
    </row>
    <row r="59" spans="16:16" x14ac:dyDescent="0.2">
      <c r="P59">
        <f t="shared" si="0"/>
        <v>0</v>
      </c>
    </row>
    <row r="60" spans="16:16" x14ac:dyDescent="0.2">
      <c r="P60">
        <f t="shared" si="0"/>
        <v>0</v>
      </c>
    </row>
    <row r="61" spans="16:16" x14ac:dyDescent="0.2">
      <c r="P61">
        <f t="shared" si="0"/>
        <v>0</v>
      </c>
    </row>
    <row r="62" spans="16:16" x14ac:dyDescent="0.2">
      <c r="P62">
        <f t="shared" si="0"/>
        <v>0</v>
      </c>
    </row>
    <row r="63" spans="16:16" x14ac:dyDescent="0.2">
      <c r="P63">
        <f t="shared" si="0"/>
        <v>0</v>
      </c>
    </row>
    <row r="64" spans="16:16" x14ac:dyDescent="0.2">
      <c r="P64">
        <f t="shared" si="0"/>
        <v>0</v>
      </c>
    </row>
    <row r="65" spans="16:16" x14ac:dyDescent="0.2">
      <c r="P65">
        <f t="shared" si="0"/>
        <v>0</v>
      </c>
    </row>
    <row r="66" spans="16:16" x14ac:dyDescent="0.2">
      <c r="P66">
        <f t="shared" si="0"/>
        <v>0</v>
      </c>
    </row>
    <row r="67" spans="16:16" x14ac:dyDescent="0.2">
      <c r="P67">
        <f t="shared" si="0"/>
        <v>0</v>
      </c>
    </row>
    <row r="68" spans="16:16" x14ac:dyDescent="0.2">
      <c r="P68">
        <f t="shared" si="0"/>
        <v>0</v>
      </c>
    </row>
    <row r="69" spans="16:16" x14ac:dyDescent="0.2">
      <c r="P69">
        <f t="shared" si="0"/>
        <v>0</v>
      </c>
    </row>
    <row r="70" spans="16:16" x14ac:dyDescent="0.2">
      <c r="P70">
        <f t="shared" si="0"/>
        <v>0</v>
      </c>
    </row>
    <row r="71" spans="16:16" x14ac:dyDescent="0.2">
      <c r="P71">
        <f t="shared" si="0"/>
        <v>0</v>
      </c>
    </row>
    <row r="72" spans="16:16" x14ac:dyDescent="0.2">
      <c r="P72">
        <f t="shared" si="0"/>
        <v>0</v>
      </c>
    </row>
    <row r="73" spans="16:16" x14ac:dyDescent="0.2">
      <c r="P73">
        <f t="shared" si="0"/>
        <v>0</v>
      </c>
    </row>
    <row r="74" spans="16:16" x14ac:dyDescent="0.2">
      <c r="P74">
        <f t="shared" ref="P74:P137" si="1">IFERROR(J74," ")</f>
        <v>0</v>
      </c>
    </row>
    <row r="75" spans="16:16" x14ac:dyDescent="0.2">
      <c r="P75">
        <f t="shared" si="1"/>
        <v>0</v>
      </c>
    </row>
    <row r="76" spans="16:16" x14ac:dyDescent="0.2">
      <c r="P76">
        <f t="shared" si="1"/>
        <v>0</v>
      </c>
    </row>
    <row r="77" spans="16:16" x14ac:dyDescent="0.2">
      <c r="P77">
        <f t="shared" si="1"/>
        <v>0</v>
      </c>
    </row>
    <row r="78" spans="16:16" x14ac:dyDescent="0.2">
      <c r="P78">
        <f t="shared" si="1"/>
        <v>0</v>
      </c>
    </row>
    <row r="79" spans="16:16" x14ac:dyDescent="0.2">
      <c r="P79">
        <f t="shared" si="1"/>
        <v>0</v>
      </c>
    </row>
    <row r="80" spans="16:16" x14ac:dyDescent="0.2">
      <c r="P80">
        <f t="shared" si="1"/>
        <v>0</v>
      </c>
    </row>
    <row r="81" spans="16:16" x14ac:dyDescent="0.2">
      <c r="P81">
        <f t="shared" si="1"/>
        <v>0</v>
      </c>
    </row>
    <row r="82" spans="16:16" x14ac:dyDescent="0.2">
      <c r="P82">
        <f t="shared" si="1"/>
        <v>0</v>
      </c>
    </row>
    <row r="83" spans="16:16" x14ac:dyDescent="0.2">
      <c r="P83">
        <f t="shared" si="1"/>
        <v>0</v>
      </c>
    </row>
    <row r="84" spans="16:16" x14ac:dyDescent="0.2">
      <c r="P84">
        <f t="shared" si="1"/>
        <v>0</v>
      </c>
    </row>
    <row r="85" spans="16:16" x14ac:dyDescent="0.2">
      <c r="P85">
        <f t="shared" si="1"/>
        <v>0</v>
      </c>
    </row>
    <row r="86" spans="16:16" x14ac:dyDescent="0.2">
      <c r="P86">
        <f t="shared" si="1"/>
        <v>0</v>
      </c>
    </row>
    <row r="87" spans="16:16" x14ac:dyDescent="0.2">
      <c r="P87">
        <f t="shared" si="1"/>
        <v>0</v>
      </c>
    </row>
    <row r="88" spans="16:16" x14ac:dyDescent="0.2">
      <c r="P88">
        <f t="shared" si="1"/>
        <v>0</v>
      </c>
    </row>
    <row r="89" spans="16:16" x14ac:dyDescent="0.2">
      <c r="P89">
        <f t="shared" si="1"/>
        <v>0</v>
      </c>
    </row>
    <row r="90" spans="16:16" x14ac:dyDescent="0.2">
      <c r="P90">
        <f t="shared" si="1"/>
        <v>0</v>
      </c>
    </row>
    <row r="91" spans="16:16" x14ac:dyDescent="0.2">
      <c r="P91">
        <f t="shared" si="1"/>
        <v>0</v>
      </c>
    </row>
    <row r="92" spans="16:16" x14ac:dyDescent="0.2">
      <c r="P92">
        <f t="shared" si="1"/>
        <v>0</v>
      </c>
    </row>
    <row r="93" spans="16:16" x14ac:dyDescent="0.2">
      <c r="P93">
        <f t="shared" si="1"/>
        <v>0</v>
      </c>
    </row>
    <row r="94" spans="16:16" x14ac:dyDescent="0.2">
      <c r="P94">
        <f t="shared" si="1"/>
        <v>0</v>
      </c>
    </row>
    <row r="95" spans="16:16" x14ac:dyDescent="0.2">
      <c r="P95">
        <f t="shared" si="1"/>
        <v>0</v>
      </c>
    </row>
    <row r="96" spans="16:16" x14ac:dyDescent="0.2">
      <c r="P96">
        <f t="shared" si="1"/>
        <v>0</v>
      </c>
    </row>
    <row r="97" spans="16:16" x14ac:dyDescent="0.2">
      <c r="P97">
        <f t="shared" si="1"/>
        <v>0</v>
      </c>
    </row>
    <row r="98" spans="16:16" x14ac:dyDescent="0.2">
      <c r="P98">
        <f t="shared" si="1"/>
        <v>0</v>
      </c>
    </row>
    <row r="99" spans="16:16" x14ac:dyDescent="0.2">
      <c r="P99">
        <f t="shared" si="1"/>
        <v>0</v>
      </c>
    </row>
    <row r="100" spans="16:16" x14ac:dyDescent="0.2">
      <c r="P100">
        <f t="shared" si="1"/>
        <v>0</v>
      </c>
    </row>
    <row r="101" spans="16:16" x14ac:dyDescent="0.2">
      <c r="P101">
        <f t="shared" si="1"/>
        <v>0</v>
      </c>
    </row>
    <row r="102" spans="16:16" x14ac:dyDescent="0.2">
      <c r="P102">
        <f t="shared" si="1"/>
        <v>0</v>
      </c>
    </row>
    <row r="103" spans="16:16" x14ac:dyDescent="0.2">
      <c r="P103">
        <f t="shared" si="1"/>
        <v>0</v>
      </c>
    </row>
    <row r="104" spans="16:16" x14ac:dyDescent="0.2">
      <c r="P104">
        <f t="shared" si="1"/>
        <v>0</v>
      </c>
    </row>
    <row r="105" spans="16:16" x14ac:dyDescent="0.2">
      <c r="P105">
        <f t="shared" si="1"/>
        <v>0</v>
      </c>
    </row>
    <row r="106" spans="16:16" x14ac:dyDescent="0.2">
      <c r="P106">
        <f t="shared" si="1"/>
        <v>0</v>
      </c>
    </row>
    <row r="107" spans="16:16" x14ac:dyDescent="0.2">
      <c r="P107">
        <f t="shared" si="1"/>
        <v>0</v>
      </c>
    </row>
    <row r="108" spans="16:16" x14ac:dyDescent="0.2">
      <c r="P108">
        <f t="shared" si="1"/>
        <v>0</v>
      </c>
    </row>
    <row r="109" spans="16:16" x14ac:dyDescent="0.2">
      <c r="P109">
        <f t="shared" si="1"/>
        <v>0</v>
      </c>
    </row>
    <row r="110" spans="16:16" x14ac:dyDescent="0.2">
      <c r="P110">
        <f t="shared" si="1"/>
        <v>0</v>
      </c>
    </row>
    <row r="111" spans="16:16" x14ac:dyDescent="0.2">
      <c r="P111">
        <f t="shared" si="1"/>
        <v>0</v>
      </c>
    </row>
    <row r="112" spans="16:16" x14ac:dyDescent="0.2">
      <c r="P112">
        <f t="shared" si="1"/>
        <v>0</v>
      </c>
    </row>
    <row r="113" spans="16:16" x14ac:dyDescent="0.2">
      <c r="P113">
        <f t="shared" si="1"/>
        <v>0</v>
      </c>
    </row>
    <row r="114" spans="16:16" x14ac:dyDescent="0.2">
      <c r="P114">
        <f t="shared" si="1"/>
        <v>0</v>
      </c>
    </row>
    <row r="115" spans="16:16" x14ac:dyDescent="0.2">
      <c r="P115">
        <f t="shared" si="1"/>
        <v>0</v>
      </c>
    </row>
    <row r="116" spans="16:16" x14ac:dyDescent="0.2">
      <c r="P116">
        <f t="shared" si="1"/>
        <v>0</v>
      </c>
    </row>
    <row r="117" spans="16:16" x14ac:dyDescent="0.2">
      <c r="P117">
        <f t="shared" si="1"/>
        <v>0</v>
      </c>
    </row>
    <row r="118" spans="16:16" x14ac:dyDescent="0.2">
      <c r="P118">
        <f t="shared" si="1"/>
        <v>0</v>
      </c>
    </row>
    <row r="119" spans="16:16" x14ac:dyDescent="0.2">
      <c r="P119">
        <f t="shared" si="1"/>
        <v>0</v>
      </c>
    </row>
    <row r="120" spans="16:16" x14ac:dyDescent="0.2">
      <c r="P120">
        <f t="shared" si="1"/>
        <v>0</v>
      </c>
    </row>
    <row r="121" spans="16:16" x14ac:dyDescent="0.2">
      <c r="P121">
        <f t="shared" si="1"/>
        <v>0</v>
      </c>
    </row>
    <row r="122" spans="16:16" x14ac:dyDescent="0.2">
      <c r="P122">
        <f t="shared" si="1"/>
        <v>0</v>
      </c>
    </row>
    <row r="123" spans="16:16" x14ac:dyDescent="0.2">
      <c r="P123">
        <f t="shared" si="1"/>
        <v>0</v>
      </c>
    </row>
    <row r="124" spans="16:16" x14ac:dyDescent="0.2">
      <c r="P124">
        <f t="shared" si="1"/>
        <v>0</v>
      </c>
    </row>
    <row r="125" spans="16:16" x14ac:dyDescent="0.2">
      <c r="P125">
        <f t="shared" si="1"/>
        <v>0</v>
      </c>
    </row>
    <row r="126" spans="16:16" x14ac:dyDescent="0.2">
      <c r="P126">
        <f t="shared" si="1"/>
        <v>0</v>
      </c>
    </row>
    <row r="127" spans="16:16" x14ac:dyDescent="0.2">
      <c r="P127">
        <f t="shared" si="1"/>
        <v>0</v>
      </c>
    </row>
    <row r="128" spans="16:16" x14ac:dyDescent="0.2">
      <c r="P128">
        <f t="shared" si="1"/>
        <v>0</v>
      </c>
    </row>
    <row r="129" spans="16:16" x14ac:dyDescent="0.2">
      <c r="P129">
        <f t="shared" si="1"/>
        <v>0</v>
      </c>
    </row>
    <row r="130" spans="16:16" x14ac:dyDescent="0.2">
      <c r="P130">
        <f t="shared" si="1"/>
        <v>0</v>
      </c>
    </row>
    <row r="131" spans="16:16" x14ac:dyDescent="0.2">
      <c r="P131">
        <f t="shared" si="1"/>
        <v>0</v>
      </c>
    </row>
    <row r="132" spans="16:16" x14ac:dyDescent="0.2">
      <c r="P132">
        <f t="shared" si="1"/>
        <v>0</v>
      </c>
    </row>
    <row r="133" spans="16:16" x14ac:dyDescent="0.2">
      <c r="P133">
        <f t="shared" si="1"/>
        <v>0</v>
      </c>
    </row>
    <row r="134" spans="16:16" x14ac:dyDescent="0.2">
      <c r="P134">
        <f t="shared" si="1"/>
        <v>0</v>
      </c>
    </row>
    <row r="135" spans="16:16" x14ac:dyDescent="0.2">
      <c r="P135">
        <f t="shared" si="1"/>
        <v>0</v>
      </c>
    </row>
    <row r="136" spans="16:16" x14ac:dyDescent="0.2">
      <c r="P136">
        <f t="shared" si="1"/>
        <v>0</v>
      </c>
    </row>
    <row r="137" spans="16:16" x14ac:dyDescent="0.2">
      <c r="P137">
        <f t="shared" si="1"/>
        <v>0</v>
      </c>
    </row>
    <row r="138" spans="16:16" x14ac:dyDescent="0.2">
      <c r="P138">
        <f t="shared" ref="P138:P201" si="2">IFERROR(J138," ")</f>
        <v>0</v>
      </c>
    </row>
    <row r="139" spans="16:16" x14ac:dyDescent="0.2">
      <c r="P139">
        <f t="shared" si="2"/>
        <v>0</v>
      </c>
    </row>
    <row r="140" spans="16:16" x14ac:dyDescent="0.2">
      <c r="P140">
        <f t="shared" si="2"/>
        <v>0</v>
      </c>
    </row>
    <row r="141" spans="16:16" x14ac:dyDescent="0.2">
      <c r="P141">
        <f t="shared" si="2"/>
        <v>0</v>
      </c>
    </row>
    <row r="142" spans="16:16" x14ac:dyDescent="0.2">
      <c r="P142">
        <f t="shared" si="2"/>
        <v>0</v>
      </c>
    </row>
    <row r="143" spans="16:16" x14ac:dyDescent="0.2">
      <c r="P143">
        <f t="shared" si="2"/>
        <v>0</v>
      </c>
    </row>
    <row r="144" spans="16:16" x14ac:dyDescent="0.2">
      <c r="P144">
        <f t="shared" si="2"/>
        <v>0</v>
      </c>
    </row>
    <row r="145" spans="16:16" x14ac:dyDescent="0.2">
      <c r="P145">
        <f t="shared" si="2"/>
        <v>0</v>
      </c>
    </row>
    <row r="146" spans="16:16" x14ac:dyDescent="0.2">
      <c r="P146">
        <f t="shared" si="2"/>
        <v>0</v>
      </c>
    </row>
    <row r="147" spans="16:16" x14ac:dyDescent="0.2">
      <c r="P147">
        <f t="shared" si="2"/>
        <v>0</v>
      </c>
    </row>
    <row r="148" spans="16:16" x14ac:dyDescent="0.2">
      <c r="P148">
        <f t="shared" si="2"/>
        <v>0</v>
      </c>
    </row>
    <row r="149" spans="16:16" x14ac:dyDescent="0.2">
      <c r="P149">
        <f t="shared" si="2"/>
        <v>0</v>
      </c>
    </row>
    <row r="150" spans="16:16" x14ac:dyDescent="0.2">
      <c r="P150">
        <f t="shared" si="2"/>
        <v>0</v>
      </c>
    </row>
    <row r="151" spans="16:16" x14ac:dyDescent="0.2">
      <c r="P151">
        <f t="shared" si="2"/>
        <v>0</v>
      </c>
    </row>
    <row r="152" spans="16:16" x14ac:dyDescent="0.2">
      <c r="P152">
        <f t="shared" si="2"/>
        <v>0</v>
      </c>
    </row>
    <row r="153" spans="16:16" x14ac:dyDescent="0.2">
      <c r="P153">
        <f t="shared" si="2"/>
        <v>0</v>
      </c>
    </row>
    <row r="154" spans="16:16" x14ac:dyDescent="0.2">
      <c r="P154">
        <f t="shared" si="2"/>
        <v>0</v>
      </c>
    </row>
    <row r="155" spans="16:16" x14ac:dyDescent="0.2">
      <c r="P155">
        <f t="shared" si="2"/>
        <v>0</v>
      </c>
    </row>
    <row r="156" spans="16:16" x14ac:dyDescent="0.2">
      <c r="P156">
        <f t="shared" si="2"/>
        <v>0</v>
      </c>
    </row>
    <row r="157" spans="16:16" x14ac:dyDescent="0.2">
      <c r="P157">
        <f t="shared" si="2"/>
        <v>0</v>
      </c>
    </row>
    <row r="158" spans="16:16" x14ac:dyDescent="0.2">
      <c r="P158">
        <f t="shared" si="2"/>
        <v>0</v>
      </c>
    </row>
    <row r="159" spans="16:16" x14ac:dyDescent="0.2">
      <c r="P159">
        <f t="shared" si="2"/>
        <v>0</v>
      </c>
    </row>
    <row r="160" spans="16:16" x14ac:dyDescent="0.2">
      <c r="P160">
        <f t="shared" si="2"/>
        <v>0</v>
      </c>
    </row>
    <row r="161" spans="16:16" x14ac:dyDescent="0.2">
      <c r="P161">
        <f t="shared" si="2"/>
        <v>0</v>
      </c>
    </row>
    <row r="162" spans="16:16" x14ac:dyDescent="0.2">
      <c r="P162">
        <f t="shared" si="2"/>
        <v>0</v>
      </c>
    </row>
    <row r="163" spans="16:16" x14ac:dyDescent="0.2">
      <c r="P163">
        <f t="shared" si="2"/>
        <v>0</v>
      </c>
    </row>
    <row r="164" spans="16:16" x14ac:dyDescent="0.2">
      <c r="P164">
        <f t="shared" si="2"/>
        <v>0</v>
      </c>
    </row>
    <row r="165" spans="16:16" x14ac:dyDescent="0.2">
      <c r="P165">
        <f t="shared" si="2"/>
        <v>0</v>
      </c>
    </row>
    <row r="166" spans="16:16" x14ac:dyDescent="0.2">
      <c r="P166">
        <f t="shared" si="2"/>
        <v>0</v>
      </c>
    </row>
    <row r="167" spans="16:16" x14ac:dyDescent="0.2">
      <c r="P167">
        <f t="shared" si="2"/>
        <v>0</v>
      </c>
    </row>
    <row r="168" spans="16:16" x14ac:dyDescent="0.2">
      <c r="P168">
        <f t="shared" si="2"/>
        <v>0</v>
      </c>
    </row>
    <row r="169" spans="16:16" x14ac:dyDescent="0.2">
      <c r="P169">
        <f t="shared" si="2"/>
        <v>0</v>
      </c>
    </row>
    <row r="170" spans="16:16" x14ac:dyDescent="0.2">
      <c r="P170">
        <f t="shared" si="2"/>
        <v>0</v>
      </c>
    </row>
    <row r="171" spans="16:16" x14ac:dyDescent="0.2">
      <c r="P171">
        <f t="shared" si="2"/>
        <v>0</v>
      </c>
    </row>
    <row r="172" spans="16:16" x14ac:dyDescent="0.2">
      <c r="P172">
        <f t="shared" si="2"/>
        <v>0</v>
      </c>
    </row>
    <row r="173" spans="16:16" x14ac:dyDescent="0.2">
      <c r="P173">
        <f t="shared" si="2"/>
        <v>0</v>
      </c>
    </row>
    <row r="174" spans="16:16" x14ac:dyDescent="0.2">
      <c r="P174">
        <f t="shared" si="2"/>
        <v>0</v>
      </c>
    </row>
    <row r="175" spans="16:16" x14ac:dyDescent="0.2">
      <c r="P175">
        <f t="shared" si="2"/>
        <v>0</v>
      </c>
    </row>
    <row r="176" spans="16:16" x14ac:dyDescent="0.2">
      <c r="P176">
        <f t="shared" si="2"/>
        <v>0</v>
      </c>
    </row>
    <row r="177" spans="16:16" x14ac:dyDescent="0.2">
      <c r="P177">
        <f t="shared" si="2"/>
        <v>0</v>
      </c>
    </row>
    <row r="178" spans="16:16" x14ac:dyDescent="0.2">
      <c r="P178">
        <f t="shared" si="2"/>
        <v>0</v>
      </c>
    </row>
    <row r="179" spans="16:16" x14ac:dyDescent="0.2">
      <c r="P179">
        <f t="shared" si="2"/>
        <v>0</v>
      </c>
    </row>
    <row r="180" spans="16:16" x14ac:dyDescent="0.2">
      <c r="P180">
        <f t="shared" si="2"/>
        <v>0</v>
      </c>
    </row>
    <row r="181" spans="16:16" x14ac:dyDescent="0.2">
      <c r="P181">
        <f t="shared" si="2"/>
        <v>0</v>
      </c>
    </row>
    <row r="182" spans="16:16" x14ac:dyDescent="0.2">
      <c r="P182">
        <f t="shared" si="2"/>
        <v>0</v>
      </c>
    </row>
    <row r="183" spans="16:16" x14ac:dyDescent="0.2">
      <c r="P183">
        <f t="shared" si="2"/>
        <v>0</v>
      </c>
    </row>
    <row r="184" spans="16:16" x14ac:dyDescent="0.2">
      <c r="P184">
        <f t="shared" si="2"/>
        <v>0</v>
      </c>
    </row>
    <row r="185" spans="16:16" x14ac:dyDescent="0.2">
      <c r="P185">
        <f t="shared" si="2"/>
        <v>0</v>
      </c>
    </row>
    <row r="186" spans="16:16" x14ac:dyDescent="0.2">
      <c r="P186">
        <f t="shared" si="2"/>
        <v>0</v>
      </c>
    </row>
    <row r="187" spans="16:16" x14ac:dyDescent="0.2">
      <c r="P187">
        <f t="shared" si="2"/>
        <v>0</v>
      </c>
    </row>
    <row r="188" spans="16:16" x14ac:dyDescent="0.2">
      <c r="P188">
        <f t="shared" si="2"/>
        <v>0</v>
      </c>
    </row>
    <row r="189" spans="16:16" x14ac:dyDescent="0.2">
      <c r="P189">
        <f t="shared" si="2"/>
        <v>0</v>
      </c>
    </row>
    <row r="190" spans="16:16" x14ac:dyDescent="0.2">
      <c r="P190">
        <f t="shared" si="2"/>
        <v>0</v>
      </c>
    </row>
    <row r="191" spans="16:16" x14ac:dyDescent="0.2">
      <c r="P191">
        <f t="shared" si="2"/>
        <v>0</v>
      </c>
    </row>
    <row r="192" spans="16:16" x14ac:dyDescent="0.2">
      <c r="P192">
        <f t="shared" si="2"/>
        <v>0</v>
      </c>
    </row>
    <row r="193" spans="16:16" x14ac:dyDescent="0.2">
      <c r="P193">
        <f t="shared" si="2"/>
        <v>0</v>
      </c>
    </row>
    <row r="194" spans="16:16" x14ac:dyDescent="0.2">
      <c r="P194">
        <f t="shared" si="2"/>
        <v>0</v>
      </c>
    </row>
    <row r="195" spans="16:16" x14ac:dyDescent="0.2">
      <c r="P195">
        <f t="shared" si="2"/>
        <v>0</v>
      </c>
    </row>
    <row r="196" spans="16:16" x14ac:dyDescent="0.2">
      <c r="P196">
        <f t="shared" si="2"/>
        <v>0</v>
      </c>
    </row>
    <row r="197" spans="16:16" x14ac:dyDescent="0.2">
      <c r="P197">
        <f t="shared" si="2"/>
        <v>0</v>
      </c>
    </row>
    <row r="198" spans="16:16" x14ac:dyDescent="0.2">
      <c r="P198">
        <f t="shared" si="2"/>
        <v>0</v>
      </c>
    </row>
    <row r="199" spans="16:16" x14ac:dyDescent="0.2">
      <c r="P199">
        <f t="shared" si="2"/>
        <v>0</v>
      </c>
    </row>
    <row r="200" spans="16:16" x14ac:dyDescent="0.2">
      <c r="P200">
        <f t="shared" si="2"/>
        <v>0</v>
      </c>
    </row>
    <row r="201" spans="16:16" x14ac:dyDescent="0.2">
      <c r="P201">
        <f t="shared" si="2"/>
        <v>0</v>
      </c>
    </row>
    <row r="202" spans="16:16" x14ac:dyDescent="0.2">
      <c r="P202">
        <f t="shared" ref="P202:P265" si="3">IFERROR(J202," ")</f>
        <v>0</v>
      </c>
    </row>
    <row r="203" spans="16:16" x14ac:dyDescent="0.2">
      <c r="P203">
        <f t="shared" si="3"/>
        <v>0</v>
      </c>
    </row>
    <row r="204" spans="16:16" x14ac:dyDescent="0.2">
      <c r="P204">
        <f t="shared" si="3"/>
        <v>0</v>
      </c>
    </row>
    <row r="205" spans="16:16" x14ac:dyDescent="0.2">
      <c r="P205">
        <f t="shared" si="3"/>
        <v>0</v>
      </c>
    </row>
    <row r="206" spans="16:16" x14ac:dyDescent="0.2">
      <c r="P206">
        <f t="shared" si="3"/>
        <v>0</v>
      </c>
    </row>
    <row r="207" spans="16:16" x14ac:dyDescent="0.2">
      <c r="P207">
        <f t="shared" si="3"/>
        <v>0</v>
      </c>
    </row>
    <row r="208" spans="16:16" x14ac:dyDescent="0.2">
      <c r="P208">
        <f t="shared" si="3"/>
        <v>0</v>
      </c>
    </row>
    <row r="209" spans="16:16" x14ac:dyDescent="0.2">
      <c r="P209">
        <f t="shared" si="3"/>
        <v>0</v>
      </c>
    </row>
    <row r="210" spans="16:16" x14ac:dyDescent="0.2">
      <c r="P210">
        <f t="shared" si="3"/>
        <v>0</v>
      </c>
    </row>
    <row r="211" spans="16:16" x14ac:dyDescent="0.2">
      <c r="P211">
        <f t="shared" si="3"/>
        <v>0</v>
      </c>
    </row>
    <row r="212" spans="16:16" x14ac:dyDescent="0.2">
      <c r="P212">
        <f t="shared" si="3"/>
        <v>0</v>
      </c>
    </row>
    <row r="213" spans="16:16" x14ac:dyDescent="0.2">
      <c r="P213">
        <f t="shared" si="3"/>
        <v>0</v>
      </c>
    </row>
    <row r="214" spans="16:16" x14ac:dyDescent="0.2">
      <c r="P214">
        <f t="shared" si="3"/>
        <v>0</v>
      </c>
    </row>
    <row r="215" spans="16:16" x14ac:dyDescent="0.2">
      <c r="P215">
        <f t="shared" si="3"/>
        <v>0</v>
      </c>
    </row>
    <row r="216" spans="16:16" x14ac:dyDescent="0.2">
      <c r="P216">
        <f t="shared" si="3"/>
        <v>0</v>
      </c>
    </row>
    <row r="217" spans="16:16" x14ac:dyDescent="0.2">
      <c r="P217">
        <f t="shared" si="3"/>
        <v>0</v>
      </c>
    </row>
    <row r="218" spans="16:16" x14ac:dyDescent="0.2">
      <c r="P218">
        <f t="shared" si="3"/>
        <v>0</v>
      </c>
    </row>
    <row r="219" spans="16:16" x14ac:dyDescent="0.2">
      <c r="P219">
        <f t="shared" si="3"/>
        <v>0</v>
      </c>
    </row>
    <row r="220" spans="16:16" x14ac:dyDescent="0.2">
      <c r="P220">
        <f t="shared" si="3"/>
        <v>0</v>
      </c>
    </row>
    <row r="221" spans="16:16" x14ac:dyDescent="0.2">
      <c r="P221">
        <f t="shared" si="3"/>
        <v>0</v>
      </c>
    </row>
    <row r="222" spans="16:16" x14ac:dyDescent="0.2">
      <c r="P222">
        <f t="shared" si="3"/>
        <v>0</v>
      </c>
    </row>
    <row r="223" spans="16:16" x14ac:dyDescent="0.2">
      <c r="P223">
        <f t="shared" si="3"/>
        <v>0</v>
      </c>
    </row>
    <row r="224" spans="16:16" x14ac:dyDescent="0.2">
      <c r="P224">
        <f t="shared" si="3"/>
        <v>0</v>
      </c>
    </row>
    <row r="225" spans="16:16" x14ac:dyDescent="0.2">
      <c r="P225">
        <f t="shared" si="3"/>
        <v>0</v>
      </c>
    </row>
    <row r="226" spans="16:16" x14ac:dyDescent="0.2">
      <c r="P226">
        <f t="shared" si="3"/>
        <v>0</v>
      </c>
    </row>
    <row r="227" spans="16:16" x14ac:dyDescent="0.2">
      <c r="P227">
        <f t="shared" si="3"/>
        <v>0</v>
      </c>
    </row>
    <row r="228" spans="16:16" x14ac:dyDescent="0.2">
      <c r="P228">
        <f t="shared" si="3"/>
        <v>0</v>
      </c>
    </row>
    <row r="229" spans="16:16" x14ac:dyDescent="0.2">
      <c r="P229">
        <f t="shared" si="3"/>
        <v>0</v>
      </c>
    </row>
    <row r="230" spans="16:16" x14ac:dyDescent="0.2">
      <c r="P230">
        <f t="shared" si="3"/>
        <v>0</v>
      </c>
    </row>
    <row r="231" spans="16:16" x14ac:dyDescent="0.2">
      <c r="P231">
        <f t="shared" si="3"/>
        <v>0</v>
      </c>
    </row>
    <row r="232" spans="16:16" x14ac:dyDescent="0.2">
      <c r="P232">
        <f t="shared" si="3"/>
        <v>0</v>
      </c>
    </row>
    <row r="233" spans="16:16" x14ac:dyDescent="0.2">
      <c r="P233">
        <f t="shared" si="3"/>
        <v>0</v>
      </c>
    </row>
    <row r="234" spans="16:16" x14ac:dyDescent="0.2">
      <c r="P234">
        <f t="shared" si="3"/>
        <v>0</v>
      </c>
    </row>
    <row r="235" spans="16:16" x14ac:dyDescent="0.2">
      <c r="P235">
        <f t="shared" si="3"/>
        <v>0</v>
      </c>
    </row>
    <row r="236" spans="16:16" x14ac:dyDescent="0.2">
      <c r="P236">
        <f t="shared" si="3"/>
        <v>0</v>
      </c>
    </row>
    <row r="237" spans="16:16" x14ac:dyDescent="0.2">
      <c r="P237">
        <f t="shared" si="3"/>
        <v>0</v>
      </c>
    </row>
    <row r="238" spans="16:16" x14ac:dyDescent="0.2">
      <c r="P238">
        <f t="shared" si="3"/>
        <v>0</v>
      </c>
    </row>
    <row r="239" spans="16:16" x14ac:dyDescent="0.2">
      <c r="P239">
        <f t="shared" si="3"/>
        <v>0</v>
      </c>
    </row>
    <row r="240" spans="16:16" x14ac:dyDescent="0.2">
      <c r="P240">
        <f t="shared" si="3"/>
        <v>0</v>
      </c>
    </row>
    <row r="241" spans="16:16" x14ac:dyDescent="0.2">
      <c r="P241">
        <f t="shared" si="3"/>
        <v>0</v>
      </c>
    </row>
    <row r="242" spans="16:16" x14ac:dyDescent="0.2">
      <c r="P242">
        <f t="shared" si="3"/>
        <v>0</v>
      </c>
    </row>
    <row r="243" spans="16:16" x14ac:dyDescent="0.2">
      <c r="P243">
        <f t="shared" si="3"/>
        <v>0</v>
      </c>
    </row>
    <row r="244" spans="16:16" x14ac:dyDescent="0.2">
      <c r="P244">
        <f t="shared" si="3"/>
        <v>0</v>
      </c>
    </row>
    <row r="245" spans="16:16" x14ac:dyDescent="0.2">
      <c r="P245">
        <f t="shared" si="3"/>
        <v>0</v>
      </c>
    </row>
    <row r="246" spans="16:16" x14ac:dyDescent="0.2">
      <c r="P246">
        <f t="shared" si="3"/>
        <v>0</v>
      </c>
    </row>
    <row r="247" spans="16:16" x14ac:dyDescent="0.2">
      <c r="P247">
        <f t="shared" si="3"/>
        <v>0</v>
      </c>
    </row>
    <row r="248" spans="16:16" x14ac:dyDescent="0.2">
      <c r="P248">
        <f t="shared" si="3"/>
        <v>0</v>
      </c>
    </row>
    <row r="249" spans="16:16" x14ac:dyDescent="0.2">
      <c r="P249">
        <f t="shared" si="3"/>
        <v>0</v>
      </c>
    </row>
    <row r="250" spans="16:16" x14ac:dyDescent="0.2">
      <c r="P250">
        <f t="shared" si="3"/>
        <v>0</v>
      </c>
    </row>
    <row r="251" spans="16:16" x14ac:dyDescent="0.2">
      <c r="P251">
        <f t="shared" si="3"/>
        <v>0</v>
      </c>
    </row>
    <row r="252" spans="16:16" x14ac:dyDescent="0.2">
      <c r="P252">
        <f t="shared" si="3"/>
        <v>0</v>
      </c>
    </row>
    <row r="253" spans="16:16" x14ac:dyDescent="0.2">
      <c r="P253">
        <f t="shared" si="3"/>
        <v>0</v>
      </c>
    </row>
    <row r="254" spans="16:16" x14ac:dyDescent="0.2">
      <c r="P254">
        <f t="shared" si="3"/>
        <v>0</v>
      </c>
    </row>
    <row r="255" spans="16:16" x14ac:dyDescent="0.2">
      <c r="P255">
        <f t="shared" si="3"/>
        <v>0</v>
      </c>
    </row>
    <row r="256" spans="16:16" x14ac:dyDescent="0.2">
      <c r="P256">
        <f t="shared" si="3"/>
        <v>0</v>
      </c>
    </row>
    <row r="257" spans="16:16" x14ac:dyDescent="0.2">
      <c r="P257">
        <f t="shared" si="3"/>
        <v>0</v>
      </c>
    </row>
    <row r="258" spans="16:16" x14ac:dyDescent="0.2">
      <c r="P258">
        <f t="shared" si="3"/>
        <v>0</v>
      </c>
    </row>
    <row r="259" spans="16:16" x14ac:dyDescent="0.2">
      <c r="P259">
        <f t="shared" si="3"/>
        <v>0</v>
      </c>
    </row>
    <row r="260" spans="16:16" x14ac:dyDescent="0.2">
      <c r="P260">
        <f t="shared" si="3"/>
        <v>0</v>
      </c>
    </row>
    <row r="261" spans="16:16" x14ac:dyDescent="0.2">
      <c r="P261">
        <f t="shared" si="3"/>
        <v>0</v>
      </c>
    </row>
    <row r="262" spans="16:16" x14ac:dyDescent="0.2">
      <c r="P262">
        <f t="shared" si="3"/>
        <v>0</v>
      </c>
    </row>
    <row r="263" spans="16:16" x14ac:dyDescent="0.2">
      <c r="P263">
        <f t="shared" si="3"/>
        <v>0</v>
      </c>
    </row>
    <row r="264" spans="16:16" x14ac:dyDescent="0.2">
      <c r="P264">
        <f t="shared" si="3"/>
        <v>0</v>
      </c>
    </row>
    <row r="265" spans="16:16" x14ac:dyDescent="0.2">
      <c r="P265">
        <f t="shared" si="3"/>
        <v>0</v>
      </c>
    </row>
    <row r="266" spans="16:16" x14ac:dyDescent="0.2">
      <c r="P266">
        <f t="shared" ref="P266:P329" si="4">IFERROR(J266," ")</f>
        <v>0</v>
      </c>
    </row>
    <row r="267" spans="16:16" x14ac:dyDescent="0.2">
      <c r="P267">
        <f t="shared" si="4"/>
        <v>0</v>
      </c>
    </row>
    <row r="268" spans="16:16" x14ac:dyDescent="0.2">
      <c r="P268">
        <f t="shared" si="4"/>
        <v>0</v>
      </c>
    </row>
    <row r="269" spans="16:16" x14ac:dyDescent="0.2">
      <c r="P269">
        <f t="shared" si="4"/>
        <v>0</v>
      </c>
    </row>
    <row r="270" spans="16:16" x14ac:dyDescent="0.2">
      <c r="P270">
        <f t="shared" si="4"/>
        <v>0</v>
      </c>
    </row>
    <row r="271" spans="16:16" x14ac:dyDescent="0.2">
      <c r="P271">
        <f t="shared" si="4"/>
        <v>0</v>
      </c>
    </row>
    <row r="272" spans="16:16" x14ac:dyDescent="0.2">
      <c r="P272">
        <f t="shared" si="4"/>
        <v>0</v>
      </c>
    </row>
    <row r="273" spans="16:16" x14ac:dyDescent="0.2">
      <c r="P273">
        <f t="shared" si="4"/>
        <v>0</v>
      </c>
    </row>
    <row r="274" spans="16:16" x14ac:dyDescent="0.2">
      <c r="P274">
        <f t="shared" si="4"/>
        <v>0</v>
      </c>
    </row>
    <row r="275" spans="16:16" x14ac:dyDescent="0.2">
      <c r="P275">
        <f t="shared" si="4"/>
        <v>0</v>
      </c>
    </row>
    <row r="276" spans="16:16" x14ac:dyDescent="0.2">
      <c r="P276">
        <f t="shared" si="4"/>
        <v>0</v>
      </c>
    </row>
    <row r="277" spans="16:16" x14ac:dyDescent="0.2">
      <c r="P277">
        <f t="shared" si="4"/>
        <v>0</v>
      </c>
    </row>
    <row r="278" spans="16:16" x14ac:dyDescent="0.2">
      <c r="P278">
        <f t="shared" si="4"/>
        <v>0</v>
      </c>
    </row>
    <row r="279" spans="16:16" x14ac:dyDescent="0.2">
      <c r="P279">
        <f t="shared" si="4"/>
        <v>0</v>
      </c>
    </row>
    <row r="280" spans="16:16" x14ac:dyDescent="0.2">
      <c r="P280">
        <f t="shared" si="4"/>
        <v>0</v>
      </c>
    </row>
    <row r="281" spans="16:16" x14ac:dyDescent="0.2">
      <c r="P281">
        <f t="shared" si="4"/>
        <v>0</v>
      </c>
    </row>
    <row r="282" spans="16:16" x14ac:dyDescent="0.2">
      <c r="P282">
        <f t="shared" si="4"/>
        <v>0</v>
      </c>
    </row>
    <row r="283" spans="16:16" x14ac:dyDescent="0.2">
      <c r="P283">
        <f t="shared" si="4"/>
        <v>0</v>
      </c>
    </row>
    <row r="284" spans="16:16" x14ac:dyDescent="0.2">
      <c r="P284">
        <f t="shared" si="4"/>
        <v>0</v>
      </c>
    </row>
    <row r="285" spans="16:16" x14ac:dyDescent="0.2">
      <c r="P285">
        <f t="shared" si="4"/>
        <v>0</v>
      </c>
    </row>
    <row r="286" spans="16:16" x14ac:dyDescent="0.2">
      <c r="P286">
        <f t="shared" si="4"/>
        <v>0</v>
      </c>
    </row>
    <row r="287" spans="16:16" x14ac:dyDescent="0.2">
      <c r="P287">
        <f t="shared" si="4"/>
        <v>0</v>
      </c>
    </row>
    <row r="288" spans="16:16" x14ac:dyDescent="0.2">
      <c r="P288">
        <f t="shared" si="4"/>
        <v>0</v>
      </c>
    </row>
    <row r="289" spans="16:16" x14ac:dyDescent="0.2">
      <c r="P289">
        <f t="shared" si="4"/>
        <v>0</v>
      </c>
    </row>
    <row r="290" spans="16:16" x14ac:dyDescent="0.2">
      <c r="P290">
        <f t="shared" si="4"/>
        <v>0</v>
      </c>
    </row>
    <row r="291" spans="16:16" x14ac:dyDescent="0.2">
      <c r="P291">
        <f t="shared" si="4"/>
        <v>0</v>
      </c>
    </row>
    <row r="292" spans="16:16" x14ac:dyDescent="0.2">
      <c r="P292">
        <f t="shared" si="4"/>
        <v>0</v>
      </c>
    </row>
    <row r="293" spans="16:16" x14ac:dyDescent="0.2">
      <c r="P293">
        <f t="shared" si="4"/>
        <v>0</v>
      </c>
    </row>
    <row r="294" spans="16:16" x14ac:dyDescent="0.2">
      <c r="P294">
        <f t="shared" si="4"/>
        <v>0</v>
      </c>
    </row>
    <row r="295" spans="16:16" x14ac:dyDescent="0.2">
      <c r="P295">
        <f t="shared" si="4"/>
        <v>0</v>
      </c>
    </row>
    <row r="296" spans="16:16" x14ac:dyDescent="0.2">
      <c r="P296">
        <f t="shared" si="4"/>
        <v>0</v>
      </c>
    </row>
    <row r="297" spans="16:16" x14ac:dyDescent="0.2">
      <c r="P297">
        <f t="shared" si="4"/>
        <v>0</v>
      </c>
    </row>
    <row r="298" spans="16:16" x14ac:dyDescent="0.2">
      <c r="P298">
        <f t="shared" si="4"/>
        <v>0</v>
      </c>
    </row>
    <row r="299" spans="16:16" x14ac:dyDescent="0.2">
      <c r="P299">
        <f t="shared" si="4"/>
        <v>0</v>
      </c>
    </row>
    <row r="300" spans="16:16" x14ac:dyDescent="0.2">
      <c r="P300">
        <f t="shared" si="4"/>
        <v>0</v>
      </c>
    </row>
    <row r="301" spans="16:16" x14ac:dyDescent="0.2">
      <c r="P301">
        <f t="shared" si="4"/>
        <v>0</v>
      </c>
    </row>
    <row r="302" spans="16:16" x14ac:dyDescent="0.2">
      <c r="P302">
        <f t="shared" si="4"/>
        <v>0</v>
      </c>
    </row>
    <row r="303" spans="16:16" x14ac:dyDescent="0.2">
      <c r="P303">
        <f t="shared" si="4"/>
        <v>0</v>
      </c>
    </row>
    <row r="304" spans="16:16" x14ac:dyDescent="0.2">
      <c r="P304">
        <f t="shared" si="4"/>
        <v>0</v>
      </c>
    </row>
    <row r="305" spans="16:16" x14ac:dyDescent="0.2">
      <c r="P305">
        <f t="shared" si="4"/>
        <v>0</v>
      </c>
    </row>
    <row r="306" spans="16:16" x14ac:dyDescent="0.2">
      <c r="P306">
        <f t="shared" si="4"/>
        <v>0</v>
      </c>
    </row>
    <row r="307" spans="16:16" x14ac:dyDescent="0.2">
      <c r="P307">
        <f t="shared" si="4"/>
        <v>0</v>
      </c>
    </row>
    <row r="308" spans="16:16" x14ac:dyDescent="0.2">
      <c r="P308">
        <f t="shared" si="4"/>
        <v>0</v>
      </c>
    </row>
    <row r="309" spans="16:16" x14ac:dyDescent="0.2">
      <c r="P309">
        <f t="shared" si="4"/>
        <v>0</v>
      </c>
    </row>
    <row r="310" spans="16:16" x14ac:dyDescent="0.2">
      <c r="P310">
        <f t="shared" si="4"/>
        <v>0</v>
      </c>
    </row>
    <row r="311" spans="16:16" x14ac:dyDescent="0.2">
      <c r="P311">
        <f t="shared" si="4"/>
        <v>0</v>
      </c>
    </row>
    <row r="312" spans="16:16" x14ac:dyDescent="0.2">
      <c r="P312">
        <f t="shared" si="4"/>
        <v>0</v>
      </c>
    </row>
    <row r="313" spans="16:16" x14ac:dyDescent="0.2">
      <c r="P313">
        <f t="shared" si="4"/>
        <v>0</v>
      </c>
    </row>
    <row r="314" spans="16:16" x14ac:dyDescent="0.2">
      <c r="P314">
        <f t="shared" si="4"/>
        <v>0</v>
      </c>
    </row>
    <row r="315" spans="16:16" x14ac:dyDescent="0.2">
      <c r="P315">
        <f t="shared" si="4"/>
        <v>0</v>
      </c>
    </row>
    <row r="316" spans="16:16" x14ac:dyDescent="0.2">
      <c r="P316">
        <f t="shared" si="4"/>
        <v>0</v>
      </c>
    </row>
    <row r="317" spans="16:16" x14ac:dyDescent="0.2">
      <c r="P317">
        <f t="shared" si="4"/>
        <v>0</v>
      </c>
    </row>
    <row r="318" spans="16:16" x14ac:dyDescent="0.2">
      <c r="P318">
        <f t="shared" si="4"/>
        <v>0</v>
      </c>
    </row>
    <row r="319" spans="16:16" x14ac:dyDescent="0.2">
      <c r="P319">
        <f t="shared" si="4"/>
        <v>0</v>
      </c>
    </row>
    <row r="320" spans="16:16" x14ac:dyDescent="0.2">
      <c r="P320">
        <f t="shared" si="4"/>
        <v>0</v>
      </c>
    </row>
    <row r="321" spans="16:16" x14ac:dyDescent="0.2">
      <c r="P321">
        <f t="shared" si="4"/>
        <v>0</v>
      </c>
    </row>
    <row r="322" spans="16:16" x14ac:dyDescent="0.2">
      <c r="P322">
        <f t="shared" si="4"/>
        <v>0</v>
      </c>
    </row>
    <row r="323" spans="16:16" x14ac:dyDescent="0.2">
      <c r="P323">
        <f t="shared" si="4"/>
        <v>0</v>
      </c>
    </row>
    <row r="324" spans="16:16" x14ac:dyDescent="0.2">
      <c r="P324">
        <f t="shared" si="4"/>
        <v>0</v>
      </c>
    </row>
    <row r="325" spans="16:16" x14ac:dyDescent="0.2">
      <c r="P325">
        <f t="shared" si="4"/>
        <v>0</v>
      </c>
    </row>
    <row r="326" spans="16:16" x14ac:dyDescent="0.2">
      <c r="P326">
        <f t="shared" si="4"/>
        <v>0</v>
      </c>
    </row>
    <row r="327" spans="16:16" x14ac:dyDescent="0.2">
      <c r="P327">
        <f t="shared" si="4"/>
        <v>0</v>
      </c>
    </row>
    <row r="328" spans="16:16" x14ac:dyDescent="0.2">
      <c r="P328">
        <f t="shared" si="4"/>
        <v>0</v>
      </c>
    </row>
    <row r="329" spans="16:16" x14ac:dyDescent="0.2">
      <c r="P329">
        <f t="shared" si="4"/>
        <v>0</v>
      </c>
    </row>
    <row r="330" spans="16:16" x14ac:dyDescent="0.2">
      <c r="P330">
        <f t="shared" ref="P330:P361" si="5">IFERROR(J330," ")</f>
        <v>0</v>
      </c>
    </row>
    <row r="331" spans="16:16" x14ac:dyDescent="0.2">
      <c r="P331">
        <f t="shared" si="5"/>
        <v>0</v>
      </c>
    </row>
    <row r="332" spans="16:16" x14ac:dyDescent="0.2">
      <c r="P332">
        <f t="shared" si="5"/>
        <v>0</v>
      </c>
    </row>
    <row r="333" spans="16:16" x14ac:dyDescent="0.2">
      <c r="P333">
        <f t="shared" si="5"/>
        <v>0</v>
      </c>
    </row>
    <row r="334" spans="16:16" x14ac:dyDescent="0.2">
      <c r="P334">
        <f t="shared" si="5"/>
        <v>0</v>
      </c>
    </row>
    <row r="335" spans="16:16" x14ac:dyDescent="0.2">
      <c r="P335">
        <f t="shared" si="5"/>
        <v>0</v>
      </c>
    </row>
    <row r="336" spans="16:16" x14ac:dyDescent="0.2">
      <c r="P336">
        <f t="shared" si="5"/>
        <v>0</v>
      </c>
    </row>
    <row r="337" spans="16:16" x14ac:dyDescent="0.2">
      <c r="P337">
        <f t="shared" si="5"/>
        <v>0</v>
      </c>
    </row>
    <row r="338" spans="16:16" x14ac:dyDescent="0.2">
      <c r="P338">
        <f t="shared" si="5"/>
        <v>0</v>
      </c>
    </row>
    <row r="339" spans="16:16" x14ac:dyDescent="0.2">
      <c r="P339">
        <f t="shared" si="5"/>
        <v>0</v>
      </c>
    </row>
    <row r="340" spans="16:16" x14ac:dyDescent="0.2">
      <c r="P340">
        <f t="shared" si="5"/>
        <v>0</v>
      </c>
    </row>
    <row r="341" spans="16:16" x14ac:dyDescent="0.2">
      <c r="P341">
        <f t="shared" si="5"/>
        <v>0</v>
      </c>
    </row>
    <row r="342" spans="16:16" x14ac:dyDescent="0.2">
      <c r="P342">
        <f t="shared" si="5"/>
        <v>0</v>
      </c>
    </row>
    <row r="343" spans="16:16" x14ac:dyDescent="0.2">
      <c r="P343">
        <f t="shared" si="5"/>
        <v>0</v>
      </c>
    </row>
    <row r="344" spans="16:16" x14ac:dyDescent="0.2">
      <c r="P344">
        <f t="shared" si="5"/>
        <v>0</v>
      </c>
    </row>
    <row r="345" spans="16:16" x14ac:dyDescent="0.2">
      <c r="P345">
        <f t="shared" si="5"/>
        <v>0</v>
      </c>
    </row>
    <row r="346" spans="16:16" x14ac:dyDescent="0.2">
      <c r="P346">
        <f t="shared" si="5"/>
        <v>0</v>
      </c>
    </row>
    <row r="347" spans="16:16" x14ac:dyDescent="0.2">
      <c r="P347">
        <f t="shared" si="5"/>
        <v>0</v>
      </c>
    </row>
    <row r="348" spans="16:16" x14ac:dyDescent="0.2">
      <c r="P348">
        <f t="shared" si="5"/>
        <v>0</v>
      </c>
    </row>
    <row r="349" spans="16:16" x14ac:dyDescent="0.2">
      <c r="P349">
        <f t="shared" si="5"/>
        <v>0</v>
      </c>
    </row>
    <row r="350" spans="16:16" x14ac:dyDescent="0.2">
      <c r="P350">
        <f t="shared" si="5"/>
        <v>0</v>
      </c>
    </row>
    <row r="351" spans="16:16" x14ac:dyDescent="0.2">
      <c r="P351">
        <f t="shared" si="5"/>
        <v>0</v>
      </c>
    </row>
    <row r="352" spans="16:16" x14ac:dyDescent="0.2">
      <c r="P352">
        <f t="shared" si="5"/>
        <v>0</v>
      </c>
    </row>
    <row r="353" spans="16:16" x14ac:dyDescent="0.2">
      <c r="P353">
        <f t="shared" si="5"/>
        <v>0</v>
      </c>
    </row>
    <row r="354" spans="16:16" x14ac:dyDescent="0.2">
      <c r="P354">
        <f t="shared" si="5"/>
        <v>0</v>
      </c>
    </row>
    <row r="355" spans="16:16" x14ac:dyDescent="0.2">
      <c r="P355">
        <f t="shared" si="5"/>
        <v>0</v>
      </c>
    </row>
    <row r="356" spans="16:16" x14ac:dyDescent="0.2">
      <c r="P356">
        <f t="shared" si="5"/>
        <v>0</v>
      </c>
    </row>
    <row r="357" spans="16:16" x14ac:dyDescent="0.2">
      <c r="P357">
        <f t="shared" si="5"/>
        <v>0</v>
      </c>
    </row>
    <row r="358" spans="16:16" x14ac:dyDescent="0.2">
      <c r="P358">
        <f t="shared" si="5"/>
        <v>0</v>
      </c>
    </row>
    <row r="359" spans="16:16" x14ac:dyDescent="0.2">
      <c r="P359">
        <f t="shared" si="5"/>
        <v>0</v>
      </c>
    </row>
    <row r="360" spans="16:16" x14ac:dyDescent="0.2">
      <c r="P360">
        <f t="shared" si="5"/>
        <v>0</v>
      </c>
    </row>
    <row r="361" spans="16:16" x14ac:dyDescent="0.2">
      <c r="P361">
        <f t="shared" si="5"/>
        <v>0</v>
      </c>
    </row>
  </sheetData>
  <pageMargins left="0.7" right="0.7" top="0.75" bottom="0.75" header="0.3" footer="0.3"/>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8 8 c 6 b 0 2 e - 0 1 7 5 - 4 a 9 e - a b 6 2 - b d b e 2 0 8 a 0 f 3 5 " > < 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0.xml>��< ? x m l   v e r s i o n = " 1 . 0 "   e n c o d i n g = " U T F - 1 6 " ? > < G e m i n i   x m l n s = " h t t p : / / g e m i n i / p i v o t c u s t o m i z a t i o n / 5 5 0 b 7 7 8 0 - 6 f 6 2 - 4 e 8 6 - a 0 6 6 - 1 c c f 7 d 5 0 8 1 e 4 " > < 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1.xml>��< ? x m l   v e r s i o n = " 1 . 0 "   e n c o d i n g = " U T F - 1 6 " ? > < G e m i n i   x m l n s = " h t t p : / / g e m i n i / p i v o t c u s t o m i z a t i o n / f f 0 c 0 f b 7 - 7 6 0 d - 4 e 2 1 - 8 4 9 6 - 0 3 9 2 1 f c e 0 d b 8 " > < 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2.xml>��< ? x m l   v e r s i o n = " 1 . 0 "   e n c o d i n g = " U T F - 1 6 " ? > < G e m i n i   x m l n s = " h t t p : / / g e m i n i / p i v o t c u s t o m i z a t i o n / d f 6 7 f b 7 3 - b e 0 6 - 4 f 8 e - a d 2 e - a 8 6 7 5 f 1 2 f a b d " > < 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3.xml>��< ? x m l   v e r s i o n = " 1 . 0 "   e n c o d i n g = " U T F - 1 6 " ? > < G e m i n i   x m l n s = " h t t p : / / g e m i n i / p i v o t c u s t o m i z a t i o n / 2 9 e f 7 b 1 2 - 3 2 5 b - 4 4 4 7 - a a 1 1 - 9 7 c b 5 b 7 e c c 5 f " > < 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4.xml>��< ? x m l   v e r s i o n = " 1 . 0 "   e n c o d i n g = " U T F - 1 6 " ? > < G e m i n i   x m l n s = " h t t p : / / g e m i n i / p i v o t c u s t o m i z a t i o n / 5 4 1 b 5 2 6 b - a f f 2 - 4 3 3 0 - 8 c d f - 5 f a 7 c f 9 9 7 2 7 1 " > < 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5.xml>��< ? x m l   v e r s i o n = " 1 . 0 "   e n c o d i n g = " U T F - 1 6 " ? > < G e m i n i   x m l n s = " h t t p : / / g e m i n i / p i v o t c u s t o m i z a t i o n / M a n u a l C a l c M o d e " > < C u s t o m C o n t e n t > < ! [ C D A T A [ T r u e ] ] > < / C u s t o m C o n t e n t > < / G e m i n i > 
</file>

<file path=customXml/item16.xml>��< ? x m l   v e r s i o n = " 1 . 0 "   e n c o d i n g = " U T F - 1 6 " ? > < G e m i n i   x m l n s = " h t t p : / / g e m i n i / p i v o t c u s t o m i z a t i o n / 5 c 4 d 1 e c e - 6 6 f 5 - 4 7 5 d - a 0 2 b - c 4 8 f 1 2 e 2 e 6 3 c " > < 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7.xml>��< ? x m l   v e r s i o n = " 1 . 0 "   e n c o d i n g = " U T F - 1 6 " ? > < G e m i n i   x m l n s = " h t t p : / / g e m i n i / p i v o t c u s t o m i z a t i o n / e e e c 4 4 c c - 1 3 4 2 - 4 b 1 1 - 9 6 5 a - b 3 b c 9 e e e 9 5 f 2 " > < 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8.xml>��< ? x m l   v e r s i o n = " 1 . 0 "   e n c o d i n g = " U T F - 1 6 " ? > < G e m i n i   x m l n s = " h t t p : / / g e m i n i / p i v o t c u s t o m i z a t i o n / 6 a c 4 c 7 8 2 - 5 0 4 4 - 4 f 6 7 - b 0 c 8 - 3 8 6 8 f a 5 d 4 b e f " > < 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19.xml>��< ? x m l   v e r s i o n = " 1 . 0 "   e n c o d i n g = " U T F - 1 6 " ? > < G e m i n i   x m l n s = " h t t p : / / g e m i n i / p i v o t c u s t o m i z a t i o n / b f 4 4 c 7 9 0 - 8 c 7 1 - 4 0 1 9 - 8 1 2 f - b 2 6 f 8 7 b 4 4 f b 8 " > < 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xml>��< ? x m l   v e r s i o n = " 1 . 0 "   e n c o d i n g = " U T F - 1 6 " ? > < G e m i n i   x m l n s = " h t t p : / / g e m i n i / p i v o t c u s t o m i z a t i o n / 4 0 b 9 9 6 7 2 - f a 2 8 - 4 4 6 5 - b b 5 b - 7 5 2 7 c 4 e 5 7 5 b e " > < 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0.xml>��< ? x m l   v e r s i o n = " 1 . 0 "   e n c o d i n g = " U T F - 1 6 " ? > < G e m i n i   x m l n s = " h t t p : / / g e m i n i / p i v o t c u s t o m i z a t i o n / S a n d b o x N o n E m p t y " > < C u s t o m C o n t e n t > < ! [ C D A T A [ 1 ] ] > < / C u s t o m C o n t e n t > < / G e m i n i > 
</file>

<file path=customXml/item21.xml>��< ? x m l   v e r s i o n = " 1 . 0 "   e n c o d i n g = " U T F - 1 6 " ? > < G e m i n i   x m l n s = " h t t p : / / g e m i n i / p i v o t c u s t o m i z a t i o n / 6 1 8 f d c 4 9 - 3 9 6 9 - 4 f 6 2 - 9 0 e 2 - d 5 5 b 6 8 f c a f 3 5 " > < 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2.xml>��< ? x m l   v e r s i o n = " 1 . 0 "   e n c o d i n g = " U T F - 1 6 " ? > < G e m i n i   x m l n s = " h t t p : / / g e m i n i / p i v o t c u s t o m i z a t i o n / 1 4 6 5 0 9 7 7 - 3 d f 1 - 4 0 1 f - 9 a 7 a - 7 6 9 1 9 e f d f 9 c 6 " > < 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 K o m m u n e t a l l _ C S V _ 7 2 0 5 2 d 9 a - f a b 4 - 4 b e 2 - b c f 6 - 1 e d 1 3 2 1 8 9 7 3 b < / K e y > < V a l u e   x m l n s : a = " h t t p : / / s c h e m a s . d a t a c o n t r a c t . o r g / 2 0 0 4 / 0 7 / M i c r o s o f t . A n a l y s i s S e r v i c e s . C o m m o n " > < a : H a s F o c u s > f a l s e < / a : H a s F o c u s > < a : S i z e A t D p i 9 6 > 1 1 3 < / a : S i z e A t D p i 9 6 > < a : V i s i b l e > t r u e < / a : V i s i b l e > < / V a l u e > < / K e y V a l u e O f s t r i n g S a n d b o x E d i t o r . M e a s u r e G r i d S t a t e S c d E 3 5 R y > < K e y V a l u e O f s t r i n g S a n d b o x E d i t o r . M e a s u r e G r i d S t a t e S c d E 3 5 R y > < K e y > T _ k j � t t k o d e r _ 0 0 3 1 c 4 2 5 - 5 c 4 d - 4 e 4 8 - b 2 7 7 - a 2 7 5 8 4 c 8 b 4 a 3 < / K e y > < V a l u e   x m l n s : a = " h t t p : / / s c h e m a s . d a t a c o n t r a c t . o r g / 2 0 0 4 / 0 7 / M i c r o s o f t . A n a l y s i s S e r v i c e s . C o m m o n " > < a : H a s F o c u s > f a l s e < / a : H a s F o c u s > < a : S i z e A t D p i 9 6 > 1 1 3 < / a : S i z e A t D p i 9 6 > < a : V i s i b l e > t r u e < / a : V i s i b l e > < / V a l u e > < / K e y V a l u e O f s t r i n g S a n d b o x E d i t o r . M e a s u r e G r i d S t a t e S c d E 3 5 R y > < K e y V a l u e O f s t r i n g S a n d b o x E d i t o r . M e a s u r e G r i d S t a t e S c d E 3 5 R y > < K e y > T _ k o m m u n e _ 5 6 8 8 e 8 f 1 - a f b 8 - 4 6 4 e - b b 9 3 - 8 f 2 9 5 3 a f 5 b 3 2 < / K e y > < V a l u e   x m l n s : a = " h t t p : / / s c h e m a s . d a t a c o n t r a c t . o r g / 2 0 0 4 / 0 7 / M i c r o s o f t . A n a l y s i s S e r v i c e s . C o m m o n " > < a : H a s F o c u s > t r u e < / a : H a s F o c u s > < a : S i z e A t D p i 9 6 > 1 1 3 < / a : S i z e A t D p i 9 6 > < a : V i s i b l e > t r u e < / a : V i s i b l e > < / V a l u e > < / K e y V a l u e O f s t r i n g S a n d b o x E d i t o r . M e a s u r e G r i d S t a t e S c d E 3 5 R y > < K e y V a l u e O f s t r i n g S a n d b o x E d i t o r . M e a s u r e G r i d S t a t e S c d E 3 5 R y > < K e y > T _ k o m m u n e   1 < / K e y > < V a l u e   x m l n s : a = " h t t p : / / s c h e m a s . d a t a c o n t r a c t . o r g / 2 0 0 4 / 0 7 / M i c r o s o f t . A n a l y s i s S e r v i c e s . C o m m o n " > < a : H a s F o c u s > t r u e < / a : H a s F o c u s > < a : S i z e A t D p i 9 6 > 1 1 3 < / a : S i z e A t D p i 9 6 > < a : V i s i b l e > t r u e < / a : V i s i b l e > < / V a l u e > < / K e y V a l u e O f s t r i n g S a n d b o x E d i t o r . M e a s u r e G r i d S t a t e S c d E 3 5 R y > < K e y V a l u e O f s t r i n g S a n d b o x E d i t o r . M e a s u r e G r i d S t a t e S c d E 3 5 R y > < K e y > T _ k j � t t k o d e r   1 < / 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24.xml>��< ? x m l   v e r s i o n = " 1 . 0 "   e n c o d i n g = " U T F - 1 6 " ? > < G e m i n i   x m l n s = " h t t p : / / g e m i n i / p i v o t c u s t o m i z a t i o n / 7 d 1 2 1 d 7 d - 5 4 0 a - 4 8 8 1 - 9 b f 9 - 7 d 8 a 2 9 f f 4 0 1 c " > < 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5.xml>��< ? x m l   v e r s i o n = " 1 . 0 "   e n c o d i n g = " U T F - 1 6 " ? > < G e m i n i   x m l n s = " h t t p : / / g e m i n i / p i v o t c u s t o m i z a t i o n / 2 5 4 f 5 e c f - 4 4 a 7 - 4 a d 7 - a d 4 4 - 7 5 0 7 a 7 e 7 5 0 3 9 " > < 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 2 0 2 5 - 1 2 - 0 7 T 2 3 : 1 0 : 3 2 . 0 6 7 7 7 7 7 + 0 1 : 0 0 < / L a s t P r o c e s s e d T i m e > < / D a t a M o d e l i n g S a n d b o x . S e r i a l i z e d S a n d b o x E r r o r C a c h e > ] ] > < / C u s t o m C o n t e n t > < / G e m i n i > 
</file>

<file path=customXml/item27.xml>��< ? x m l   v e r s i o n = " 1 . 0 "   e n c o d i n g = " U T F - 1 6 " ? > < G e m i n i   x m l n s = " h t t p : / / g e m i n i / p i v o t c u s t o m i z a t i o n / d 7 3 a 8 9 6 d - b 4 e c - 4 c b f - 8 4 0 b - 8 4 4 7 b 8 e 3 d 9 9 b " > < 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2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 T a g s \ T a b l e s \ & l t ; T a b l e s \ K o m m u n e t a l l _ C S V & g t ; < / K e y > < / D i a g r a m O b j e c t K e y > < D i a g r a m O b j e c t K e y > < K e y > D y n a m i c   T a g s \ T a b l e s \ & l t ; T a b l e s \ T _ k o m m u n e & g t ; < / K e y > < / D i a g r a m O b j e c t K e y > < D i a g r a m O b j e c t K e y > < K e y > D y n a m i c   T a g s \ T a b l e s \ & l t ; T a b l e s \ T _ k j � t t k o d e r & g t ; < / K e y > < / D i a g r a m O b j e c t K e y > < D i a g r a m O b j e c t K e y > < K e y > D y n a m i c   T a g s \ T a b l e s \ & l t ; T a b l e s \ T _ k j � t t k o d e r   1 & g t ; < / K e y > < / D i a g r a m O b j e c t K e y > < D i a g r a m O b j e c t K e y > < K e y > D y n a m i c   T a g s \ T a b l e s \ & l t ; T a b l e s \ T _ k o m m u n e   1 & g t ; < / K e y > < / D i a g r a m O b j e c t K e y > < D i a g r a m O b j e c t K e y > < K e y > T a b l e s \ K o m m u n e t a l l _ C S V < / K e y > < / D i a g r a m O b j e c t K e y > < D i a g r a m O b j e c t K e y > < K e y > T a b l e s \ K o m m u n e t a l l _ C S V \ C o l u m n s \ a a r < / K e y > < / D i a g r a m O b j e c t K e y > < D i a g r a m O b j e c t K e y > < K e y > T a b l e s \ K o m m u n e t a l l _ C S V \ C o l u m n s \ k o m n r < / K e y > < / D i a g r a m O b j e c t K e y > < D i a g r a m O b j e c t K e y > < K e y > T a b l e s \ K o m m u n e t a l l _ C S V \ C o l u m n s \ S l a k t e s l a g < / K e y > < / D i a g r a m O b j e c t K e y > < D i a g r a m O b j e c t K e y > < K e y > T a b l e s \ K o m m u n e t a l l _ C S V \ C o l u m n s \ V e r d i < / K e y > < / D i a g r a m O b j e c t K e y > < D i a g r a m O b j e c t K e y > < K e y > T a b l e s \ K o m m u n e t a l l _ C S V \ M e a s u r e s \ S u m   a v   V e r d i < / K e y > < / D i a g r a m O b j e c t K e y > < D i a g r a m O b j e c t K e y > < K e y > T a b l e s \ K o m m u n e t a l l _ C S V \ S u m   a v   V e r d i \ A d d i t i o n a l   I n f o \ I m p l i c i t   M e a s u r e < / K e y > < / D i a g r a m O b j e c t K e y > < D i a g r a m O b j e c t K e y > < K e y > T a b l e s \ K o m m u n e t a l l _ C S V \ M e a s u r e s \ S u m   o f   V e r d i < / K e y > < / D i a g r a m O b j e c t K e y > < D i a g r a m O b j e c t K e y > < K e y > T a b l e s \ T _ k o m m u n e < / K e y > < / D i a g r a m O b j e c t K e y > < D i a g r a m O b j e c t K e y > < K e y > T a b l e s \ T _ k o m m u n e \ C o l u m n s \ G a m l e _ k n r < / K e y > < / D i a g r a m O b j e c t K e y > < D i a g r a m O b j e c t K e y > < K e y > T a b l e s \ T _ k o m m u n e \ C o l u m n s \ g m l _ k o m m u n e < / K e y > < / D i a g r a m O b j e c t K e y > < D i a g r a m O b j e c t K e y > < K e y > T a b l e s \ T _ k o m m u n e \ C o l u m n s \ k n r < / K e y > < / D i a g r a m O b j e c t K e y > < D i a g r a m O b j e c t K e y > < K e y > T a b l e s \ T _ k o m m u n e \ C o l u m n s \ k o m m u n e < / K e y > < / D i a g r a m O b j e c t K e y > < D i a g r a m O b j e c t K e y > < K e y > T a b l e s \ T _ k o m m u n e \ C o l u m n s \ f n r < / K e y > < / D i a g r a m O b j e c t K e y > < D i a g r a m O b j e c t K e y > < K e y > T a b l e s \ T _ k o m m u n e \ C o l u m n s \ f y l k e < / K e y > < / D i a g r a m O b j e c t K e y > < D i a g r a m O b j e c t K e y > < K e y > T a b l e s \ T _ k j � t t k o d e r < / K e y > < / D i a g r a m O b j e c t K e y > < D i a g r a m O b j e c t K e y > < K e y > T a b l e s \ T _ k j � t t k o d e r \ C o l u m n s \ k j � t t s l a g _ k g < / K e y > < / D i a g r a m O b j e c t K e y > < D i a g r a m O b j e c t K e y > < K e y > T a b l e s \ T _ k j � t t k o d e r \ C o l u m n s \ d y r e s l a g < / K e y > < / D i a g r a m O b j e c t K e y > < D i a g r a m O b j e c t K e y > < K e y > T a b l e s \ T _ k j � t t k o d e r \ C o l u m n s \ g r u p p e r < / K e y > < / D i a g r a m O b j e c t K e y > < D i a g r a m O b j e c t K e y > < K e y > T a b l e s \ T _ k j � t t k o d e r \ C o l u m n s \ h o v e d g r u p p e r < / K e y > < / D i a g r a m O b j e c t K e y > < D i a g r a m O b j e c t K e y > < K e y > T a b l e s \ T _ k j � t t k o d e r \ C o l u m n s \ K o l o n n e 1 < / K e y > < / D i a g r a m O b j e c t K e y > < D i a g r a m O b j e c t K e y > < K e y > T a b l e s \ T _ k j � t t k o d e r   1 < / K e y > < / D i a g r a m O b j e c t K e y > < D i a g r a m O b j e c t K e y > < K e y > T a b l e s \ T _ k j � t t k o d e r   1 \ C o l u m n s \ k j � t t s l a g _ k g < / K e y > < / D i a g r a m O b j e c t K e y > < D i a g r a m O b j e c t K e y > < K e y > T a b l e s \ T _ k j � t t k o d e r   1 \ C o l u m n s \ d y r e s l a g < / K e y > < / D i a g r a m O b j e c t K e y > < D i a g r a m O b j e c t K e y > < K e y > T a b l e s \ T _ k j � t t k o d e r   1 \ C o l u m n s \ g r u p p e r < / K e y > < / D i a g r a m O b j e c t K e y > < D i a g r a m O b j e c t K e y > < K e y > T a b l e s \ T _ k j � t t k o d e r   1 \ C o l u m n s \ h o v e d g r u p p e r < / K e y > < / D i a g r a m O b j e c t K e y > < D i a g r a m O b j e c t K e y > < K e y > T a b l e s \ T _ k j � t t k o d e r   1 \ C o l u m n s \ K o l o n n e 1 < / K e y > < / D i a g r a m O b j e c t K e y > < D i a g r a m O b j e c t K e y > < K e y > T a b l e s \ T _ k o m m u n e   1 < / K e y > < / D i a g r a m O b j e c t K e y > < D i a g r a m O b j e c t K e y > < K e y > T a b l e s \ T _ k o m m u n e   1 \ C o l u m n s \ G a m l e _ k n r < / K e y > < / D i a g r a m O b j e c t K e y > < D i a g r a m O b j e c t K e y > < K e y > T a b l e s \ T _ k o m m u n e   1 \ C o l u m n s \ g m l _ k o m m u n e < / K e y > < / D i a g r a m O b j e c t K e y > < D i a g r a m O b j e c t K e y > < K e y > T a b l e s \ T _ k o m m u n e   1 \ C o l u m n s \ k n r < / K e y > < / D i a g r a m O b j e c t K e y > < D i a g r a m O b j e c t K e y > < K e y > T a b l e s \ T _ k o m m u n e   1 \ C o l u m n s \ k o m m u n e < / K e y > < / D i a g r a m O b j e c t K e y > < D i a g r a m O b j e c t K e y > < K e y > T a b l e s \ T _ k o m m u n e   1 \ C o l u m n s \ f n r < / K e y > < / D i a g r a m O b j e c t K e y > < D i a g r a m O b j e c t K e y > < K e y > T a b l e s \ T _ k o m m u n e   1 \ C o l u m n s \ f y l k e < / K e y > < / D i a g r a m O b j e c t K e y > < D i a g r a m O b j e c t K e y > < K e y > R e l a t i o n s h i p s \ & l t ; T a b l e s \ K o m m u n e t a l l _ C S V \ C o l u m n s \ k o m n r & g t ; - & l t ; T a b l e s \ T _ k o m m u n e \ C o l u m n s \ G a m l e _ k n r & g t ; < / K e y > < / D i a g r a m O b j e c t K e y > < D i a g r a m O b j e c t K e y > < K e y > R e l a t i o n s h i p s \ & l t ; T a b l e s \ K o m m u n e t a l l _ C S V \ C o l u m n s \ k o m n r & g t ; - & l t ; T a b l e s \ T _ k o m m u n e \ C o l u m n s \ G a m l e _ k n r & g t ; \ F K < / K e y > < / D i a g r a m O b j e c t K e y > < D i a g r a m O b j e c t K e y > < K e y > R e l a t i o n s h i p s \ & l t ; T a b l e s \ K o m m u n e t a l l _ C S V \ C o l u m n s \ k o m n r & g t ; - & l t ; T a b l e s \ T _ k o m m u n e \ C o l u m n s \ G a m l e _ k n r & g t ; \ P K < / K e y > < / D i a g r a m O b j e c t K e y > < D i a g r a m O b j e c t K e y > < K e y > R e l a t i o n s h i p s \ & l t ; T a b l e s \ K o m m u n e t a l l _ C S V \ C o l u m n s \ k o m n r & g t ; - & l t ; T a b l e s \ T _ k o m m u n e \ C o l u m n s \ G a m l e _ k n r & g t ; \ C r o s s F i l t e r < / K e y > < / D i a g r a m O b j e c t K e y > < D i a g r a m O b j e c t K e y > < K e y > R e l a t i o n s h i p s \ & l t ; T a b l e s \ K o m m u n e t a l l _ C S V \ C o l u m n s \ S l a k t e s l a g & g t ; - & l t ; T a b l e s \ T _ k j � t t k o d e r \ C o l u m n s \ k j � t t s l a g _ k g & g t ; < / K e y > < / D i a g r a m O b j e c t K e y > < D i a g r a m O b j e c t K e y > < K e y > R e l a t i o n s h i p s \ & l t ; T a b l e s \ K o m m u n e t a l l _ C S V \ C o l u m n s \ S l a k t e s l a g & g t ; - & l t ; T a b l e s \ T _ k j � t t k o d e r \ C o l u m n s \ k j � t t s l a g _ k g & g t ; \ F K < / K e y > < / D i a g r a m O b j e c t K e y > < D i a g r a m O b j e c t K e y > < K e y > R e l a t i o n s h i p s \ & l t ; T a b l e s \ K o m m u n e t a l l _ C S V \ C o l u m n s \ S l a k t e s l a g & g t ; - & l t ; T a b l e s \ T _ k j � t t k o d e r \ C o l u m n s \ k j � t t s l a g _ k g & g t ; \ P K < / K e y > < / D i a g r a m O b j e c t K e y > < D i a g r a m O b j e c t K e y > < K e y > R e l a t i o n s h i p s \ & l t ; T a b l e s \ K o m m u n e t a l l _ C S V \ C o l u m n s \ S l a k t e s l a g & g t ; - & l t ; T a b l e s \ T _ k j � t t k o d e r \ C o l u m n s \ k j � t t s l a g _ k g & g t ; \ C r o s s F i l t e r < / K e y > < / D i a g r a m O b j e c t K e y > < D i a g r a m O b j e c t K e y > < K e y > R e l a t i o n s h i p s \ & l t ; T a b l e s \ T _ k j � t t k o d e r \ C o l u m n s \ k j � t t s l a g _ k g & g t ; - & l t ; T a b l e s \ T _ k j � t t k o d e r   1 \ C o l u m n s \ k j � t t s l a g _ k g & g t ; < / K e y > < / D i a g r a m O b j e c t K e y > < D i a g r a m O b j e c t K e y > < K e y > R e l a t i o n s h i p s \ & l t ; T a b l e s \ T _ k j � t t k o d e r \ C o l u m n s \ k j � t t s l a g _ k g & g t ; - & l t ; T a b l e s \ T _ k j � t t k o d e r   1 \ C o l u m n s \ k j � t t s l a g _ k g & g t ; \ F K < / K e y > < / D i a g r a m O b j e c t K e y > < D i a g r a m O b j e c t K e y > < K e y > R e l a t i o n s h i p s \ & l t ; T a b l e s \ T _ k j � t t k o d e r \ C o l u m n s \ k j � t t s l a g _ k g & g t ; - & l t ; T a b l e s \ T _ k j � t t k o d e r   1 \ C o l u m n s \ k j � t t s l a g _ k g & g t ; \ P K < / K e y > < / D i a g r a m O b j e c t K e y > < D i a g r a m O b j e c t K e y > < K e y > R e l a t i o n s h i p s \ & l t ; T a b l e s \ T _ k j � t t k o d e r \ C o l u m n s \ k j � t t s l a g _ k g & g t ; - & l t ; T a b l e s \ T _ k j � t t k o d e r   1 \ C o l u m n s \ k j � t t s l a g _ k g & g t ; \ C r o s s F i l t e r < / K e y > < / D i a g r a m O b j e c t K e y > < / A l l K e y s > < S e l e c t e d K e y s > < D i a g r a m O b j e c t K e y > < K e y > T a b l e s \ K o m m u n e t a l l _ C S V \ C o l u m n s \ k o m n r < / 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 T a g s \ T a b l e s \ & l t ; T a b l e s \ K o m m u n e t a l l _ C S V & g t ; < / K e y > < / a : K e y > < a : V a l u e   i : t y p e = " D i a g r a m D i s p l a y T a g V i e w S t a t e " > < I s N o t F i l t e r e d O u t > t r u e < / I s N o t F i l t e r e d O u t > < / a : V a l u e > < / a : K e y V a l u e O f D i a g r a m O b j e c t K e y a n y T y p e z b w N T n L X > < a : K e y V a l u e O f D i a g r a m O b j e c t K e y a n y T y p e z b w N T n L X > < a : K e y > < K e y > D y n a m i c   T a g s \ T a b l e s \ & l t ; T a b l e s \ T _ k o m m u n e & g t ; < / K e y > < / a : K e y > < a : V a l u e   i : t y p e = " D i a g r a m D i s p l a y T a g V i e w S t a t e " > < I s N o t F i l t e r e d O u t > t r u e < / I s N o t F i l t e r e d O u t > < / a : V a l u e > < / a : K e y V a l u e O f D i a g r a m O b j e c t K e y a n y T y p e z b w N T n L X > < a : K e y V a l u e O f D i a g r a m O b j e c t K e y a n y T y p e z b w N T n L X > < a : K e y > < K e y > D y n a m i c   T a g s \ T a b l e s \ & l t ; T a b l e s \ T _ k j � t t k o d e r & g t ; < / K e y > < / a : K e y > < a : V a l u e   i : t y p e = " D i a g r a m D i s p l a y T a g V i e w S t a t e " > < I s N o t F i l t e r e d O u t > t r u e < / I s N o t F i l t e r e d O u t > < / a : V a l u e > < / a : K e y V a l u e O f D i a g r a m O b j e c t K e y a n y T y p e z b w N T n L X > < a : K e y V a l u e O f D i a g r a m O b j e c t K e y a n y T y p e z b w N T n L X > < a : K e y > < K e y > D y n a m i c   T a g s \ T a b l e s \ & l t ; T a b l e s \ T _ k j � t t k o d e r   1 & g t ; < / K e y > < / a : K e y > < a : V a l u e   i : t y p e = " D i a g r a m D i s p l a y T a g V i e w S t a t e " > < I s N o t F i l t e r e d O u t > t r u e < / I s N o t F i l t e r e d O u t > < / a : V a l u e > < / a : K e y V a l u e O f D i a g r a m O b j e c t K e y a n y T y p e z b w N T n L X > < a : K e y V a l u e O f D i a g r a m O b j e c t K e y a n y T y p e z b w N T n L X > < a : K e y > < K e y > D y n a m i c   T a g s \ T a b l e s \ & l t ; T a b l e s \ T _ k o m m u n e   1 & g t ; < / K e y > < / a : K e y > < a : V a l u e   i : t y p e = " D i a g r a m D i s p l a y T a g V i e w S t a t e " > < I s N o t F i l t e r e d O u t > t r u e < / I s N o t F i l t e r e d O u t > < / a : V a l u e > < / a : K e y V a l u e O f D i a g r a m O b j e c t K e y a n y T y p e z b w N T n L X > < a : K e y V a l u e O f D i a g r a m O b j e c t K e y a n y T y p e z b w N T n L X > < a : K e y > < K e y > T a b l e s \ K o m m u n e t a l l _ C S V < / K e y > < / a : K e y > < a : V a l u e   i : t y p e = " D i a g r a m D i s p l a y N o d e V i e w S t a t e " > < H e i g h t > 1 5 0 < / H e i g h t > < I s E x p a n d e d > t r u e < / I s E x p a n d e d > < L a y e d O u t > t r u e < / L a y e d O u t > < L e f t > 3 0 7 . 0 9 6 1 8 9 4 3 2 3 3 4 0 9 < / L e f t > < T a b I n d e x > 1 < / T a b I n d e x > < W i d t h > 2 0 0 < / W i d t h > < / a : V a l u e > < / a : K e y V a l u e O f D i a g r a m O b j e c t K e y a n y T y p e z b w N T n L X > < a : K e y V a l u e O f D i a g r a m O b j e c t K e y a n y T y p e z b w N T n L X > < a : K e y > < K e y > T a b l e s \ K o m m u n e t a l l _ C S V \ C o l u m n s \ a a r < / K e y > < / a : K e y > < a : V a l u e   i : t y p e = " D i a g r a m D i s p l a y N o d e V i e w S t a t e " > < H e i g h t > 1 5 0 < / H e i g h t > < I s E x p a n d e d > t r u e < / I s E x p a n d e d > < W i d t h > 2 0 0 < / W i d t h > < / a : V a l u e > < / a : K e y V a l u e O f D i a g r a m O b j e c t K e y a n y T y p e z b w N T n L X > < a : K e y V a l u e O f D i a g r a m O b j e c t K e y a n y T y p e z b w N T n L X > < a : K e y > < K e y > T a b l e s \ K o m m u n e t a l l _ C S V \ C o l u m n s \ k o m n r < / K e y > < / a : K e y > < a : V a l u e   i : t y p e = " D i a g r a m D i s p l a y N o d e V i e w S t a t e " > < H e i g h t > 1 5 0 < / H e i g h t > < I s E x p a n d e d > t r u e < / I s E x p a n d e d > < I s F o c u s e d > t r u e < / I s F o c u s e d > < W i d t h > 2 0 0 < / W i d t h > < / a : V a l u e > < / a : K e y V a l u e O f D i a g r a m O b j e c t K e y a n y T y p e z b w N T n L X > < a : K e y V a l u e O f D i a g r a m O b j e c t K e y a n y T y p e z b w N T n L X > < a : K e y > < K e y > T a b l e s \ K o m m u n e t a l l _ C S V \ C o l u m n s \ S l a k t e s l a g < / K e y > < / a : K e y > < a : V a l u e   i : t y p e = " D i a g r a m D i s p l a y N o d e V i e w S t a t e " > < H e i g h t > 1 5 0 < / H e i g h t > < I s E x p a n d e d > t r u e < / I s E x p a n d e d > < W i d t h > 2 0 0 < / W i d t h > < / a : V a l u e > < / a : K e y V a l u e O f D i a g r a m O b j e c t K e y a n y T y p e z b w N T n L X > < a : K e y V a l u e O f D i a g r a m O b j e c t K e y a n y T y p e z b w N T n L X > < a : K e y > < K e y > T a b l e s \ K o m m u n e t a l l _ C S V \ C o l u m n s \ V e r d i < / K e y > < / a : K e y > < a : V a l u e   i : t y p e = " D i a g r a m D i s p l a y N o d e V i e w S t a t e " > < H e i g h t > 1 5 0 < / H e i g h t > < I s E x p a n d e d > t r u e < / I s E x p a n d e d > < W i d t h > 2 0 0 < / W i d t h > < / a : V a l u e > < / a : K e y V a l u e O f D i a g r a m O b j e c t K e y a n y T y p e z b w N T n L X > < a : K e y V a l u e O f D i a g r a m O b j e c t K e y a n y T y p e z b w N T n L X > < a : K e y > < K e y > T a b l e s \ K o m m u n e t a l l _ C S V \ M e a s u r e s \ S u m   a v   V e r d i < / K e y > < / a : K e y > < a : V a l u e   i : t y p e = " D i a g r a m D i s p l a y N o d e V i e w S t a t e " > < H e i g h t > 1 5 0 < / H e i g h t > < I s E x p a n d e d > t r u e < / I s E x p a n d e d > < W i d t h > 2 0 0 < / W i d t h > < / a : V a l u e > < / a : K e y V a l u e O f D i a g r a m O b j e c t K e y a n y T y p e z b w N T n L X > < a : K e y V a l u e O f D i a g r a m O b j e c t K e y a n y T y p e z b w N T n L X > < a : K e y > < K e y > T a b l e s \ K o m m u n e t a l l _ C S V \ S u m   a v   V e r d i \ A d d i t i o n a l   I n f o \ I m p l i c i t   M e a s u r e < / K e y > < / a : K e y > < a : V a l u e   i : t y p e = " D i a g r a m D i s p l a y V i e w S t a t e I D i a g r a m T a g A d d i t i o n a l I n f o " / > < / a : K e y V a l u e O f D i a g r a m O b j e c t K e y a n y T y p e z b w N T n L X > < a : K e y V a l u e O f D i a g r a m O b j e c t K e y a n y T y p e z b w N T n L X > < a : K e y > < K e y > T a b l e s \ K o m m u n e t a l l _ C S V \ M e a s u r e s \ S u m   o f   V e r d i < / K e y > < / a : K e y > < a : V a l u e   i : t y p e = " D i a g r a m D i s p l a y N o d e V i e w S t a t e " > < H e i g h t > 1 5 0 < / H e i g h t > < I s E x p a n d e d > t r u e < / I s E x p a n d e d > < W i d t h > 2 0 0 < / W i d t h > < / a : V a l u e > < / a : K e y V a l u e O f D i a g r a m O b j e c t K e y a n y T y p e z b w N T n L X > < a : K e y V a l u e O f D i a g r a m O b j e c t K e y a n y T y p e z b w N T n L X > < a : K e y > < K e y > T a b l e s \ T _ k o m m u n e < / K e y > < / a : K e y > < a : V a l u e   i : t y p e = " D i a g r a m D i s p l a y N o d e V i e w S t a t e " > < H e i g h t > 2 1 6 < / H e i g h t > < I s E x p a n d e d > t r u e < / I s E x p a n d e d > < L a y e d O u t > t r u e < / L a y e d O u t > < L e f t > - 1 . 1 3 6 8 6 8 3 7 7 2 1 6 1 6 0 3 E - 1 3 < / L e f t > < W i d t h > 2 0 0 < / W i d t h > < / a : V a l u e > < / a : K e y V a l u e O f D i a g r a m O b j e c t K e y a n y T y p e z b w N T n L X > < a : K e y V a l u e O f D i a g r a m O b j e c t K e y a n y T y p e z b w N T n L X > < a : K e y > < K e y > T a b l e s \ T _ k o m m u n e \ C o l u m n s \ G a m l e _ k n r < / K e y > < / a : K e y > < a : V a l u e   i : t y p e = " D i a g r a m D i s p l a y N o d e V i e w S t a t e " > < H e i g h t > 1 5 0 < / H e i g h t > < I s E x p a n d e d > t r u e < / I s E x p a n d e d > < W i d t h > 2 0 0 < / W i d t h > < / a : V a l u e > < / a : K e y V a l u e O f D i a g r a m O b j e c t K e y a n y T y p e z b w N T n L X > < a : K e y V a l u e O f D i a g r a m O b j e c t K e y a n y T y p e z b w N T n L X > < a : K e y > < K e y > T a b l e s \ T _ k o m m u n e \ C o l u m n s \ g m l _ k o m m u n e < / K e y > < / a : K e y > < a : V a l u e   i : t y p e = " D i a g r a m D i s p l a y N o d e V i e w S t a t e " > < H e i g h t > 1 5 0 < / H e i g h t > < I s E x p a n d e d > t r u e < / I s E x p a n d e d > < W i d t h > 2 0 0 < / W i d t h > < / a : V a l u e > < / a : K e y V a l u e O f D i a g r a m O b j e c t K e y a n y T y p e z b w N T n L X > < a : K e y V a l u e O f D i a g r a m O b j e c t K e y a n y T y p e z b w N T n L X > < a : K e y > < K e y > T a b l e s \ T _ k o m m u n e \ C o l u m n s \ k n r < / K e y > < / a : K e y > < a : V a l u e   i : t y p e = " D i a g r a m D i s p l a y N o d e V i e w S t a t e " > < H e i g h t > 1 5 0 < / H e i g h t > < I s E x p a n d e d > t r u e < / I s E x p a n d e d > < W i d t h > 2 0 0 < / W i d t h > < / a : V a l u e > < / a : K e y V a l u e O f D i a g r a m O b j e c t K e y a n y T y p e z b w N T n L X > < a : K e y V a l u e O f D i a g r a m O b j e c t K e y a n y T y p e z b w N T n L X > < a : K e y > < K e y > T a b l e s \ T _ k o m m u n e \ C o l u m n s \ k o m m u n e < / K e y > < / a : K e y > < a : V a l u e   i : t y p e = " D i a g r a m D i s p l a y N o d e V i e w S t a t e " > < H e i g h t > 1 5 0 < / H e i g h t > < I s E x p a n d e d > t r u e < / I s E x p a n d e d > < W i d t h > 2 0 0 < / W i d t h > < / a : V a l u e > < / a : K e y V a l u e O f D i a g r a m O b j e c t K e y a n y T y p e z b w N T n L X > < a : K e y V a l u e O f D i a g r a m O b j e c t K e y a n y T y p e z b w N T n L X > < a : K e y > < K e y > T a b l e s \ T _ k o m m u n e \ C o l u m n s \ f n r < / K e y > < / a : K e y > < a : V a l u e   i : t y p e = " D i a g r a m D i s p l a y N o d e V i e w S t a t e " > < H e i g h t > 1 5 0 < / H e i g h t > < I s E x p a n d e d > t r u e < / I s E x p a n d e d > < W i d t h > 2 0 0 < / W i d t h > < / a : V a l u e > < / a : K e y V a l u e O f D i a g r a m O b j e c t K e y a n y T y p e z b w N T n L X > < a : K e y V a l u e O f D i a g r a m O b j e c t K e y a n y T y p e z b w N T n L X > < a : K e y > < K e y > T a b l e s \ T _ k o m m u n e \ C o l u m n s \ f y l k e < / K e y > < / a : K e y > < a : V a l u e   i : t y p e = " D i a g r a m D i s p l a y N o d e V i e w S t a t e " > < H e i g h t > 1 5 0 < / H e i g h t > < I s E x p a n d e d > t r u e < / I s E x p a n d e d > < W i d t h > 2 0 0 < / W i d t h > < / a : V a l u e > < / a : K e y V a l u e O f D i a g r a m O b j e c t K e y a n y T y p e z b w N T n L X > < a : K e y V a l u e O f D i a g r a m O b j e c t K e y a n y T y p e z b w N T n L X > < a : K e y > < K e y > T a b l e s \ T _ k j � t t k o d e r < / K e y > < / a : K e y > < a : V a l u e   i : t y p e = " D i a g r a m D i s p l a y N o d e V i e w S t a t e " > < H e i g h t > 1 5 0 < / H e i g h t > < I s E x p a n d e d > t r u e < / I s E x p a n d e d > < L a y e d O u t > t r u e < / L a y e d O u t > < L e f t > 6 3 7 . 9 0 3 8 1 0 5 6 7 6 6 5 6 9 < / L e f t > < T a b I n d e x > 2 < / T a b I n d e x > < W i d t h > 2 0 0 < / W i d t h > < / a : V a l u e > < / a : K e y V a l u e O f D i a g r a m O b j e c t K e y a n y T y p e z b w N T n L X > < a : K e y V a l u e O f D i a g r a m O b j e c t K e y a n y T y p e z b w N T n L X > < a : K e y > < K e y > T a b l e s \ T _ k j � t t k o d e r \ C o l u m n s \ k j � t t s l a g _ k g < / K e y > < / a : K e y > < a : V a l u e   i : t y p e = " D i a g r a m D i s p l a y N o d e V i e w S t a t e " > < H e i g h t > 1 5 0 < / H e i g h t > < I s E x p a n d e d > t r u e < / I s E x p a n d e d > < W i d t h > 2 0 0 < / W i d t h > < / a : V a l u e > < / a : K e y V a l u e O f D i a g r a m O b j e c t K e y a n y T y p e z b w N T n L X > < a : K e y V a l u e O f D i a g r a m O b j e c t K e y a n y T y p e z b w N T n L X > < a : K e y > < K e y > T a b l e s \ T _ k j � t t k o d e r \ C o l u m n s \ d y r e s l a g < / K e y > < / a : K e y > < a : V a l u e   i : t y p e = " D i a g r a m D i s p l a y N o d e V i e w S t a t e " > < H e i g h t > 1 5 0 < / H e i g h t > < I s E x p a n d e d > t r u e < / I s E x p a n d e d > < W i d t h > 2 0 0 < / W i d t h > < / a : V a l u e > < / a : K e y V a l u e O f D i a g r a m O b j e c t K e y a n y T y p e z b w N T n L X > < a : K e y V a l u e O f D i a g r a m O b j e c t K e y a n y T y p e z b w N T n L X > < a : K e y > < K e y > T a b l e s \ T _ k j � t t k o d e r \ C o l u m n s \ g r u p p e r < / K e y > < / a : K e y > < a : V a l u e   i : t y p e = " D i a g r a m D i s p l a y N o d e V i e w S t a t e " > < H e i g h t > 1 5 0 < / H e i g h t > < I s E x p a n d e d > t r u e < / I s E x p a n d e d > < W i d t h > 2 0 0 < / W i d t h > < / a : V a l u e > < / a : K e y V a l u e O f D i a g r a m O b j e c t K e y a n y T y p e z b w N T n L X > < a : K e y V a l u e O f D i a g r a m O b j e c t K e y a n y T y p e z b w N T n L X > < a : K e y > < K e y > T a b l e s \ T _ k j � t t k o d e r \ C o l u m n s \ h o v e d g r u p p e r < / K e y > < / a : K e y > < a : V a l u e   i : t y p e = " D i a g r a m D i s p l a y N o d e V i e w S t a t e " > < H e i g h t > 1 5 0 < / H e i g h t > < I s E x p a n d e d > t r u e < / I s E x p a n d e d > < W i d t h > 2 0 0 < / W i d t h > < / a : V a l u e > < / a : K e y V a l u e O f D i a g r a m O b j e c t K e y a n y T y p e z b w N T n L X > < a : K e y V a l u e O f D i a g r a m O b j e c t K e y a n y T y p e z b w N T n L X > < a : K e y > < K e y > T a b l e s \ T _ k j � t t k o d e r \ C o l u m n s \ K o l o n n e 1 < / K e y > < / a : K e y > < a : V a l u e   i : t y p e = " D i a g r a m D i s p l a y N o d e V i e w S t a t e " > < H e i g h t > 1 5 0 < / H e i g h t > < I s E x p a n d e d > t r u e < / I s E x p a n d e d > < W i d t h > 2 0 0 < / W i d t h > < / a : V a l u e > < / a : K e y V a l u e O f D i a g r a m O b j e c t K e y a n y T y p e z b w N T n L X > < a : K e y V a l u e O f D i a g r a m O b j e c t K e y a n y T y p e z b w N T n L X > < a : K e y > < K e y > T a b l e s \ T _ k j � t t k o d e r   1 < / K e y > < / a : K e y > < a : V a l u e   i : t y p e = " D i a g r a m D i s p l a y N o d e V i e w S t a t e " > < H e i g h t > 1 5 0 < / H e i g h t > < I s E x p a n d e d > t r u e < / I s E x p a n d e d > < L a y e d O u t > t r u e < / L a y e d O u t > < L e f t > 8 7 7 . 9 0 3 8 1 0 5 6 7 6 6 5 6 9 < / L e f t > < T a b I n d e x > 3 < / T a b I n d e x > < T o p > 3 3 < / T o p > < W i d t h > 2 0 0 < / W i d t h > < / a : V a l u e > < / a : K e y V a l u e O f D i a g r a m O b j e c t K e y a n y T y p e z b w N T n L X > < a : K e y V a l u e O f D i a g r a m O b j e c t K e y a n y T y p e z b w N T n L X > < a : K e y > < K e y > T a b l e s \ T _ k j � t t k o d e r   1 \ C o l u m n s \ k j � t t s l a g _ k g < / K e y > < / a : K e y > < a : V a l u e   i : t y p e = " D i a g r a m D i s p l a y N o d e V i e w S t a t e " > < H e i g h t > 1 5 0 < / H e i g h t > < I s E x p a n d e d > t r u e < / I s E x p a n d e d > < W i d t h > 2 0 0 < / W i d t h > < / a : V a l u e > < / a : K e y V a l u e O f D i a g r a m O b j e c t K e y a n y T y p e z b w N T n L X > < a : K e y V a l u e O f D i a g r a m O b j e c t K e y a n y T y p e z b w N T n L X > < a : K e y > < K e y > T a b l e s \ T _ k j � t t k o d e r   1 \ C o l u m n s \ d y r e s l a g < / K e y > < / a : K e y > < a : V a l u e   i : t y p e = " D i a g r a m D i s p l a y N o d e V i e w S t a t e " > < H e i g h t > 1 5 0 < / H e i g h t > < I s E x p a n d e d > t r u e < / I s E x p a n d e d > < W i d t h > 2 0 0 < / W i d t h > < / a : V a l u e > < / a : K e y V a l u e O f D i a g r a m O b j e c t K e y a n y T y p e z b w N T n L X > < a : K e y V a l u e O f D i a g r a m O b j e c t K e y a n y T y p e z b w N T n L X > < a : K e y > < K e y > T a b l e s \ T _ k j � t t k o d e r   1 \ C o l u m n s \ g r u p p e r < / K e y > < / a : K e y > < a : V a l u e   i : t y p e = " D i a g r a m D i s p l a y N o d e V i e w S t a t e " > < H e i g h t > 1 5 0 < / H e i g h t > < I s E x p a n d e d > t r u e < / I s E x p a n d e d > < W i d t h > 2 0 0 < / W i d t h > < / a : V a l u e > < / a : K e y V a l u e O f D i a g r a m O b j e c t K e y a n y T y p e z b w N T n L X > < a : K e y V a l u e O f D i a g r a m O b j e c t K e y a n y T y p e z b w N T n L X > < a : K e y > < K e y > T a b l e s \ T _ k j � t t k o d e r   1 \ C o l u m n s \ h o v e d g r u p p e r < / K e y > < / a : K e y > < a : V a l u e   i : t y p e = " D i a g r a m D i s p l a y N o d e V i e w S t a t e " > < H e i g h t > 1 5 0 < / H e i g h t > < I s E x p a n d e d > t r u e < / I s E x p a n d e d > < W i d t h > 2 0 0 < / W i d t h > < / a : V a l u e > < / a : K e y V a l u e O f D i a g r a m O b j e c t K e y a n y T y p e z b w N T n L X > < a : K e y V a l u e O f D i a g r a m O b j e c t K e y a n y T y p e z b w N T n L X > < a : K e y > < K e y > T a b l e s \ T _ k j � t t k o d e r   1 \ C o l u m n s \ K o l o n n e 1 < / K e y > < / a : K e y > < a : V a l u e   i : t y p e = " D i a g r a m D i s p l a y N o d e V i e w S t a t e " > < H e i g h t > 1 5 0 < / H e i g h t > < I s E x p a n d e d > t r u e < / I s E x p a n d e d > < W i d t h > 2 0 0 < / W i d t h > < / a : V a l u e > < / a : K e y V a l u e O f D i a g r a m O b j e c t K e y a n y T y p e z b w N T n L X > < a : K e y V a l u e O f D i a g r a m O b j e c t K e y a n y T y p e z b w N T n L X > < a : K e y > < K e y > T a b l e s \ T _ k o m m u n e   1 < / K e y > < / a : K e y > < a : V a l u e   i : t y p e = " D i a g r a m D i s p l a y N o d e V i e w S t a t e " > < H e i g h t > 1 5 0 < / H e i g h t > < I s E x p a n d e d > t r u e < / I s E x p a n d e d > < L a y e d O u t > t r u e < / L a y e d O u t > < L e f t > 1 2 0 7 . 8 0 7 6 2 1 1 3 5 3 3 1 4 < / L e f t > < T a b I n d e x > 4 < / T a b I n d e x > < T o p > 3 3 < / T o p > < W i d t h > 2 0 0 < / W i d t h > < / a : V a l u e > < / a : K e y V a l u e O f D i a g r a m O b j e c t K e y a n y T y p e z b w N T n L X > < a : K e y V a l u e O f D i a g r a m O b j e c t K e y a n y T y p e z b w N T n L X > < a : K e y > < K e y > T a b l e s \ T _ k o m m u n e   1 \ C o l u m n s \ G a m l e _ k n r < / K e y > < / a : K e y > < a : V a l u e   i : t y p e = " D i a g r a m D i s p l a y N o d e V i e w S t a t e " > < H e i g h t > 1 5 0 < / H e i g h t > < I s E x p a n d e d > t r u e < / I s E x p a n d e d > < W i d t h > 2 0 0 < / W i d t h > < / a : V a l u e > < / a : K e y V a l u e O f D i a g r a m O b j e c t K e y a n y T y p e z b w N T n L X > < a : K e y V a l u e O f D i a g r a m O b j e c t K e y a n y T y p e z b w N T n L X > < a : K e y > < K e y > T a b l e s \ T _ k o m m u n e   1 \ C o l u m n s \ g m l _ k o m m u n e < / K e y > < / a : K e y > < a : V a l u e   i : t y p e = " D i a g r a m D i s p l a y N o d e V i e w S t a t e " > < H e i g h t > 1 5 0 < / H e i g h t > < I s E x p a n d e d > t r u e < / I s E x p a n d e d > < W i d t h > 2 0 0 < / W i d t h > < / a : V a l u e > < / a : K e y V a l u e O f D i a g r a m O b j e c t K e y a n y T y p e z b w N T n L X > < a : K e y V a l u e O f D i a g r a m O b j e c t K e y a n y T y p e z b w N T n L X > < a : K e y > < K e y > T a b l e s \ T _ k o m m u n e   1 \ C o l u m n s \ k n r < / K e y > < / a : K e y > < a : V a l u e   i : t y p e = " D i a g r a m D i s p l a y N o d e V i e w S t a t e " > < H e i g h t > 1 5 0 < / H e i g h t > < I s E x p a n d e d > t r u e < / I s E x p a n d e d > < W i d t h > 2 0 0 < / W i d t h > < / a : V a l u e > < / a : K e y V a l u e O f D i a g r a m O b j e c t K e y a n y T y p e z b w N T n L X > < a : K e y V a l u e O f D i a g r a m O b j e c t K e y a n y T y p e z b w N T n L X > < a : K e y > < K e y > T a b l e s \ T _ k o m m u n e   1 \ C o l u m n s \ k o m m u n e < / K e y > < / a : K e y > < a : V a l u e   i : t y p e = " D i a g r a m D i s p l a y N o d e V i e w S t a t e " > < H e i g h t > 1 5 0 < / H e i g h t > < I s E x p a n d e d > t r u e < / I s E x p a n d e d > < W i d t h > 2 0 0 < / W i d t h > < / a : V a l u e > < / a : K e y V a l u e O f D i a g r a m O b j e c t K e y a n y T y p e z b w N T n L X > < a : K e y V a l u e O f D i a g r a m O b j e c t K e y a n y T y p e z b w N T n L X > < a : K e y > < K e y > T a b l e s \ T _ k o m m u n e   1 \ C o l u m n s \ f n r < / K e y > < / a : K e y > < a : V a l u e   i : t y p e = " D i a g r a m D i s p l a y N o d e V i e w S t a t e " > < H e i g h t > 1 5 0 < / H e i g h t > < I s E x p a n d e d > t r u e < / I s E x p a n d e d > < W i d t h > 2 0 0 < / W i d t h > < / a : V a l u e > < / a : K e y V a l u e O f D i a g r a m O b j e c t K e y a n y T y p e z b w N T n L X > < a : K e y V a l u e O f D i a g r a m O b j e c t K e y a n y T y p e z b w N T n L X > < a : K e y > < K e y > T a b l e s \ T _ k o m m u n e   1 \ C o l u m n s \ f y l k e < / K e y > < / a : K e y > < a : V a l u e   i : t y p e = " D i a g r a m D i s p l a y N o d e V i e w S t a t e " > < H e i g h t > 1 5 0 < / H e i g h t > < I s E x p a n d e d > t r u e < / I s E x p a n d e d > < W i d t h > 2 0 0 < / W i d t h > < / a : V a l u e > < / a : K e y V a l u e O f D i a g r a m O b j e c t K e y a n y T y p e z b w N T n L X > < a : K e y V a l u e O f D i a g r a m O b j e c t K e y a n y T y p e z b w N T n L X > < a : K e y > < K e y > R e l a t i o n s h i p s \ & l t ; T a b l e s \ K o m m u n e t a l l _ C S V \ C o l u m n s \ k o m n r & g t ; - & l t ; T a b l e s \ T _ k o m m u n e \ C o l u m n s \ G a m l e _ k n r & g t ; < / K e y > < / a : K e y > < a : V a l u e   i : t y p e = " D i a g r a m D i s p l a y L i n k V i e w S t a t e " > < A u t o m a t i o n P r o p e r t y H e l p e r T e x t > E n d   p o i n t   1 :   ( 2 9 1 , 0 9 6 1 8 9 4 3 2 3 3 4 , 7 5 ) .   E n d   p o i n t   2 :   ( 2 1 6 , 1 0 8 )   < / A u t o m a t i o n P r o p e r t y H e l p e r T e x t > < L a y e d O u t > t r u e < / L a y e d O u t > < P o i n t s   x m l n s : b = " h t t p : / / s c h e m a s . d a t a c o n t r a c t . o r g / 2 0 0 4 / 0 7 / S y s t e m . W i n d o w s " > < b : P o i n t > < b : _ x > 2 9 1 . 0 9 6 1 8 9 4 3 2 3 3 4 0 9 < / b : _ x > < b : _ y > 7 5 < / b : _ y > < / b : P o i n t > < b : P o i n t > < b : _ x > 2 5 5 . 5 4 8 0 9 4 9 3 2 3 3 4 1 < / b : _ x > < b : _ y > 7 5 < / b : _ y > < / b : P o i n t > < b : P o i n t > < b : _ x > 2 5 3 . 5 4 8 0 9 4 9 3 2 3 3 4 1 < / b : _ x > < b : _ y > 7 7 < / b : _ y > < / b : P o i n t > < b : P o i n t > < b : _ x > 2 5 3 . 5 4 8 0 9 4 9 3 2 3 3 4 1 < / b : _ x > < b : _ y > 1 0 6 < / b : _ y > < / b : P o i n t > < b : P o i n t > < b : _ x > 2 5 1 . 5 4 8 0 9 4 9 3 2 3 3 4 1 < / b : _ x > < b : _ y > 1 0 8 < / b : _ y > < / b : P o i n t > < b : P o i n t > < b : _ x > 2 1 5 . 9 9 9 9 9 9 9 9 9 9 9 9 9 7 < / b : _ x > < b : _ y > 1 0 8 < / b : _ y > < / b : P o i n t > < / P o i n t s > < / a : V a l u e > < / a : K e y V a l u e O f D i a g r a m O b j e c t K e y a n y T y p e z b w N T n L X > < a : K e y V a l u e O f D i a g r a m O b j e c t K e y a n y T y p e z b w N T n L X > < a : K e y > < K e y > R e l a t i o n s h i p s \ & l t ; T a b l e s \ K o m m u n e t a l l _ C S V \ C o l u m n s \ k o m n r & g t ; - & l t ; T a b l e s \ T _ k o m m u n e \ C o l u m n s \ G a m l e _ k n r & g t ; \ F K < / K e y > < / a : K e y > < a : V a l u e   i : t y p e = " D i a g r a m D i s p l a y L i n k E n d p o i n t V i e w S t a t e " > < H e i g h t > 1 6 < / H e i g h t > < L a b e l L o c a t i o n   x m l n s : b = " h t t p : / / s c h e m a s . d a t a c o n t r a c t . o r g / 2 0 0 4 / 0 7 / S y s t e m . W i n d o w s " > < b : _ x > 2 9 1 . 0 9 6 1 8 9 4 3 2 3 3 4 0 9 < / b : _ x > < b : _ y > 6 7 < / b : _ y > < / L a b e l L o c a t i o n > < L o c a t i o n   x m l n s : b = " h t t p : / / s c h e m a s . d a t a c o n t r a c t . o r g / 2 0 0 4 / 0 7 / S y s t e m . W i n d o w s " > < b : _ x > 3 0 7 . 0 9 6 1 8 9 4 3 2 3 3 4 0 9 < / b : _ x > < b : _ y > 7 5 < / b : _ y > < / L o c a t i o n > < S h a p e R o t a t e A n g l e > 1 8 0 < / S h a p e R o t a t e A n g l e > < W i d t h > 1 6 < / W i d t h > < / a : V a l u e > < / a : K e y V a l u e O f D i a g r a m O b j e c t K e y a n y T y p e z b w N T n L X > < a : K e y V a l u e O f D i a g r a m O b j e c t K e y a n y T y p e z b w N T n L X > < a : K e y > < K e y > R e l a t i o n s h i p s \ & l t ; T a b l e s \ K o m m u n e t a l l _ C S V \ C o l u m n s \ k o m n r & g t ; - & l t ; T a b l e s \ T _ k o m m u n e \ C o l u m n s \ G a m l e _ k n r & g t ; \ P K < / K e y > < / a : K e y > < a : V a l u e   i : t y p e = " D i a g r a m D i s p l a y L i n k E n d p o i n t V i e w S t a t e " > < H e i g h t > 1 6 < / H e i g h t > < L a b e l L o c a t i o n   x m l n s : b = " h t t p : / / s c h e m a s . d a t a c o n t r a c t . o r g / 2 0 0 4 / 0 7 / S y s t e m . W i n d o w s " > < b : _ x > 1 9 9 . 9 9 9 9 9 9 9 9 9 9 9 9 9 7 < / b : _ x > < b : _ y > 1 0 0 < / b : _ y > < / L a b e l L o c a t i o n > < L o c a t i o n   x m l n s : b = " h t t p : / / s c h e m a s . d a t a c o n t r a c t . o r g / 2 0 0 4 / 0 7 / S y s t e m . W i n d o w s " > < b : _ x > 1 9 9 . 9 9 9 9 9 9 9 9 9 9 9 9 9 4 < / b : _ x > < b : _ y > 1 0 8 < / b : _ y > < / L o c a t i o n > < S h a p e R o t a t e A n g l e > 3 6 0 < / S h a p e R o t a t e A n g l e > < W i d t h > 1 6 < / W i d t h > < / a : V a l u e > < / a : K e y V a l u e O f D i a g r a m O b j e c t K e y a n y T y p e z b w N T n L X > < a : K e y V a l u e O f D i a g r a m O b j e c t K e y a n y T y p e z b w N T n L X > < a : K e y > < K e y > R e l a t i o n s h i p s \ & l t ; T a b l e s \ K o m m u n e t a l l _ C S V \ C o l u m n s \ k o m n r & g t ; - & l t ; T a b l e s \ T _ k o m m u n e \ C o l u m n s \ G a m l e _ k n r & g t ; \ C r o s s F i l t e r < / K e y > < / a : K e y > < a : V a l u e   i : t y p e = " D i a g r a m D i s p l a y L i n k C r o s s F i l t e r V i e w S t a t e " > < P o i n t s   x m l n s : b = " h t t p : / / s c h e m a s . d a t a c o n t r a c t . o r g / 2 0 0 4 / 0 7 / S y s t e m . W i n d o w s " > < b : P o i n t > < b : _ x > 2 9 1 . 0 9 6 1 8 9 4 3 2 3 3 4 0 9 < / b : _ x > < b : _ y > 7 5 < / b : _ y > < / b : P o i n t > < b : P o i n t > < b : _ x > 2 5 5 . 5 4 8 0 9 4 9 3 2 3 3 4 1 < / b : _ x > < b : _ y > 7 5 < / b : _ y > < / b : P o i n t > < b : P o i n t > < b : _ x > 2 5 3 . 5 4 8 0 9 4 9 3 2 3 3 4 1 < / b : _ x > < b : _ y > 7 7 < / b : _ y > < / b : P o i n t > < b : P o i n t > < b : _ x > 2 5 3 . 5 4 8 0 9 4 9 3 2 3 3 4 1 < / b : _ x > < b : _ y > 1 0 6 < / b : _ y > < / b : P o i n t > < b : P o i n t > < b : _ x > 2 5 1 . 5 4 8 0 9 4 9 3 2 3 3 4 1 < / b : _ x > < b : _ y > 1 0 8 < / b : _ y > < / b : P o i n t > < b : P o i n t > < b : _ x > 2 1 5 . 9 9 9 9 9 9 9 9 9 9 9 9 9 7 < / b : _ x > < b : _ y > 1 0 8 < / b : _ y > < / b : P o i n t > < / P o i n t s > < / a : V a l u e > < / a : K e y V a l u e O f D i a g r a m O b j e c t K e y a n y T y p e z b w N T n L X > < a : K e y V a l u e O f D i a g r a m O b j e c t K e y a n y T y p e z b w N T n L X > < a : K e y > < K e y > R e l a t i o n s h i p s \ & l t ; T a b l e s \ K o m m u n e t a l l _ C S V \ C o l u m n s \ S l a k t e s l a g & g t ; - & l t ; T a b l e s \ T _ k j � t t k o d e r \ C o l u m n s \ k j � t t s l a g _ k g & g t ; < / K e y > < / a : K e y > < a : V a l u e   i : t y p e = " D i a g r a m D i s p l a y L i n k V i e w S t a t e " > < A u t o m a t i o n P r o p e r t y H e l p e r T e x t > E n d   p o i n t   1 :   ( 5 2 3 , 0 9 6 1 8 9 4 3 2 3 3 4 , 7 5 ) .   E n d   p o i n t   2 :   ( 6 2 1 , 9 0 3 8 1 0 5 6 7 6 6 6 , 7 5 )   < / A u t o m a t i o n P r o p e r t y H e l p e r T e x t > < L a y e d O u t > t r u e < / L a y e d O u t > < P o i n t s   x m l n s : b = " h t t p : / / s c h e m a s . d a t a c o n t r a c t . o r g / 2 0 0 4 / 0 7 / S y s t e m . W i n d o w s " > < b : P o i n t > < b : _ x > 5 2 3 . 0 9 6 1 8 9 4 3 2 3 3 4 0 9 < / b : _ x > < b : _ y > 7 5 < / b : _ y > < / b : P o i n t > < b : P o i n t > < b : _ x > 6 2 1 . 9 0 3 8 1 0 5 6 7 6 6 5 6 9 < / b : _ x > < b : _ y > 7 5 < / b : _ y > < / b : P o i n t > < / P o i n t s > < / a : V a l u e > < / a : K e y V a l u e O f D i a g r a m O b j e c t K e y a n y T y p e z b w N T n L X > < a : K e y V a l u e O f D i a g r a m O b j e c t K e y a n y T y p e z b w N T n L X > < a : K e y > < K e y > R e l a t i o n s h i p s \ & l t ; T a b l e s \ K o m m u n e t a l l _ C S V \ C o l u m n s \ S l a k t e s l a g & g t ; - & l t ; T a b l e s \ T _ k j � t t k o d e r \ C o l u m n s \ k j � t t s l a g _ k g & g t ; \ F K < / K e y > < / a : K e y > < a : V a l u e   i : t y p e = " D i a g r a m D i s p l a y L i n k E n d p o i n t V i e w S t a t e " > < H e i g h t > 1 6 < / H e i g h t > < L a b e l L o c a t i o n   x m l n s : b = " h t t p : / / s c h e m a s . d a t a c o n t r a c t . o r g / 2 0 0 4 / 0 7 / S y s t e m . W i n d o w s " > < b : _ x > 5 0 7 . 0 9 6 1 8 9 4 3 2 3 3 4 0 9 < / b : _ x > < b : _ y > 6 7 < / b : _ y > < / L a b e l L o c a t i o n > < L o c a t i o n   x m l n s : b = " h t t p : / / s c h e m a s . d a t a c o n t r a c t . o r g / 2 0 0 4 / 0 7 / S y s t e m . W i n d o w s " > < b : _ x > 5 0 7 . 0 9 6 1 8 9 4 3 2 3 3 4 0 9 < / b : _ x > < b : _ y > 7 5 < / b : _ y > < / L o c a t i o n > < S h a p e R o t a t e A n g l e > 3 6 0 < / S h a p e R o t a t e A n g l e > < W i d t h > 1 6 < / W i d t h > < / a : V a l u e > < / a : K e y V a l u e O f D i a g r a m O b j e c t K e y a n y T y p e z b w N T n L X > < a : K e y V a l u e O f D i a g r a m O b j e c t K e y a n y T y p e z b w N T n L X > < a : K e y > < K e y > R e l a t i o n s h i p s \ & l t ; T a b l e s \ K o m m u n e t a l l _ C S V \ C o l u m n s \ S l a k t e s l a g & g t ; - & l t ; T a b l e s \ T _ k j � t t k o d e r \ C o l u m n s \ k j � t t s l a g _ k g & g t ; \ P K < / K e y > < / a : K e y > < a : V a l u e   i : t y p e = " D i a g r a m D i s p l a y L i n k E n d p o i n t V i e w S t a t e " > < H e i g h t > 1 6 < / H e i g h t > < L a b e l L o c a t i o n   x m l n s : b = " h t t p : / / s c h e m a s . d a t a c o n t r a c t . o r g / 2 0 0 4 / 0 7 / S y s t e m . W i n d o w s " > < b : _ x > 6 2 1 . 9 0 3 8 1 0 5 6 7 6 6 5 6 9 < / b : _ x > < b : _ y > 6 7 < / b : _ y > < / L a b e l L o c a t i o n > < L o c a t i o n   x m l n s : b = " h t t p : / / s c h e m a s . d a t a c o n t r a c t . o r g / 2 0 0 4 / 0 7 / S y s t e m . W i n d o w s " > < b : _ x > 6 3 7 . 9 0 3 8 1 0 5 6 7 6 6 5 6 9 < / b : _ x > < b : _ y > 7 5 < / b : _ y > < / L o c a t i o n > < S h a p e R o t a t e A n g l e > 1 8 0 < / S h a p e R o t a t e A n g l e > < W i d t h > 1 6 < / W i d t h > < / a : V a l u e > < / a : K e y V a l u e O f D i a g r a m O b j e c t K e y a n y T y p e z b w N T n L X > < a : K e y V a l u e O f D i a g r a m O b j e c t K e y a n y T y p e z b w N T n L X > < a : K e y > < K e y > R e l a t i o n s h i p s \ & l t ; T a b l e s \ K o m m u n e t a l l _ C S V \ C o l u m n s \ S l a k t e s l a g & g t ; - & l t ; T a b l e s \ T _ k j � t t k o d e r \ C o l u m n s \ k j � t t s l a g _ k g & g t ; \ C r o s s F i l t e r < / K e y > < / a : K e y > < a : V a l u e   i : t y p e = " D i a g r a m D i s p l a y L i n k C r o s s F i l t e r V i e w S t a t e " > < P o i n t s   x m l n s : b = " h t t p : / / s c h e m a s . d a t a c o n t r a c t . o r g / 2 0 0 4 / 0 7 / S y s t e m . W i n d o w s " > < b : P o i n t > < b : _ x > 5 2 3 . 0 9 6 1 8 9 4 3 2 3 3 4 0 9 < / b : _ x > < b : _ y > 7 5 < / b : _ y > < / b : P o i n t > < b : P o i n t > < b : _ x > 6 2 1 . 9 0 3 8 1 0 5 6 7 6 6 5 6 9 < / b : _ x > < b : _ y > 7 5 < / b : _ y > < / b : P o i n t > < / P o i n t s > < / a : V a l u e > < / a : K e y V a l u e O f D i a g r a m O b j e c t K e y a n y T y p e z b w N T n L X > < a : K e y V a l u e O f D i a g r a m O b j e c t K e y a n y T y p e z b w N T n L X > < a : K e y > < K e y > R e l a t i o n s h i p s \ & l t ; T a b l e s \ T _ k j � t t k o d e r \ C o l u m n s \ k j � t t s l a g _ k g & g t ; - & l t ; T a b l e s \ T _ k j � t t k o d e r   1 \ C o l u m n s \ k j � t t s l a g _ k g & g t ; < / K e y > < / a : K e y > < a : V a l u e   i : t y p e = " D i a g r a m D i s p l a y L i n k V i e w S t a t e " > < A u t o m a t i o n P r o p e r t y H e l p e r T e x t > E n d   p o i n t   1 :   ( 8 5 3 , 9 0 3 8 1 0 5 6 7 6 6 6 , 7 5 ) .   E n d   p o i n t   2 :   ( 8 6 1 , 9 0 3 8 1 0 5 6 7 6 6 6 , 1 0 8 )   < / A u t o m a t i o n P r o p e r t y H e l p e r T e x t > < L a y e d O u t > t r u e < / L a y e d O u t > < P o i n t s   x m l n s : b = " h t t p : / / s c h e m a s . d a t a c o n t r a c t . o r g / 2 0 0 4 / 0 7 / S y s t e m . W i n d o w s " > < b : P o i n t > < b : _ x > 8 5 3 . 9 0 3 8 1 0 5 6 7 6 6 5 6 9 < / b : _ x > < b : _ y > 7 5 < / b : _ y > < / b : P o i n t > < b : P o i n t > < b : _ x > 8 5 5 . 9 0 3 8 1 0 4 3 2 3 3 4 1 3 < / b : _ x > < b : _ y > 7 5 < / b : _ y > < / b : P o i n t > < b : P o i n t > < b : _ x > 8 5 7 . 9 0 3 8 1 0 4 3 2 3 3 4 1 3 < / b : _ x > < b : _ y > 7 7 < / b : _ y > < / b : P o i n t > < b : P o i n t > < b : _ x > 8 5 7 . 9 0 3 8 1 0 4 3 2 3 3 4 1 3 < / b : _ x > < b : _ y > 1 0 6 < / b : _ y > < / b : P o i n t > < b : P o i n t > < b : _ x > 8 5 9 . 9 0 3 8 1 0 4 3 2 3 3 4 1 3 < / b : _ x > < b : _ y > 1 0 8 < / b : _ y > < / b : P o i n t > < b : P o i n t > < b : _ x > 8 6 1 . 9 0 3 8 1 0 5 6 7 6 6 5 8 < / b : _ x > < b : _ y > 1 0 8 < / b : _ y > < / b : P o i n t > < / P o i n t s > < / a : V a l u e > < / a : K e y V a l u e O f D i a g r a m O b j e c t K e y a n y T y p e z b w N T n L X > < a : K e y V a l u e O f D i a g r a m O b j e c t K e y a n y T y p e z b w N T n L X > < a : K e y > < K e y > R e l a t i o n s h i p s \ & l t ; T a b l e s \ T _ k j � t t k o d e r \ C o l u m n s \ k j � t t s l a g _ k g & g t ; - & l t ; T a b l e s \ T _ k j � t t k o d e r   1 \ C o l u m n s \ k j � t t s l a g _ k g & g t ; \ F K < / K e y > < / a : K e y > < a : V a l u e   i : t y p e = " D i a g r a m D i s p l a y L i n k E n d p o i n t V i e w S t a t e " > < H e i g h t > 1 6 < / H e i g h t > < L a b e l L o c a t i o n   x m l n s : b = " h t t p : / / s c h e m a s . d a t a c o n t r a c t . o r g / 2 0 0 4 / 0 7 / S y s t e m . W i n d o w s " > < b : _ x > 8 3 7 . 9 0 3 8 1 0 5 6 7 6 6 5 6 9 < / b : _ x > < b : _ y > 6 7 < / b : _ y > < / L a b e l L o c a t i o n > < L o c a t i o n   x m l n s : b = " h t t p : / / s c h e m a s . d a t a c o n t r a c t . o r g / 2 0 0 4 / 0 7 / S y s t e m . W i n d o w s " > < b : _ x > 8 3 7 . 9 0 3 8 1 0 5 6 7 6 6 5 6 9 < / b : _ x > < b : _ y > 7 5 < / b : _ y > < / L o c a t i o n > < S h a p e R o t a t e A n g l e > 3 6 0 < / S h a p e R o t a t e A n g l e > < W i d t h > 1 6 < / W i d t h > < / a : V a l u e > < / a : K e y V a l u e O f D i a g r a m O b j e c t K e y a n y T y p e z b w N T n L X > < a : K e y V a l u e O f D i a g r a m O b j e c t K e y a n y T y p e z b w N T n L X > < a : K e y > < K e y > R e l a t i o n s h i p s \ & l t ; T a b l e s \ T _ k j � t t k o d e r \ C o l u m n s \ k j � t t s l a g _ k g & g t ; - & l t ; T a b l e s \ T _ k j � t t k o d e r   1 \ C o l u m n s \ k j � t t s l a g _ k g & g t ; \ P K < / K e y > < / a : K e y > < a : V a l u e   i : t y p e = " D i a g r a m D i s p l a y L i n k E n d p o i n t V i e w S t a t e " > < H e i g h t > 1 6 < / H e i g h t > < L a b e l L o c a t i o n   x m l n s : b = " h t t p : / / s c h e m a s . d a t a c o n t r a c t . o r g / 2 0 0 4 / 0 7 / S y s t e m . W i n d o w s " > < b : _ x > 8 6 1 . 9 0 3 8 1 0 5 6 7 6 6 5 8 < / b : _ x > < b : _ y > 1 0 0 < / b : _ y > < / L a b e l L o c a t i o n > < L o c a t i o n   x m l n s : b = " h t t p : / / s c h e m a s . d a t a c o n t r a c t . o r g / 2 0 0 4 / 0 7 / S y s t e m . W i n d o w s " > < b : _ x > 8 7 7 . 9 0 3 8 1 0 5 6 7 6 6 5 8 < / b : _ x > < b : _ y > 1 0 8 < / b : _ y > < / L o c a t i o n > < S h a p e R o t a t e A n g l e > 1 8 0 < / S h a p e R o t a t e A n g l e > < W i d t h > 1 6 < / W i d t h > < / a : V a l u e > < / a : K e y V a l u e O f D i a g r a m O b j e c t K e y a n y T y p e z b w N T n L X > < a : K e y V a l u e O f D i a g r a m O b j e c t K e y a n y T y p e z b w N T n L X > < a : K e y > < K e y > R e l a t i o n s h i p s \ & l t ; T a b l e s \ T _ k j � t t k o d e r \ C o l u m n s \ k j � t t s l a g _ k g & g t ; - & l t ; T a b l e s \ T _ k j � t t k o d e r   1 \ C o l u m n s \ k j � t t s l a g _ k g & g t ; \ C r o s s F i l t e r < / K e y > < / a : K e y > < a : V a l u e   i : t y p e = " D i a g r a m D i s p l a y L i n k C r o s s F i l t e r V i e w S t a t e " > < P o i n t s   x m l n s : b = " h t t p : / / s c h e m a s . d a t a c o n t r a c t . o r g / 2 0 0 4 / 0 7 / S y s t e m . W i n d o w s " > < b : P o i n t > < b : _ x > 8 5 3 . 9 0 3 8 1 0 5 6 7 6 6 5 6 9 < / b : _ x > < b : _ y > 7 5 < / b : _ y > < / b : P o i n t > < b : P o i n t > < b : _ x > 8 5 5 . 9 0 3 8 1 0 4 3 2 3 3 4 1 3 < / b : _ x > < b : _ y > 7 5 < / b : _ y > < / b : P o i n t > < b : P o i n t > < b : _ x > 8 5 7 . 9 0 3 8 1 0 4 3 2 3 3 4 1 3 < / b : _ x > < b : _ y > 7 7 < / b : _ y > < / b : P o i n t > < b : P o i n t > < b : _ x > 8 5 7 . 9 0 3 8 1 0 4 3 2 3 3 4 1 3 < / b : _ x > < b : _ y > 1 0 6 < / b : _ y > < / b : P o i n t > < b : P o i n t > < b : _ x > 8 5 9 . 9 0 3 8 1 0 4 3 2 3 3 4 1 3 < / b : _ x > < b : _ y > 1 0 8 < / b : _ y > < / b : P o i n t > < b : P o i n t > < b : _ x > 8 6 1 . 9 0 3 8 1 0 5 6 7 6 6 5 8 < / b : _ x > < b : _ y > 1 0 8 < / b : _ y > < / b : P o i n t > < / P o i n t s > < / a : V a l u e > < / a : K e y V a l u e O f D i a g r a m O b j e c t K e y a n y T y p e z b w N T n L X > < / V i e w S t a t e s > < / D i a g r a m M a n a g e r . S e r i a l i z a b l e D i a g r a m > < D i a g r a m M a n a g e r . S e r i a l i z a b l e D i a g r a m > < A d a p t e r   i : t y p e = " M e a s u r e D i a g r a m S a n d b o x A d a p t e r " > < T a b l e N a m e > T _ k o m m u n e 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 T _ k o m m u n e 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 C o l u m n s \ G a m l e _ k n r < / K e y > < / D i a g r a m O b j e c t K e y > < D i a g r a m O b j e c t K e y > < K e y > C o l u m n s \ g m l _ k o m m u n e < / K e y > < / D i a g r a m O b j e c t K e y > < D i a g r a m O b j e c t K e y > < K e y > C o l u m n s \ k n r < / K e y > < / D i a g r a m O b j e c t K e y > < D i a g r a m O b j e c t K e y > < K e y > C o l u m n s \ k o m m u n e < / K e y > < / D i a g r a m O b j e c t K e y > < D i a g r a m O b j e c t K e y > < K e y > C o l u m n s \ f n r < / K e y > < / D i a g r a m O b j e c t K e y > < D i a g r a m O b j e c t K e y > < K e y > C o l u m n s \ f y l k e 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 C o l u m n s \ G a m l e _ k n r < / K e y > < / a : K e y > < a : V a l u e   i : t y p e = " M e a s u r e G r i d N o d e V i e w S t a t e " > < L a y e d O u t > t r u e < / L a y e d O u t > < / a : V a l u e > < / a : K e y V a l u e O f D i a g r a m O b j e c t K e y a n y T y p e z b w N T n L X > < a : K e y V a l u e O f D i a g r a m O b j e c t K e y a n y T y p e z b w N T n L X > < a : K e y > < K e y > C o l u m n s \ g m l _ k o m m u n e < / K e y > < / a : K e y > < a : V a l u e   i : t y p e = " M e a s u r e G r i d N o d e V i e w S t a t e " > < C o l u m n > 1 < / C o l u m n > < L a y e d O u t > t r u e < / L a y e d O u t > < / a : V a l u e > < / a : K e y V a l u e O f D i a g r a m O b j e c t K e y a n y T y p e z b w N T n L X > < a : K e y V a l u e O f D i a g r a m O b j e c t K e y a n y T y p e z b w N T n L X > < a : K e y > < K e y > C o l u m n s \ k n r < / K e y > < / a : K e y > < a : V a l u e   i : t y p e = " M e a s u r e G r i d N o d e V i e w S t a t e " > < C o l u m n > 2 < / C o l u m n > < L a y e d O u t > t r u e < / L a y e d O u t > < / a : V a l u e > < / a : K e y V a l u e O f D i a g r a m O b j e c t K e y a n y T y p e z b w N T n L X > < a : K e y V a l u e O f D i a g r a m O b j e c t K e y a n y T y p e z b w N T n L X > < a : K e y > < K e y > C o l u m n s \ k o m m u n e < / K e y > < / a : K e y > < a : V a l u e   i : t y p e = " M e a s u r e G r i d N o d e V i e w S t a t e " > < C o l u m n > 3 < / C o l u m n > < L a y e d O u t > t r u e < / L a y e d O u t > < / a : V a l u e > < / a : K e y V a l u e O f D i a g r a m O b j e c t K e y a n y T y p e z b w N T n L X > < a : K e y V a l u e O f D i a g r a m O b j e c t K e y a n y T y p e z b w N T n L X > < a : K e y > < K e y > C o l u m n s \ f n r < / K e y > < / a : K e y > < a : V a l u e   i : t y p e = " M e a s u r e G r i d N o d e V i e w S t a t e " > < C o l u m n > 4 < / C o l u m n > < L a y e d O u t > t r u e < / L a y e d O u t > < / a : V a l u e > < / a : K e y V a l u e O f D i a g r a m O b j e c t K e y a n y T y p e z b w N T n L X > < a : K e y V a l u e O f D i a g r a m O b j e c t K e y a n y T y p e z b w N T n L X > < a : K e y > < K e y > C o l u m n s \ f y l k e < / K e y > < / a : K e y > < a : V a l u e   i : t y p e = " M e a s u r e G r i d N o d e V i e w S t a t e " > < C o l u m n > 5 < / C o l u m n > < L a y e d O u t > t r u e < / L a y e d O u t > < / a : V a l u e > < / a : K e y V a l u e O f D i a g r a m O b j e c t K e y a n y T y p e z b w N T n L X > < / V i e w S t a t e s > < / D i a g r a m M a n a g e r . S e r i a l i z a b l e D i a g r a m > < D i a g r a m M a n a g e r . S e r i a l i z a b l e D i a g r a m > < A d a p t e r   i : t y p e = " M e a s u r e D i a g r a m S a n d b o x A d a p t e r " > < T a b l e N a m e > T _ k j � t t k o d e r 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 T _ k j � t t k o d e r 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 C o l u m n s \ k j � t t s l a g _ k g < / K e y > < / D i a g r a m O b j e c t K e y > < D i a g r a m O b j e c t K e y > < K e y > C o l u m n s \ d y r e s l a g < / K e y > < / D i a g r a m O b j e c t K e y > < D i a g r a m O b j e c t K e y > < K e y > C o l u m n s \ g r u p p e r < / K e y > < / D i a g r a m O b j e c t K e y > < D i a g r a m O b j e c t K e y > < K e y > C o l u m n s \ h o v e d g r u p p e r < / K e y > < / D i a g r a m O b j e c t K e y > < D i a g r a m O b j e c t K e y > < K e y > C o l u m n s \ K o l o n n e 1 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 C o l u m n s \ k j � t t s l a g _ k g < / K e y > < / a : K e y > < a : V a l u e   i : t y p e = " M e a s u r e G r i d N o d e V i e w S t a t e " > < L a y e d O u t > t r u e < / L a y e d O u t > < / a : V a l u e > < / a : K e y V a l u e O f D i a g r a m O b j e c t K e y a n y T y p e z b w N T n L X > < a : K e y V a l u e O f D i a g r a m O b j e c t K e y a n y T y p e z b w N T n L X > < a : K e y > < K e y > C o l u m n s \ d y r e s l a g < / K e y > < / a : K e y > < a : V a l u e   i : t y p e = " M e a s u r e G r i d N o d e V i e w S t a t e " > < C o l u m n > 1 < / C o l u m n > < L a y e d O u t > t r u e < / L a y e d O u t > < / a : V a l u e > < / a : K e y V a l u e O f D i a g r a m O b j e c t K e y a n y T y p e z b w N T n L X > < a : K e y V a l u e O f D i a g r a m O b j e c t K e y a n y T y p e z b w N T n L X > < a : K e y > < K e y > C o l u m n s \ g r u p p e r < / K e y > < / a : K e y > < a : V a l u e   i : t y p e = " M e a s u r e G r i d N o d e V i e w S t a t e " > < C o l u m n > 2 < / C o l u m n > < L a y e d O u t > t r u e < / L a y e d O u t > < / a : V a l u e > < / a : K e y V a l u e O f D i a g r a m O b j e c t K e y a n y T y p e z b w N T n L X > < a : K e y V a l u e O f D i a g r a m O b j e c t K e y a n y T y p e z b w N T n L X > < a : K e y > < K e y > C o l u m n s \ h o v e d g r u p p e r < / K e y > < / a : K e y > < a : V a l u e   i : t y p e = " M e a s u r e G r i d N o d e V i e w S t a t e " > < C o l u m n > 3 < / C o l u m n > < L a y e d O u t > t r u e < / L a y e d O u t > < / a : V a l u e > < / a : K e y V a l u e O f D i a g r a m O b j e c t K e y a n y T y p e z b w N T n L X > < a : K e y V a l u e O f D i a g r a m O b j e c t K e y a n y T y p e z b w N T n L X > < a : K e y > < K e y > C o l u m n s \ K o l o n n e 1 < / K e y > < / a : K e y > < a : V a l u e   i : t y p e = " M e a s u r e G r i d N o d e V i e w S t a t e " > < C o l u m n > 4 < / C o l u m n > < L a y e d O u t > t r u e < / L a y e d O u t > < / a : V a l u e > < / a : K e y V a l u e O f D i a g r a m O b j e c t K e y a n y T y p e z b w N T n L X > < / V i e w S t a t e s > < / D i a g r a m M a n a g e r . S e r i a l i z a b l e D i a g r a m > < D i a g r a m M a n a g e r . S e r i a l i z a b l e D i a g r a m > < A d a p t e r   i : t y p e = " M e a s u r e D i a g r a m S a n d b o x A d a p t e r " > < T a b l e N a m e > T _ k o m m u n e 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 T _ k o m m u n e 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 C o l u m n s \ G a m l e _ k n r < / K e y > < / D i a g r a m O b j e c t K e y > < D i a g r a m O b j e c t K e y > < K e y > C o l u m n s \ g m l _ k o m m u n e < / K e y > < / D i a g r a m O b j e c t K e y > < D i a g r a m O b j e c t K e y > < K e y > C o l u m n s \ k n r < / K e y > < / D i a g r a m O b j e c t K e y > < D i a g r a m O b j e c t K e y > < K e y > C o l u m n s \ k o m m u n e < / K e y > < / D i a g r a m O b j e c t K e y > < D i a g r a m O b j e c t K e y > < K e y > C o l u m n s \ f n r < / K e y > < / D i a g r a m O b j e c t K e y > < D i a g r a m O b j e c t K e y > < K e y > C o l u m n s \ f y l k e 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 C o l u m n s \ G a m l e _ k n r < / K e y > < / a : K e y > < a : V a l u e   i : t y p e = " M e a s u r e G r i d N o d e V i e w S t a t e " > < L a y e d O u t > t r u e < / L a y e d O u t > < / a : V a l u e > < / a : K e y V a l u e O f D i a g r a m O b j e c t K e y a n y T y p e z b w N T n L X > < a : K e y V a l u e O f D i a g r a m O b j e c t K e y a n y T y p e z b w N T n L X > < a : K e y > < K e y > C o l u m n s \ g m l _ k o m m u n e < / K e y > < / a : K e y > < a : V a l u e   i : t y p e = " M e a s u r e G r i d N o d e V i e w S t a t e " > < C o l u m n > 1 < / C o l u m n > < L a y e d O u t > t r u e < / L a y e d O u t > < / a : V a l u e > < / a : K e y V a l u e O f D i a g r a m O b j e c t K e y a n y T y p e z b w N T n L X > < a : K e y V a l u e O f D i a g r a m O b j e c t K e y a n y T y p e z b w N T n L X > < a : K e y > < K e y > C o l u m n s \ k n r < / K e y > < / a : K e y > < a : V a l u e   i : t y p e = " M e a s u r e G r i d N o d e V i e w S t a t e " > < C o l u m n > 2 < / C o l u m n > < L a y e d O u t > t r u e < / L a y e d O u t > < / a : V a l u e > < / a : K e y V a l u e O f D i a g r a m O b j e c t K e y a n y T y p e z b w N T n L X > < a : K e y V a l u e O f D i a g r a m O b j e c t K e y a n y T y p e z b w N T n L X > < a : K e y > < K e y > C o l u m n s \ k o m m u n e < / K e y > < / a : K e y > < a : V a l u e   i : t y p e = " M e a s u r e G r i d N o d e V i e w S t a t e " > < C o l u m n > 3 < / C o l u m n > < L a y e d O u t > t r u e < / L a y e d O u t > < / a : V a l u e > < / a : K e y V a l u e O f D i a g r a m O b j e c t K e y a n y T y p e z b w N T n L X > < a : K e y V a l u e O f D i a g r a m O b j e c t K e y a n y T y p e z b w N T n L X > < a : K e y > < K e y > C o l u m n s \ f n r < / K e y > < / a : K e y > < a : V a l u e   i : t y p e = " M e a s u r e G r i d N o d e V i e w S t a t e " > < C o l u m n > 4 < / C o l u m n > < L a y e d O u t > t r u e < / L a y e d O u t > < / a : V a l u e > < / a : K e y V a l u e O f D i a g r a m O b j e c t K e y a n y T y p e z b w N T n L X > < a : K e y V a l u e O f D i a g r a m O b j e c t K e y a n y T y p e z b w N T n L X > < a : K e y > < K e y > C o l u m n s \ f y l k e < / K e y > < / a : K e y > < a : V a l u e   i : t y p e = " M e a s u r e G r i d N o d e V i e w S t a t e " > < C o l u m n > 5 < / C o l u m n > < L a y e d O u t > t r u e < / L a y e d O u t > < / a : V a l u e > < / a : K e y V a l u e O f D i a g r a m O b j e c t K e y a n y T y p e z b w N T n L X > < / V i e w S t a t e s > < / D i a g r a m M a n a g e r . S e r i a l i z a b l e D i a g r a m > < D i a g r a m M a n a g e r . S e r i a l i z a b l e D i a g r a m > < A d a p t e r   i : t y p e = " M e a s u r e D i a g r a m S a n d b o x A d a p t e r " > < T a b l e N a m e > K o m m u n e t a l l _ C S V < / 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 K o m m u n e t a l l _ C S V < / 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 a v   V e r d i < / K e y > < / D i a g r a m O b j e c t K e y > < D i a g r a m O b j e c t K e y > < K e y > M e a s u r e s \ S u m   a v   V e r d i \ T a g I n f o \ F o r m u l a < / K e y > < / D i a g r a m O b j e c t K e y > < D i a g r a m O b j e c t K e y > < K e y > M e a s u r e s \ S u m   a v   V e r d i \ T a g I n f o \ V a l u e < / K e y > < / D i a g r a m O b j e c t K e y > < D i a g r a m O b j e c t K e y > < K e y > M e a s u r e s \ S u m   o f   V e r d i < / K e y > < / D i a g r a m O b j e c t K e y > < D i a g r a m O b j e c t K e y > < K e y > M e a s u r e s \ S u m   o f   V e r d i \ T a g I n f o \ F o r m u l a < / K e y > < / D i a g r a m O b j e c t K e y > < D i a g r a m O b j e c t K e y > < K e y > M e a s u r e s \ S u m   o f   V e r d i \ T a g I n f o \ V a l u e < / K e y > < / D i a g r a m O b j e c t K e y > < D i a g r a m O b j e c t K e y > < K e y > C o l u m n s \ a a r < / K e y > < / D i a g r a m O b j e c t K e y > < D i a g r a m O b j e c t K e y > < K e y > C o l u m n s \ k o m n r < / K e y > < / D i a g r a m O b j e c t K e y > < D i a g r a m O b j e c t K e y > < K e y > C o l u m n s \ S l a k t e s l a g < / K e y > < / D i a g r a m O b j e c t K e y > < D i a g r a m O b j e c t K e y > < K e y > C o l u m n s \ V e r d i < / K e y > < / D i a g r a m O b j e c t K e y > < D i a g r a m O b j e c t K e y > < K e y > L i n k s \ & l t ; C o l u m n s \ S u m   a v   V e r d i & g t ; - & l t ; M e a s u r e s \ V e r d i & g t ; < / K e y > < / D i a g r a m O b j e c t K e y > < D i a g r a m O b j e c t K e y > < K e y > L i n k s \ & l t ; C o l u m n s \ S u m   a v   V e r d i & g t ; - & l t ; M e a s u r e s \ V e r d i & g t ; \ C O L U M N < / K e y > < / D i a g r a m O b j e c t K e y > < D i a g r a m O b j e c t K e y > < K e y > L i n k s \ & l t ; C o l u m n s \ S u m   a v   V e r d i & g t ; - & l t ; M e a s u r e s \ V e r d i & g t ; \ M E A S U R E 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 a v   V e r d i < / K e y > < / a : K e y > < a : V a l u e   i : t y p e = " M e a s u r e G r i d N o d e V i e w S t a t e " > < C o l u m n > 2 < / C o l u m n > < L a y e d O u t > t r u e < / L a y e d O u t > < W a s U I I n v i s i b l e > t r u e < / W a s U I I n v i s i b l e > < / a : V a l u e > < / a : K e y V a l u e O f D i a g r a m O b j e c t K e y a n y T y p e z b w N T n L X > < a : K e y V a l u e O f D i a g r a m O b j e c t K e y a n y T y p e z b w N T n L X > < a : K e y > < K e y > M e a s u r e s \ S u m   a v   V e r d i \ T a g I n f o \ F o r m u l a < / K e y > < / a : K e y > < a : V a l u e   i : t y p e = " M e a s u r e G r i d V i e w S t a t e I D i a g r a m T a g A d d i t i o n a l I n f o " / > < / a : K e y V a l u e O f D i a g r a m O b j e c t K e y a n y T y p e z b w N T n L X > < a : K e y V a l u e O f D i a g r a m O b j e c t K e y a n y T y p e z b w N T n L X > < a : K e y > < K e y > M e a s u r e s \ S u m   a v   V e r d i \ T a g I n f o \ V a l u e < / K e y > < / a : K e y > < a : V a l u e   i : t y p e = " M e a s u r e G r i d V i e w S t a t e I D i a g r a m T a g A d d i t i o n a l I n f o " / > < / a : K e y V a l u e O f D i a g r a m O b j e c t K e y a n y T y p e z b w N T n L X > < a : K e y V a l u e O f D i a g r a m O b j e c t K e y a n y T y p e z b w N T n L X > < a : K e y > < K e y > M e a s u r e s \ S u m   o f   V e r d i < / K e y > < / a : K e y > < a : V a l u e   i : t y p e = " M e a s u r e G r i d N o d e V i e w S t a t e " > < C o l u m n > 2 < / C o l u m n > < L a y e d O u t > t r u e < / L a y e d O u t > < / a : V a l u e > < / a : K e y V a l u e O f D i a g r a m O b j e c t K e y a n y T y p e z b w N T n L X > < a : K e y V a l u e O f D i a g r a m O b j e c t K e y a n y T y p e z b w N T n L X > < a : K e y > < K e y > M e a s u r e s \ S u m   o f   V e r d i \ T a g I n f o \ F o r m u l a < / K e y > < / a : K e y > < a : V a l u e   i : t y p e = " M e a s u r e G r i d V i e w S t a t e I D i a g r a m T a g A d d i t i o n a l I n f o " / > < / a : K e y V a l u e O f D i a g r a m O b j e c t K e y a n y T y p e z b w N T n L X > < a : K e y V a l u e O f D i a g r a m O b j e c t K e y a n y T y p e z b w N T n L X > < a : K e y > < K e y > M e a s u r e s \ S u m   o f   V e r d i \ T a g I n f o \ V a l u e < / K e y > < / a : K e y > < a : V a l u e   i : t y p e = " M e a s u r e G r i d V i e w S t a t e I D i a g r a m T a g A d d i t i o n a l I n f o " / > < / a : K e y V a l u e O f D i a g r a m O b j e c t K e y a n y T y p e z b w N T n L X > < a : K e y V a l u e O f D i a g r a m O b j e c t K e y a n y T y p e z b w N T n L X > < a : K e y > < K e y > C o l u m n s \ a a r < / K e y > < / a : K e y > < a : V a l u e   i : t y p e = " M e a s u r e G r i d N o d e V i e w S t a t e " > < L a y e d O u t > t r u e < / L a y e d O u t > < / a : V a l u e > < / a : K e y V a l u e O f D i a g r a m O b j e c t K e y a n y T y p e z b w N T n L X > < a : K e y V a l u e O f D i a g r a m O b j e c t K e y a n y T y p e z b w N T n L X > < a : K e y > < K e y > C o l u m n s \ k o m n r < / K e y > < / a : K e y > < a : V a l u e   i : t y p e = " M e a s u r e G r i d N o d e V i e w S t a t e " > < C o l u m n > 1 < / C o l u m n > < L a y e d O u t > t r u e < / L a y e d O u t > < / a : V a l u e > < / a : K e y V a l u e O f D i a g r a m O b j e c t K e y a n y T y p e z b w N T n L X > < a : K e y V a l u e O f D i a g r a m O b j e c t K e y a n y T y p e z b w N T n L X > < a : K e y > < K e y > C o l u m n s \ S l a k t e s l a g < / K e y > < / a : K e y > < a : V a l u e   i : t y p e = " M e a s u r e G r i d N o d e V i e w S t a t e " > < C o l u m n > 3 < / C o l u m n > < L a y e d O u t > t r u e < / L a y e d O u t > < / a : V a l u e > < / a : K e y V a l u e O f D i a g r a m O b j e c t K e y a n y T y p e z b w N T n L X > < a : K e y V a l u e O f D i a g r a m O b j e c t K e y a n y T y p e z b w N T n L X > < a : K e y > < K e y > C o l u m n s \ V e r d i < / K e y > < / a : K e y > < a : V a l u e   i : t y p e = " M e a s u r e G r i d N o d e V i e w S t a t e " > < C o l u m n > 2 < / C o l u m n > < L a y e d O u t > t r u e < / L a y e d O u t > < / a : V a l u e > < / a : K e y V a l u e O f D i a g r a m O b j e c t K e y a n y T y p e z b w N T n L X > < a : K e y V a l u e O f D i a g r a m O b j e c t K e y a n y T y p e z b w N T n L X > < a : K e y > < K e y > L i n k s \ & l t ; C o l u m n s \ S u m   a v   V e r d i & g t ; - & l t ; M e a s u r e s \ V e r d i & g t ; < / K e y > < / a : K e y > < a : V a l u e   i : t y p e = " M e a s u r e G r i d V i e w S t a t e I D i a g r a m L i n k " / > < / a : K e y V a l u e O f D i a g r a m O b j e c t K e y a n y T y p e z b w N T n L X > < a : K e y V a l u e O f D i a g r a m O b j e c t K e y a n y T y p e z b w N T n L X > < a : K e y > < K e y > L i n k s \ & l t ; C o l u m n s \ S u m   a v   V e r d i & g t ; - & l t ; M e a s u r e s \ V e r d i & g t ; \ C O L U M N < / K e y > < / a : K e y > < a : V a l u e   i : t y p e = " M e a s u r e G r i d V i e w S t a t e I D i a g r a m L i n k E n d p o i n t " / > < / a : K e y V a l u e O f D i a g r a m O b j e c t K e y a n y T y p e z b w N T n L X > < a : K e y V a l u e O f D i a g r a m O b j e c t K e y a n y T y p e z b w N T n L X > < a : K e y > < K e y > L i n k s \ & l t ; C o l u m n s \ S u m   a v   V e r d i & g t ; - & l t ; M e a s u r e s \ V e r d i & g t ; \ M E A S U R E < / K e y > < / a : K e y > < a : V a l u e   i : t y p e = " M e a s u r e G r i d V i e w S t a t e I D i a g r a m L i n k E n d p o i n t " / > < / a : K e y V a l u e O f D i a g r a m O b j e c t K e y a n y T y p e z b w N T n L X > < / V i e w S t a t e s > < / D i a g r a m M a n a g e r . S e r i a l i z a b l e D i a g r a m > < / A r r a y O f D i a g r a m M a n a g e r . S e r i a l i z a b l e D i a g r a m > ] ] > < / C u s t o m C o n t e n t > < / G e m i n i > 
</file>

<file path=customXml/item29.xml>��< ? x m l   v e r s i o n = " 1 . 0 "   e n c o d i n g = " U T F - 1 6 " ? > < G e m i n i   x m l n s = " h t t p : / / g e m i n i / p i v o t c u s t o m i z a t i o n / 6 7 f 4 7 4 1 1 - 8 8 b 5 - 4 c 2 d - b 6 e 4 - c 1 2 7 2 2 3 8 a f 4 0 " > < 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xml>��< ? x m l   v e r s i o n = " 1 . 0 "   e n c o d i n g = " U T F - 1 6 " ? > < G e m i n i   x m l n s = " h t t p : / / g e m i n i / p i v o t c u s t o m i z a t i o n / 9 5 2 f 6 b 9 7 - 4 3 4 3 - 4 6 f b - 9 6 e e - 0 b 1 2 f 0 c 0 d 6 3 1 " > < 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0.xml>��< ? x m l   v e r s i o n = " 1 . 0 "   e n c o d i n g = " u t f - 1 6 " ? > < D a t a M a s h u p   s q m i d = " e 1 0 8 9 f e 9 - 1 8 3 3 - 4 0 2 d - 9 4 d f - d 4 a 5 d d 5 f 8 d 3 3 "   x m l n s = " h t t p : / / s c h e m a s . m i c r o s o f t . c o m / D a t a M a s h u p " > A A A A A M Y H A A B Q S w M E F A A C A A g A M H + J W z i r N v 6 l A A A A 9 g A A A B I A H A B D b 2 5 m a W c v U G F j a 2 F n Z S 5 4 b W w g o h g A K K A U A A A A A A A A A A A A A A A A A A A A A A A A A A A A h Y 8 x D o I w G I W v Q r r T F j Q R y U 8 Z X E V N T I x r L R U a o R h a L H d z 8 E h e Q Y y i b o 7 v e 9 / w 3 v 1 6 g 7 S v K + 8 i W 6 M a n a A A U + R J L Z p c 6 S J B n T 3 6 E U o Z b L g 4 8 U J 6 g 6 x N 3 J s 8 Q a W 1 5 5 g Q 5 x x 2 E 9 y 0 B Q k p D c g + W 2 5 F K W u O P r L 6 L / t K G 8 u 1 k I j B 7 j W G h T i Y z n E w i z A F M k L I l P 4 K 4 b D 3 2 f 5 A W H S V 7 V r J 9 M F f r Y G M E c j 7 A 3 s A U E s D B B Q A A g A I A D B / i V 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w f 4 l b W J L V W c g E A A B p E Q A A E w A c A E Z v c m 1 1 b G F z L 1 N l Y 3 R p b 2 4 x L m 0 g o h g A K K A U A A A A A A A A A A A A A A A A A A A A A A A A A A A A 3 V Z f b y I 3 E H + P l O 9 g O S 8 g E Q Q 0 S d u 7 c q c c S X p p p O Q u J N c H Q J H D D u C s 1 6 Z e L w 1 C f K + + 9 4 t 1 v L u w f 1 g 3 p / S q S u V l s e f / b 8 Y z E 8 L Y c C V J P / m 2 3 + 7 v 7 e + F M 6 b B I 1 c q C C I J h g n x 0 O t / I V 0 i w O z v E f x d c e E B X l w o / O r m B R c Q 1 m j v z f A + B B 0 O f 1 E z J o c 3 E s 4 0 X 8 C w b 5 j h o e G + P / z A k G F 4 x g y 7 V n q K J M F 8 A w I W o J m 0 p J J R W m 8 k F g / o q f Q 0 E F 8 J J S V o M n k C j X w U v b h j j w K a f V Q z N j 0 l o k C G t d j D x o r 2 l D Q g D V 1 n i t B b o 0 E b I K H / F A n 8 T t B / 3 S 6 r u l W / h z W n 3 Q Y B N p 6 R w a k x m j 9 G B s L R + 8 F H 7 n k g R + / J T + + I 0 R H k v P c N Q q E J T E F 6 M O G o y p B J J P 3 w C W H P T J 9 6 X h J C 7 W 8 c b R B 6 Z / G a K B 1 Y l 7 j Y u H O w Q 6 g N U g h G 9 Z e w 3 E F g A + a L 7 j f I a s d w D v F 7 s + A e G G L Y I w i R m s 1 Z O 3 + e M + n F / 7 f B u 1 y s j D 1 R k 8 h e s w C s y z t A n P s h B H M Q e K j n s D i 3 h t C 3 5 R w y j 7 b C i c 4 7 J F q d j k A a q x V l T K M j l 9 K c H D U t + 9 p i 4 q t A V l x j s A / + d P d + C t w k B O s N k V H w C D q h a B 4 6 K I y F l c r w C U I 1 Q c l q C Z 8 J P 5 I u 0 q L a v v 8 E D k L k u F / w q U t k K Q S X 0 2 q i Y I G b s O B C h M x h U W H i q y n z S P s O k m Z b / M o k p 6 E I m 1 Y 1 Q U 5 d c C A p 8 Y + F R j N H + p H J a X T B Q O 9 S c q / v Z j 6 f Y Y M 1 Z M 4 X y o B G h A m W N m G F F 5 b V / r 2 M G W / M D H T W A f L P J K 7 h u N 7 T C k d H 6 K Y R 2 t Z I v 4 D 2 O K 3 q u Z p 5 e W O F V v u V n q a 9 r j a I j Y 9 s s + 2 0 W 6 3 c m 7 7 a t I 0 A 5 5 h c I i p s I T O j t y C x S W S x l b 2 z 7 7 k Q T j K m Q s G m d F 0 5 S W I 5 1 w S p 9 m Y b R a Y 8 D m V T R X U b N p I R 6 B H q 7 b T a x w S x y J 1 P S u f v S + c f S u c f i + d O q 3 R u l 8 6 d 0 v m 7 0 v m o X t / f 4 9 K J R n 6 Z y D X f / 8 k i c c 2 w k b F 4 / q G o U + 2 q t d 5 O 4 A y t n H A e p U 9 M Y 2 F i 5 V u V e c j w k p H B Z b h l + B y B X n b t j t E g H 7 h k e n m J m 4 f h E w 6 6 m 5 P E 2 Y g v t k s T H t v Y S z p u 4 b e I o + 1 Y 1 y j v T H G E Q q a T V m W w F y 6 a Z 2 o c B e h F L Y u j M T g D w Q O O / 7 v 0 L d p P c e 1 2 j h v k X I 6 V h 4 + 8 e 3 L c a r U b 5 H O E r 7 5 v l g K 6 2 d / m t Z I w y j 0 6 p S c a A n x L Q B S m O / Q 1 n 5 h 8 T / m k V Y D S H 8 G W 4 S a D Z J B e n w r R H z P B d J i E X K x h l / I Y m A G 5 i G S 8 K M f Q I a b W e 7 R L V 5 T C M + K D a l F F E A l m 1 x B K 3 1 A n i H R N y c g B t g v k H L B 1 0 n 2 X M f w H m f j X s m E V b z L y g p E s d b H a f P X e P f h J B 6 j C 8 f x 5 D K L Z i 7 R G j H 5 V 2 n 9 U y q / V V w O b t S 7 d y t J R 9 n h f s T C m v W N F f 2 a B w B F f t Q t O A 7 G 1 l o 5 w A 8 8 m 2 Y e q B F z M k y r m y V L 4 R d Z 1 o d 7 z s Z T Q e / r z D 2 N 8 h U l 7 H Y K Z / L d C M V F p B 2 V u 3 9 n G 7 y 1 1 M q H L h K m O 5 v N 4 b S j e z 7 C U v C r i V 0 O U Z O L B j s J / U m W x g m 8 F 0 p X U 8 S 5 w G E / 8 3 Y q 4 O r T b R 7 I u H N q h v o M L T s 5 D q Z v x h l A h n / i c K o k 5 S u J S J w G 5 R D U h K b 0 o e B F 7 X m X z w l Z x 6 D a Z S l a Y L E o e v S L N B 6 U 8 k V q n X t m b i 2 z l z v Q X U E s B A i 0 A F A A C A A g A M H + J W z i r N v 6 l A A A A 9 g A A A B I A A A A A A A A A A A A A A A A A A A A A A E N v b m Z p Z y 9 Q Y W N r Y W d l L n h t b F B L A Q I t A B Q A A g A I A D B / i V t T c j g s m w A A A O E A A A A T A A A A A A A A A A A A A A A A A P E A A A B b Q 2 9 u d G V u d F 9 U e X B l c 1 0 u e G 1 s U E s B A i 0 A F A A C A A g A M H + J W 1 i S 1 V n I B A A A a R E A A B M A A A A A A A A A A A A A A A A A 2 Q E A A E Z v c m 1 1 b G F z L 1 N l Y 3 R p b 2 4 x L m 1 Q S w U G A A A A A A M A A w D C A A A A 7 g 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9 0 4 A A A A A A A D V 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S 2 9 t b X V u Z X R h b G x f Q 1 N W P C 9 J d G V t U G F 0 a D 4 8 L 0 l 0 Z W 1 M b 2 N h d G l v b j 4 8 U 3 R h Y m x l R W 5 0 c m l l c z 4 8 R W 5 0 c n k g V H l w Z T 0 i R m l s b E V y c m 9 y Q 2 9 1 b n Q i I F Z h b H V l P S J s M C I g L z 4 8 R W 5 0 c n k g V H l w Z T 0 i Q n V m Z m V y T m V 4 d F J l Z n J l c 2 g i I F Z h b H V l P S J s M S I g L z 4 8 R W 5 0 c n k g V H l w Z T 0 i R m l s b E V u Y W J s Z W Q i I F Z h b H V l P S J s M C I g L z 4 8 R W 5 0 c n k g V H l w Z T 0 i R m l s b G V k Q 2 9 t c G x l d G V S Z X N 1 b H R U b 1 d v c m t z a G V l d C I g V m F s d W U 9 I m w w I i A v P j x F b n R y e S B U e X B l P S J G a W x s T G F z d F V w Z G F 0 Z W Q i I F Z h b H V l P S J k M j A y N S 0 x M i 0 w O V Q x N D o 1 N j o 0 N C 4 3 M z M y O D U 0 W i I g L z 4 8 R W 5 0 c n k g V H l w Z T 0 i R m l s b F R v R G F 0 Y U 1 v Z G V s R W 5 h Y m x l Z C I g V m F s d W U 9 I m w x I i A v P j x F b n R y e S B U e X B l P S J J c 1 B y a X Z h d G U i I F Z h b H V l P S J s M C I g L z 4 8 R W 5 0 c n k g V H l w Z T 0 i U X V l c n l J R C I g V m F s d W U 9 I n M 4 Z W Z h N m U x M y 0 4 Y W M w L T Q 5 Z T Q t O D l m Z S 1 m Z G Z h O D A y N D k z O T k i I C 8 + P E V u d H J 5 I F R 5 c G U 9 I k Z p b G x D b 2 x 1 b W 5 U e X B l c y I g V m F s d W U 9 I n N B d 0 1 H Q l E 9 P S I g L z 4 8 R W 5 0 c n k g V H l w Z T 0 i U m V z d W x 0 V H l w Z S I g V m F s d W U 9 I n N U Y W J s Z S I g L z 4 8 R W 5 0 c n k g V H l w Z T 0 i T m F 2 a W d h d G l v b l N 0 Z X B O Y W 1 l I i B W Y W x 1 Z T 0 i c 0 5 h d m l n Y X N q b 2 4 i I C 8 + P E V u d H J 5 I F R 5 c G U 9 I k Z p b G x P Y m p l Y 3 R U e X B l I i B W Y W x 1 Z T 0 i c 1 B p d m 9 0 V G F i b G U i I C 8 + P E V u d H J 5 I F R 5 c G U 9 I k 5 h b W V V c G R h d G V k Q W Z 0 Z X J G a W x s I i B W Y W x 1 Z T 0 i b D A i I C 8 + P E V u d H J 5 I F R 5 c G U 9 I l B p d m 9 0 T 2 J q Z W N 0 T m F t Z S I g V m F s d W U 9 I n N Q X 2 F u Z G V s X 1 g h U G l 2 b 3 R 0 Y W J l b G w 2 I i A v P j x F b n R y e S B U e X B l P S J G a W x s R X J y b 3 J D b 2 R l I i B W Y W x 1 Z T 0 i c 1 V u a 2 5 v d 2 4 i I C 8 + P E V u d H J 5 I F R 5 c G U 9 I k Z p b G x D b 3 V u d C I g V m F s d W U 9 I m w x N j U x M z I 1 I i A v P j x F b n R y e S B U e X B l P S J G a W x s Q 2 9 s d W 1 u T m F t Z X M i I F Z h b H V l P S J z W y Z x d W 9 0 O 2 F h c i Z x d W 9 0 O y w m c X V v d D t r b 2 1 u c i Z x d W 9 0 O y w m c X V v d D t T b G F r d G V z b G F n J n F 1 b 3 Q 7 L C Z x d W 9 0 O 1 Z l c m R p J n F 1 b 3 Q 7 X S I g L z 4 8 R W 5 0 c n k g V H l w Z T 0 i R m l s b F N 0 Y X R 1 c y I g V m F s d W U 9 I n N D b 2 1 w b G V 0 Z S I g L z 4 8 R W 5 0 c n k g V H l w Z T 0 i Q W R k Z W R U b 0 R h d G F N b 2 R l b C I g V m F s d W U 9 I m w x I i A v P j x F b n R y e S B U e X B l P S J S Z W x h d G l v b n N o a X B J b m Z v Q 2 9 u d G F p b m V y I i B W Y W x 1 Z T 0 i c 3 s m c X V v d D t j b 2 x 1 b W 5 D b 3 V u d C Z x d W 9 0 O z o 0 L C Z x d W 9 0 O 2 t l e U N v b H V t b k 5 h b W V z J n F 1 b 3 Q 7 O l t d L C Z x d W 9 0 O 3 F 1 Z X J 5 U m V s Y X R p b 2 5 z a G l w c y Z x d W 9 0 O z p b X S w m c X V v d D t j b 2 x 1 b W 5 J Z G V u d G l 0 a W V z J n F 1 b 3 Q 7 O l s m c X V v d D t T Z W N 0 a W 9 u M S 9 L b 2 1 t d W 5 l d G F s b F 9 D U 1 Y v T 3 B w a G V 2 Z X Q g c G l 2 b 3 R l c m l u Z y B m b 3 I g Y W 5 k c m U g a 2 9 s b 2 5 u Z X I u e 2 F h c i w w f S Z x d W 9 0 O y w m c X V v d D t T Z W N 0 a W 9 u M S 9 L b 2 1 t d W 5 l d G F s b F 9 D U 1 Y v T 3 B w a G V 2 Z X Q g c G l 2 b 3 R l c m l u Z y B m b 3 I g Y W 5 k c m U g a 2 9 s b 2 5 u Z X I u e 2 t v b W 5 y L D F 9 J n F 1 b 3 Q 7 L C Z x d W 9 0 O 1 N l Y 3 R p b 2 4 x L 0 t v b W 1 1 b m V 0 Y W x s X 0 N T V i 9 P c H B o Z X Z l d C B w a X Z v d G V y a W 5 n I G Z v c i B h b m R y Z S B r b 2 x v b m 5 l c i 5 7 Q X R 0 c m l i d X R 0 L D J 9 J n F 1 b 3 Q 7 L C Z x d W 9 0 O 1 N l Y 3 R p b 2 4 x L 0 t v b W 1 1 b m V 0 Y W x s X 0 N T V i 9 P c H B o Z X Z l d C B w a X Z v d G V y a W 5 n I G Z v c i B h b m R y Z S B r b 2 x v b m 5 l c i 5 7 V m V y Z G k s M 3 0 m c X V v d D t d L C Z x d W 9 0 O 0 N v b H V t b k N v d W 5 0 J n F 1 b 3 Q 7 O j Q s J n F 1 b 3 Q 7 S 2 V 5 Q 2 9 s d W 1 u T m F t Z X M m c X V v d D s 6 W 1 0 s J n F 1 b 3 Q 7 Q 2 9 s d W 1 u S W R l b n R p d G l l c y Z x d W 9 0 O z p b J n F 1 b 3 Q 7 U 2 V j d G l v b j E v S 2 9 t b X V u Z X R h b G x f Q 1 N W L 0 9 w c G h l d m V 0 I H B p d m 9 0 Z X J p b m c g Z m 9 y I G F u Z H J l I G t v b G 9 u b m V y L n t h Y X I s M H 0 m c X V v d D s s J n F 1 b 3 Q 7 U 2 V j d G l v b j E v S 2 9 t b X V u Z X R h b G x f Q 1 N W L 0 9 w c G h l d m V 0 I H B p d m 9 0 Z X J p b m c g Z m 9 y I G F u Z H J l I G t v b G 9 u b m V y L n t r b 2 1 u c i w x f S Z x d W 9 0 O y w m c X V v d D t T Z W N 0 a W 9 u M S 9 L b 2 1 t d W 5 l d G F s b F 9 D U 1 Y v T 3 B w a G V 2 Z X Q g c G l 2 b 3 R l c m l u Z y B m b 3 I g Y W 5 k c m U g a 2 9 s b 2 5 u Z X I u e 0 F 0 d H J p Y n V 0 d C w y f S Z x d W 9 0 O y w m c X V v d D t T Z W N 0 a W 9 u M S 9 L b 2 1 t d W 5 l d G F s b F 9 D U 1 Y v T 3 B w a G V 2 Z X Q g c G l 2 b 3 R l c m l u Z y B m b 3 I g Y W 5 k c m U g a 2 9 s b 2 5 u Z X I u e 1 Z l c m R p L D N 9 J n F 1 b 3 Q 7 X S w m c X V v d D t S Z W x h d G l v b n N o a X B J b m Z v J n F 1 b 3 Q 7 O l t d f S I g L z 4 8 L 1 N 0 Y W J s Z U V u d H J p Z X M + P C 9 J d G V t P j x J d G V t P j x J d G V t T G 9 j Y X R p b 2 4 + P E l 0 Z W 1 U e X B l P k Z v c m 1 1 b G E 8 L 0 l 0 Z W 1 U e X B l P j x J d G V t U G F 0 a D 5 T Z W N 0 a W 9 u M S 9 F a 3 N l b X B l b G Z p b D w v S X R l b V B h d G g + P C 9 J d G V t T G 9 j Y X R p b 2 4 + P F N 0 Y W J s Z U V u d H J p Z X M + P E V u d H J 5 I F R 5 c G U 9 I k 5 h b W V V c G R h d G V k Q W Z 0 Z X J G a W x s I i B W Y W x 1 Z T 0 i b D E i I C 8 + P E V u d H J 5 I F R 5 c G U 9 I k Z p b G x F b m F i b G V k I i B W Y W x 1 Z T 0 i b D A i I C 8 + P E V u d H J 5 I F R 5 c G U 9 I k Z p b G x l Z E N v b X B s Z X R l U m V z d W x 0 V G 9 X b 3 J r c 2 h l Z X Q i I F Z h b H V l P S J s M C I g L z 4 8 R W 5 0 c n k g V H l w Z T 0 i R m l s b F R v R G F 0 Y U 1 v Z G V s R W 5 h Y m x l Z C I g V m F s d W U 9 I m w w I i A v P j x F b n R y e S B U e X B l P S J J c 1 B y a X Z h d G U i I F Z h b H V l P S J s M C I g L z 4 8 R W 5 0 c n k g V H l w Z T 0 i U X V l c n l H c m 9 1 c E l E I i B W Y W x 1 Z T 0 i c 2 I w N T I x Z D M 0 L T E w Y W E t N G M y N i 0 5 Z j Y 4 L T Y x O D V i O G U z O W M w M i I g L z 4 8 R W 5 0 c n k g V H l w Z T 0 i U m V z d W x 0 V H l w Z S I g V m F s d W U 9 I n N C a W 5 h c n k i I C 8 + P E V u d H J 5 I F R 5 c G U 9 I k Z p b G x P Y m p l Y 3 R U e X B l I i B W Y W x 1 Z T 0 i c 0 N v b m 5 l Y 3 R p b 2 5 P b m x 5 I i A v P j x F b n R y e S B U e X B l P S J C d W Z m Z X J O Z X h 0 U m V m c m V z a C I g V m F s d W U 9 I m w x I i A v P j x F b n R y e S B U e X B l P S J M b 2 F k Z W R U b 0 F u Y W x 5 c 2 l z U 2 V y d m l j Z X M i I F Z h b H V l P S J s M C I g L z 4 8 R W 5 0 c n k g V H l w Z T 0 i T G 9 h Z F R v U m V w b 3 J 0 R G l z Y W J s Z W Q i I F Z h b H V l P S J s M S I g L z 4 8 R W 5 0 c n k g V H l w Z T 0 i U X V l c n l J R C I g V m F s d W U 9 I n M 2 N j V k Z m Z l O C 0 x N m U x L T R j N z I t O T A 1 O S 0 z M j k w N z Y w Y j Q z Z j M i I C 8 + P E V u d H J 5 I F R 5 c G U 9 I k Z p b G x F c n J v c k N v Z G U i I F Z h b H V l P S J z V W 5 r b m 9 3 b i I g L z 4 8 R W 5 0 c n k g V H l w Z T 0 i T m F 2 a W d h d G l v b l N 0 Z X B O Y W 1 l I i B W Y W x 1 Z T 0 i c 0 5 h d m l n Y X N q b 2 4 i I C 8 + P E V u d H J 5 I F R 5 c G U 9 I k F k Z G V k V G 9 E Y X R h T W 9 k Z W w i I F Z h b H V l P S J s M C I g L z 4 8 R W 5 0 c n k g V H l w Z T 0 i R m l s b E x h c 3 R V c G R h d G V k I i B W Y W x 1 Z T 0 i Z D I w M j U t M T I t M D l U M T Q 6 N T c 6 M z I u O D Q 0 M j A w N l o i I C 8 + P E V u d H J 5 I F R 5 c G U 9 I k Z p b G x T d G F 0 d X M i I F Z h b H V l P S J z Q 2 9 t c G x l d G U i I C 8 + P C 9 T d G F i b G V F b n R y a W V z P j w v S X R l b T 4 8 S X R l b T 4 8 S X R l b U x v Y 2 F 0 a W 9 u P j x J d G V t V H l w Z T 5 G b 3 J t d W x h P C 9 J d G V t V H l w Z T 4 8 S X R l b V B h d G g + U 2 V j d G l v b j E v U G F y Y W 1 l d G V y M T w v S X R l b V B h d G g + P C 9 J d G V t T G 9 j Y X R p b 2 4 + P F N 0 Y W J s Z U V u d H J p Z X M + P E V u d H J 5 I F R 5 c G U 9 I k F k Z G V k V G 9 E Y X R h T W 9 k Z W w i I F Z h b H V l P S J s M C I g L z 4 8 R W 5 0 c n k g V H l w Z T 0 i U m V z d W x 0 V H l w Z S I g V m F s d W U 9 I n N C a W 5 h c n k i I C 8 + P E V u d H J 5 I F R 5 c G U 9 I k Z p b G x F b m F i b G V k I i B W Y W x 1 Z T 0 i b D A i I C 8 + P E V u d H J 5 I F R 5 c G U 9 I k Z p b G x F c n J v c k N v Z G U i I F Z h b H V l P S J z V W 5 r b m 9 3 b i I g L z 4 8 R W 5 0 c n k g V H l w Z T 0 i R m l s b E x h c 3 R V c G R h d G V k I i B W Y W x 1 Z T 0 i Z D I w M j I t M D U t M T R U M D k 6 M z E 6 M z I u N T M 3 M j c z O V 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2 I w N T I x Z D M 0 L T E w Y W E t N G M y N i 0 5 Z j Y 4 L T Y x O D V i O G U z O W M w M i I g L z 4 8 R W 5 0 c n k g V H l w Z T 0 i Q n V m Z m V y T m V 4 d F J l Z n J l c 2 g i I F Z h b H V l P S J s M S I g L z 4 8 R W 5 0 c n k g V H l w Z T 0 i R m l s b E 9 i a m V j d F R 5 c G U i I F Z h b H V l P S J z Q 2 9 u b m V j d G l v b k 9 u b H k i I C 8 + P E V u d H J 5 I F R 5 c G U 9 I k x v Y W R U b 1 J l c G 9 y d E R p c 2 F i b G V k I i B W Y W x 1 Z T 0 i b D E i I C 8 + P E V u d H J 5 I F R 5 c G U 9 I l F 1 Z X J 5 S U Q i I F Z h b H V l P S J z M G N h N 2 E 3 Y T A t Y z Q x M C 0 0 N j h l L T k 1 Z D U t Y T E 5 N j M 0 Z j B l O T F m I i A v P j x F b n R y e S B U e X B l P S J O Y X Z p Z 2 F 0 a W 9 u U 3 R l c E 5 h b W U i I F Z h b H V l P S J z T m F 2 a W d h c 2 p v b i I g L z 4 8 L 1 N 0 Y W J s Z U V u d H J p Z X M + P C 9 J d G V t P j x J d G V t P j x J d G V t T G 9 j Y X R p b 2 4 + P E l 0 Z W 1 U e X B l P k Z v c m 1 1 b G E 8 L 0 l 0 Z W 1 U e X B l P j x J d G V t U G F 0 a D 5 T Z W N 0 a W 9 u M S 9 U c m F u c 2 Z v c m 1 l c i U y M G V r c 2 V t c G V s Z m l s P C 9 J d G V t U G F 0 a D 4 8 L 0 l 0 Z W 1 M b 2 N h d G l v b j 4 8 U 3 R h Y m x l R W 5 0 c m l l c z 4 8 R W 5 0 c n k g V H l w Z T 0 i T m F t Z V V w Z G F 0 Z W R B Z n R l c k Z p b G w 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N D Z k N W Y z N j A t M G J i Z C 0 0 O D A x L T l i N 2 Y t O D F h Y j M y M z V j N W Q 1 I i A v P j x F b n R y e S B U e X B l P S J S Z X N 1 b H R U e X B l I i B W Y W x 1 Z T 0 i c 1 R h Y m x l I i A v P j x F b n R y e S B U e X B l P S J G a W x s T 2 J q Z W N 0 V H l w Z S I g V m F s d W U 9 I n N D b 2 5 u Z W N 0 a W 9 u T 2 5 s e S I g L z 4 8 R W 5 0 c n k g V H l w Z T 0 i Q n V m Z m V y T m V 4 d F J l Z n J l c 2 g i I F Z h b H V l P S J s M S I g L z 4 8 R W 5 0 c n k g V H l w Z T 0 i T G 9 h Z F R v U m V w b 3 J 0 R G l z Y W J s Z W Q i I F Z h b H V l P S J s M S I g L z 4 8 R W 5 0 c n k g V H l w Z T 0 i U X V l c n l J R C I g V m F s d W U 9 I n N m N G Y 4 O G I 2 N S 1 l M D A z L T Q 2 Y 2 Q t Y j M 5 Y S 0 y M z N h N z J l M D A 4 N D A i I C 8 + P E V u d H J 5 I F R 5 c G U 9 I k Z p b G x F c n J v c k N v Z G U i I F Z h b H V l P S J z V W 5 r b m 9 3 b i I g L z 4 8 R W 5 0 c n k g V H l w Z T 0 i T m F 2 a W d h d G l v b l N 0 Z X B O Y W 1 l I i B W Y W x 1 Z T 0 i c 0 5 h d m l n Y X N q b 2 4 i I C 8 + P E V u d H J 5 I F R 5 c G U 9 I k F k Z G V k V G 9 E Y X R h T W 9 k Z W w i I F Z h b H V l P S J s M C I g L z 4 8 R W 5 0 c n k g V H l w Z T 0 i R m l s b E x h c 3 R V c G R h d G V k I i B W Y W x 1 Z T 0 i Z D I w M j U t M T I t M D l U M T Q 6 N T c 6 M z I u O D Q 0 M j A w N l o i I C 8 + P E V u d H J 5 I F R 5 c G U 9 I k Z p b G x T d G F 0 d X M i I F Z h b H V l P S J z Q 2 9 t c G x l d G U i I C 8 + P C 9 T d G F i b G V F b n R y a W V z P j w v S X R l b T 4 8 S X R l b T 4 8 S X R l b U x v Y 2 F 0 a W 9 u P j x J d G V t V H l w Z T 5 G b 3 J t d W x h P C 9 J d G V t V H l w Z T 4 8 S X R l b V B h d G g + U 2 V j d G l v b j E v V H J h b n N m b 3 J t Z X I l M j B m a W w 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I t M D U t M T R U M D k 6 M z E 6 M z I u N T Q 4 M z I 4 M 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2 I w N T I x Z D M 0 L T E w Y W E t N G M y N i 0 5 Z j Y 4 L T Y x O D V i O G U z O W M w M i I g L z 4 8 R W 5 0 c n k g V H l w Z T 0 i U m V z d W x 0 V H l w Z S I g V m F s d W U 9 I n N G d W 5 j d G l v b i I g L z 4 8 R W 5 0 c n k g V H l w Z T 0 i R m l s b E 9 i a m V j d F R 5 c G U i I F Z h b H V l P S J z Q 2 9 u b m V j d G l v b k 9 u b H k i I C 8 + P E V u d H J 5 I F R 5 c G U 9 I k x v Y W R U b 1 J l c G 9 y d E R p c 2 F i b G V k I i B W Y W x 1 Z T 0 i b D E i I C 8 + P E V u d H J 5 I F R 5 c G U 9 I l F 1 Z X J 5 S U Q i I F Z h b H V l P S J z Y j l h Y z J k N D Q t M T g 1 O S 0 0 O D V m L W F l M D I t N m Y w Y j Y 4 M j V i N T U x I i A v P j w v U 3 R h Y m x l R W 5 0 c m l l c z 4 8 L 0 l 0 Z W 0 + P E l 0 Z W 0 + P E l 0 Z W 1 M b 2 N h d G l v b j 4 8 S X R l b V R 5 c G U + R m 9 y b X V s Y T w v S X R l b V R 5 c G U + P E l 0 Z W 1 Q Y X R o P l N l Y 3 R p b 2 4 x L 1 R f a 2 9 t b X V u Z T w v S X R l b V B h d G g + P C 9 J d G V t T G 9 j Y X R p b 2 4 + P F N 0 Y W J s Z U V u d H J p Z X M + P E V u d H J 5 I F R 5 c G U 9 I k J 1 Z m Z l c k 5 l e H R S Z W Z y Z X N o I i B W Y W x 1 Z T 0 i b D E i I C 8 + P E V u d H J 5 I F R 5 c G U 9 I k Z p b G x F b m F i b G V k I i B W Y W x 1 Z T 0 i b D E i I C 8 + P E V u d H J 5 I F R 5 c G U 9 I k Z p b G x F c n J v c k N v d W 5 0 I i B W Y W x 1 Z T 0 i b D A i I C 8 + P E V u d H J 5 I F R 5 c G U 9 I k Z p b G x l Z E N v b X B s Z X R l U m V z d W x 0 V G 9 X b 3 J r c 2 h l Z X Q i I F Z h b H V l P S J s M S I g L z 4 8 R W 5 0 c n k g V H l w Z T 0 i R m l s b E V y c m 9 y Q 2 9 k Z S I g V m F s d W U 9 I n N V b m t u b 3 d u I i A v P j x F b n R y e S B U e X B l P S J G a W x s V G 9 E Y X R h T W 9 k Z W x F b m F i b G V k I i B W Y W x 1 Z T 0 i b D E i I C 8 + P E V u d H J 5 I F R 5 c G U 9 I k l z U H J p d m F 0 Z S I g V m F s d W U 9 I m w w I i A v P j x F b n R y e S B U e X B l P S J G a W x s Q 2 9 1 b n Q i I F Z h b H V l P S J s O D I 2 I i A v P j x F b n R y e S B U e X B l P S J S Z X N 1 b H R U e X B l I i B W Y W x 1 Z T 0 i c 1 R h Y m x l I i A v P j x F b n R y e S B U e X B l P S J O Y X Z p Z 2 F 0 a W 9 u U 3 R l c E 5 h b W U i I F Z h b H V l P S J z T m F 2 a W d h c 2 p v b i I g L z 4 8 R W 5 0 c n k g V H l w Z T 0 i R m l s b E 9 i a m V j d F R 5 c G U i I F Z h b H V l P S J z V G F i b G U i I C 8 + P E V u d H J 5 I F R 5 c G U 9 I k 5 h b W V V c G R h d G V k Q W Z 0 Z X J G a W x s I i B W Y W x 1 Z T 0 i b D A i I C 8 + P E V u d H J 5 I F R 5 c G U 9 I l F 1 Z X J 5 S U Q i I F Z h b H V l P S J z M T d i Y W Y 0 Z D k t O G Q 3 N i 0 0 M D V k L W I z M j g t N z Z j Y z A 5 Z j Y 0 M j J j I i A v P j x F b n R y e S B U e X B l P S J G a W x s T G F z d F V w Z G F 0 Z W Q i I F Z h b H V l P S J k M j A y N S 0 x M i 0 w O V Q x N D o 1 N j o 0 N C 4 3 N D A 3 O D g 1 W i I g L z 4 8 R W 5 0 c n k g V H l w Z T 0 i R m l s b E N v b H V t b l R 5 c G V z I i B W Y W x 1 Z T 0 i c 0 F 3 W U R C Z 0 1 H I i A v P j x F b n R y e S B U e X B l P S J B Z G R l Z F R v R G F 0 Y U 1 v Z G V s I i B W Y W x 1 Z T 0 i b D E i I C 8 + P E V u d H J 5 I F R 5 c G U 9 I k Z p b G x D b 2 x 1 b W 5 O Y W 1 l c y I g V m F s d W U 9 I n N b J n F 1 b 3 Q 7 R 2 F t b G V f a 2 5 y J n F 1 b 3 Q 7 L C Z x d W 9 0 O 2 d t b F 9 r b 2 1 t d W 5 l J n F 1 b 3 Q 7 L C Z x d W 9 0 O 2 t u c i Z x d W 9 0 O y w m c X V v d D t r b 2 1 t d W 5 l J n F 1 b 3 Q 7 L C Z x d W 9 0 O 2 Z u c i Z x d W 9 0 O y w m c X V v d D t m e W x r Z S Z x d W 9 0 O 1 0 i I C 8 + P E V u d H J 5 I F R 5 c G U 9 I k Z p b G x T d G F 0 d X M i I F Z h b H V l P S J z Q 2 9 t c G x l d G U i I C 8 + P E V u d H J 5 I F R 5 c G U 9 I k Z p b G x U Y X J n Z X Q i I F Z h b H V l P S J z V F 9 r b 2 1 t d W 5 l X z I i I C 8 + P E V u d H J 5 I F R 5 c G U 9 I l J l Y 2 9 2 Z X J 5 V G F y Z 2 V 0 U m 9 3 I i B W Y W x 1 Z T 0 i b D E i I C 8 + P E V u d H J 5 I F R 5 c G U 9 I l J l Y 2 9 2 Z X J 5 V G F y Z 2 V 0 Q 2 9 s d W 1 u I i B W Y W x 1 Z T 0 i b D E i I C 8 + P E V u d H J 5 I F R 5 c G U 9 I l J l Y 2 9 2 Z X J 5 V G F y Z 2 V 0 U 2 h l Z X Q i I F Z h b H V l P S J z V F 9 r b 2 1 t d W 5 l I i A v P j x F b n R y e S B U e X B l P S J S Z W x h d G l v b n N o a X B J b m Z v Q 2 9 u d G F p b m V y I i B W Y W x 1 Z T 0 i c 3 s m c X V v d D t j b 2 x 1 b W 5 D b 3 V u d C Z x d W 9 0 O z o 2 L C Z x d W 9 0 O 2 t l e U N v b H V t b k 5 h b W V z J n F 1 b 3 Q 7 O l t d L C Z x d W 9 0 O 3 F 1 Z X J 5 U m V s Y X R p b 2 5 z a G l w c y Z x d W 9 0 O z p b X S w m c X V v d D t j b 2 x 1 b W 5 J Z G V u d G l 0 a W V z J n F 1 b 3 Q 7 O l s m c X V v d D t T Z W N 0 a W 9 u M S 9 U X 2 t v b W 1 1 b m U v R W 5 k c m V 0 I H R 5 c G U u e 0 d h b W x l X 2 t u c i w w f S Z x d W 9 0 O y w m c X V v d D t T Z W N 0 a W 9 u M S 9 U X 2 t v b W 1 1 b m U v R W 5 k c m V 0 I H R 5 c G U u e 2 d t b F 9 r b 2 1 t d W 5 l L D F 9 J n F 1 b 3 Q 7 L C Z x d W 9 0 O 1 N l Y 3 R p b 2 4 x L 1 R f a 2 9 t b X V u Z S 9 F b m R y Z X Q g d H l w Z S 5 7 a 2 5 y L D J 9 J n F 1 b 3 Q 7 L C Z x d W 9 0 O 1 N l Y 3 R p b 2 4 x L 1 R f a 2 9 t b X V u Z S 9 F b m R y Z X Q g d H l w Z S 5 7 a 2 9 t b X V u Z S w z f S Z x d W 9 0 O y w m c X V v d D t T Z W N 0 a W 9 u M S 9 U X 2 t v b W 1 1 b m U v R W 5 k c m V 0 I H R 5 c G U u e 2 Z u c i w 0 f S Z x d W 9 0 O y w m c X V v d D t T Z W N 0 a W 9 u M S 9 U X 2 t v b W 1 1 b m U v R W 5 k c m V 0 I H R 5 c G U u e 2 Z 5 b G t l L D V 9 J n F 1 b 3 Q 7 X S w m c X V v d D t D b 2 x 1 b W 5 D b 3 V u d C Z x d W 9 0 O z o 2 L C Z x d W 9 0 O 0 t l e U N v b H V t b k 5 h b W V z J n F 1 b 3 Q 7 O l t d L C Z x d W 9 0 O 0 N v b H V t b k l k Z W 5 0 a X R p Z X M m c X V v d D s 6 W y Z x d W 9 0 O 1 N l Y 3 R p b 2 4 x L 1 R f a 2 9 t b X V u Z S 9 F b m R y Z X Q g d H l w Z S 5 7 R 2 F t b G V f a 2 5 y L D B 9 J n F 1 b 3 Q 7 L C Z x d W 9 0 O 1 N l Y 3 R p b 2 4 x L 1 R f a 2 9 t b X V u Z S 9 F b m R y Z X Q g d H l w Z S 5 7 Z 2 1 s X 2 t v b W 1 1 b m U s M X 0 m c X V v d D s s J n F 1 b 3 Q 7 U 2 V j d G l v b j E v V F 9 r b 2 1 t d W 5 l L 0 V u Z H J l d C B 0 e X B l L n t r b n I s M n 0 m c X V v d D s s J n F 1 b 3 Q 7 U 2 V j d G l v b j E v V F 9 r b 2 1 t d W 5 l L 0 V u Z H J l d C B 0 e X B l L n t r b 2 1 t d W 5 l L D N 9 J n F 1 b 3 Q 7 L C Z x d W 9 0 O 1 N l Y 3 R p b 2 4 x L 1 R f a 2 9 t b X V u Z S 9 F b m R y Z X Q g d H l w Z S 5 7 Z m 5 y L D R 9 J n F 1 b 3 Q 7 L C Z x d W 9 0 O 1 N l Y 3 R p b 2 4 x L 1 R f a 2 9 t b X V u Z S 9 F b m R y Z X Q g d H l w Z S 5 7 Z n l s a 2 U s N X 0 m c X V v d D t d L C Z x d W 9 0 O 1 J l b G F 0 a W 9 u c 2 h p c E l u Z m 8 m c X V v d D s 6 W 1 1 9 I i A v P j w v U 3 R h Y m x l R W 5 0 c m l l c z 4 8 L 0 l 0 Z W 0 + P E l 0 Z W 0 + P E l 0 Z W 1 M b 2 N h d G l v b j 4 8 S X R l b V R 5 c G U + R m 9 y b X V s Y T w v S X R l b V R 5 c G U + P E l 0 Z W 1 Q Y X R o P l N l Y 3 R p b 2 4 x L 1 R f a 2 o l Q z M l Q j h 0 d G t v Z G V y P C 9 J d G V t U G F 0 a D 4 8 L 0 l 0 Z W 1 M b 2 N h d G l v b j 4 8 U 3 R h Y m x l R W 5 0 c m l l c z 4 8 R W 5 0 c n k g V H l w Z T 0 i Q n V m Z m V y T m V 4 d F J l Z n J l c 2 g i I F Z h b H V l P S J s M S I g L z 4 8 R W 5 0 c n k g V H l w Z T 0 i R m l s b E V u Y W J s Z W Q i I F Z h b H V l P S J s M C I g L z 4 8 R W 5 0 c n k g V H l w Z T 0 i R m l s b E x h c 3 R V c G R h d G V k I i B W Y W x 1 Z T 0 i Z D I w M j U t M T I t M D l U M T Q 6 N T Y 6 N D Q u N z Q y M z E y M 1 o i I C 8 + P E V u d H J 5 I F R 5 c G U 9 I k Z p b G x l Z E N v b X B s Z X R l U m V z d W x 0 V G 9 X b 3 J r c 2 h l Z X Q i I F Z h b H V l P S J s M C I g L z 4 8 R W 5 0 c n k g V H l w Z T 0 i R m l s b E N v b H V t b l R 5 c G V z I i B W Y W x 1 Z T 0 i c 0 J n W U d C Z 0 E 9 I i A v P j x F b n R y e S B U e X B l P S J G a W x s V G 9 E Y X R h T W 9 k Z W x F b m F i b G V k I i B W Y W x 1 Z T 0 i b D E i I C 8 + P E V u d H J 5 I F R 5 c G U 9 I k l z U H J p d m F 0 Z S I g V m F s d W U 9 I m w w I i A v P j x F b n R y e S B U e X B l P S J G a W x s Q 2 9 s d W 1 u T m F t Z X M i I F Z h b H V l P S J z W y Z x d W 9 0 O 2 t q w 7 h 0 d H N s Y W d f a 2 c m c X V v d D s s J n F 1 b 3 Q 7 Z H l y Z X N s Y W c m c X V v d D s s J n F 1 b 3 Q 7 Z 3 J 1 c H B l c i Z x d W 9 0 O y w m c X V v d D t o b 3 Z l Z G d y d X B w Z X I m c X V v d D s s J n F 1 b 3 Q 7 S 2 9 s b 2 5 u Z T E m c X V v d D t d I i A v P j x F b n R y e S B U e X B l P S J S Z X N 1 b H R U e X B l I i B W Y W x 1 Z T 0 i c 1 R h Y m x l I i A v P j x F b n R y e S B U e X B l P S J O Y X Z p Z 2 F 0 a W 9 u U 3 R l c E 5 h b W U i I F Z h b H V l P S J z T m F 2 a W d h c 2 p v b i I g L z 4 8 R W 5 0 c n k g V H l w Z T 0 i R m l s b E 9 i a m V j d F R 5 c G U i I F Z h b H V l P S J z U G l 2 b 3 R U Y W J s Z S I g L z 4 8 R W 5 0 c n k g V H l w Z T 0 i T m F t Z V V w Z G F 0 Z W R B Z n R l c k Z p b G w i I F Z h b H V l P S J s M C I g L z 4 8 R W 5 0 c n k g V H l w Z T 0 i U G l 2 b 3 R P Y m p l Y 3 R O Y W 1 l I i B W Y W x 1 Z T 0 i c 1 B f Y W 5 k Z W x f W C F Q a X Z v d H R h Y m V s b D Y i I C 8 + P E V u d H J 5 I F R 5 c G U 9 I l F 1 Z X J 5 S U Q i I F Z h b H V l P S J z O G R k Z T R i N T Y t M z Y z M C 0 0 N z B k L W J l Y T I t Y T F l Z T U 0 O G R j N T Y w I i A v P j x F b n R y e S B U e X B l P S J G a W x s R X J y b 3 J D b 3 V u d C I g V m F s d W U 9 I m w w I i A v P j x F b n R y e S B U e X B l P S J G a W x s R X J y b 3 J D b 2 R l I i B W Y W x 1 Z T 0 i c 1 V u a 2 5 v d 2 4 i I C 8 + P E V u d H J 5 I F R 5 c G U 9 I k Z p b G x T d G F 0 d X M i I F Z h b H V l P S J z Q 2 9 t c G x l d G U i I C 8 + P E V u d H J 5 I F R 5 c G U 9 I k Z p b G x D b 3 V u d C I g V m F s d W U 9 I m w y M i I g L z 4 8 R W 5 0 c n k g V H l w Z T 0 i Q W R k Z W R U b 0 R h d G F N b 2 R l b C I g V m F s d W U 9 I m w x I i A v P j x F b n R y e S B U e X B l P S J S Z W x h d G l v b n N o a X B J b m Z v Q 2 9 u d G F p b m V y I i B W Y W x 1 Z T 0 i c 3 s m c X V v d D t j b 2 x 1 b W 5 D b 3 V u d C Z x d W 9 0 O z o 1 L C Z x d W 9 0 O 2 t l e U N v b H V t b k 5 h b W V z J n F 1 b 3 Q 7 O l t d L C Z x d W 9 0 O 3 F 1 Z X J 5 U m V s Y X R p b 2 5 z a G l w c y Z x d W 9 0 O z p b X S w m c X V v d D t j b 2 x 1 b W 5 J Z G V u d G l 0 a W V z J n F 1 b 3 Q 7 O l s m c X V v d D t T Z W N 0 a W 9 u M S 9 U X 2 t q w 7 h 0 d G t v Z G V y L 0 V u Z H J l d C B 0 e X B l L n t r a s O 4 d H R z b G F n X 2 t n L D B 9 J n F 1 b 3 Q 7 L C Z x d W 9 0 O 1 N l Y 3 R p b 2 4 x L 1 R f a 2 r D u H R 0 a 2 9 k Z X I v R W 5 k c m V 0 I H R 5 c G U u e 2 R 5 c m V z b G F n L D F 9 J n F 1 b 3 Q 7 L C Z x d W 9 0 O 1 N l Y 3 R p b 2 4 x L 1 R f a 2 r D u H R 0 a 2 9 k Z X I v R W 5 k c m V 0 I H R 5 c G U u e 2 d y d X B w Z X I s M n 0 m c X V v d D s s J n F 1 b 3 Q 7 U 2 V j d G l v b j E v V F 9 r a s O 4 d H R r b 2 R l c i 9 F b m R y Z X Q g d H l w Z S 5 7 a G 9 2 Z W R n c n V w c G V y L D N 9 J n F 1 b 3 Q 7 L C Z x d W 9 0 O 1 N l Y 3 R p b 2 4 x L 1 R f a 2 r D u H R 0 a 2 9 k Z X I v S 2 l s Z G U u e 0 t v b G 9 u b m U x L D R 9 J n F 1 b 3 Q 7 X S w m c X V v d D t D b 2 x 1 b W 5 D b 3 V u d C Z x d W 9 0 O z o 1 L C Z x d W 9 0 O 0 t l e U N v b H V t b k 5 h b W V z J n F 1 b 3 Q 7 O l t d L C Z x d W 9 0 O 0 N v b H V t b k l k Z W 5 0 a X R p Z X M m c X V v d D s 6 W y Z x d W 9 0 O 1 N l Y 3 R p b 2 4 x L 1 R f a 2 r D u H R 0 a 2 9 k Z X I v R W 5 k c m V 0 I H R 5 c G U u e 2 t q w 7 h 0 d H N s Y W d f a 2 c s M H 0 m c X V v d D s s J n F 1 b 3 Q 7 U 2 V j d G l v b j E v V F 9 r a s O 4 d H R r b 2 R l c i 9 F b m R y Z X Q g d H l w Z S 5 7 Z H l y Z X N s Y W c s M X 0 m c X V v d D s s J n F 1 b 3 Q 7 U 2 V j d G l v b j E v V F 9 r a s O 4 d H R r b 2 R l c i 9 F b m R y Z X Q g d H l w Z S 5 7 Z 3 J 1 c H B l c i w y f S Z x d W 9 0 O y w m c X V v d D t T Z W N 0 a W 9 u M S 9 U X 2 t q w 7 h 0 d G t v Z G V y L 0 V u Z H J l d C B 0 e X B l L n t o b 3 Z l Z G d y d X B w Z X I s M 3 0 m c X V v d D s s J n F 1 b 3 Q 7 U 2 V j d G l v b j E v V F 9 r a s O 4 d H R r b 2 R l c i 9 L a W x k Z S 5 7 S 2 9 s b 2 5 u Z T E s N H 0 m c X V v d D t d L C Z x d W 9 0 O 1 J l b G F 0 a W 9 u c 2 h p c E l u Z m 8 m c X V v d D s 6 W 1 1 9 I i A v P j w v U 3 R h Y m x l R W 5 0 c m l l c z 4 8 L 0 l 0 Z W 0 + P E l 0 Z W 0 + P E l 0 Z W 1 M b 2 N h d G l v b j 4 8 S X R l b V R 5 c G U + R m 9 y b X V s Y T w v S X R l b V R 5 c G U + P E l 0 Z W 1 Q Y X R o P l N l Y 3 R p b 2 4 x L 0 t v b W 1 1 b m V 0 Y W x s X 0 N T V i 9 L a W x k Z T w v S X R l b V B h d G g + P C 9 J d G V t T G 9 j Y X R p b 2 4 + P F N 0 Y W J s Z U V u d H J p Z X M g L z 4 8 L 0 l 0 Z W 0 + P E l 0 Z W 0 + P E l 0 Z W 1 M b 2 N h d G l v b j 4 8 S X R l b V R 5 c G U + R m 9 y b X V s Y T w v S X R l b V R 5 c G U + P E l 0 Z W 1 Q Y X R o P l N l Y 3 R p b 2 4 x L 0 t v b W 1 1 b m V 0 Y W x s X 0 N T V i 9 B b m R y Z S U y M G t v b G 9 u b m V y J T I w Z m p l c m 5 l d D w v S X R l b V B h d G g + P C 9 J d G V t T G 9 j Y X R p b 2 4 + P F N 0 Y W J s Z U V u d H J p Z X M g L z 4 8 L 0 l 0 Z W 0 + P E l 0 Z W 0 + P E l 0 Z W 1 M b 2 N h d G l v b j 4 8 S X R l b V R 5 c G U + R m 9 y b X V s Y T w v S X R l b V R 5 c G U + P E l 0 Z W 1 Q Y X R o P l N l Y 3 R p b 2 4 x L 0 V r c 2 V t c G V s Z m l s L 0 t p b G R l P C 9 J d G V t U G F 0 a D 4 8 L 0 l 0 Z W 1 M b 2 N h d G l v b j 4 8 U 3 R h Y m x l R W 5 0 c m l l c y A v P j w v S X R l b T 4 8 S X R l b T 4 8 S X R l b U x v Y 2 F 0 a W 9 u P j x J d G V t V H l w Z T 5 G b 3 J t d W x h P C 9 J d G V t V H l w Z T 4 8 S X R l b V B h d G g + U 2 V j d G l v b j E v R W t z Z W 1 w Z W x m a W w v Q W 5 k c m U l M j B r b 2 x v b m 5 l c i U y M G Z q Z X J u Z X Q 8 L 0 l 0 Z W 1 Q Y X R o P j w v S X R l b U x v Y 2 F 0 a W 9 u P j x T d G F i b G V F b n R y a W V z I C 8 + P C 9 J d G V t P j x J d G V t P j x J d G V t T G 9 j Y X R p b 2 4 + P E l 0 Z W 1 U e X B l P k Z v c m 1 1 b G E 8 L 0 l 0 Z W 1 U e X B l P j x J d G V t U G F 0 a D 5 T Z W N 0 a W 9 u M S 9 F a 3 N l b X B l b G Z p b C 9 O Y X Z p Z 2 F z a m 9 u M T w v S X R l b V B h d G g + P C 9 J d G V t T G 9 j Y X R p b 2 4 + P F N 0 Y W J s Z U V u d H J p Z X M g L z 4 8 L 0 l 0 Z W 0 + P E l 0 Z W 0 + P E l 0 Z W 1 M b 2 N h d G l v b j 4 8 S X R l b V R 5 c G U + R m 9 y b X V s Y T w v S X R l b V R 5 c G U + P E l 0 Z W 1 Q Y X R o P l N l Y 3 R p b 2 4 x L 1 R y Y W 5 z Z m 9 y b W V y J T I w Z W t z Z W 1 w Z W x m a W w v S 2 l s Z G U 8 L 0 l 0 Z W 1 Q Y X R o P j w v S X R l b U x v Y 2 F 0 a W 9 u P j x T d G F i b G V F b n R y a W V z I C 8 + P C 9 J d G V t P j x J d G V t P j x J d G V t T G 9 j Y X R p b 2 4 + P E l 0 Z W 1 U e X B l P k Z v c m 1 1 b G E 8 L 0 l 0 Z W 1 U e X B l P j x J d G V t U G F 0 a D 5 T Z W N 0 a W 9 u M S 9 U c m F u c 2 Z v c m 1 l c i U y M G V r c 2 V t c G V s Z m l s L 0 Z v c m Z y Z W 1 t Z W R l J T I w b 3 Z l c n N r c m l m d G V y P C 9 J d G V t U G F 0 a D 4 8 L 0 l 0 Z W 1 M b 2 N h d G l v b j 4 8 U 3 R h Y m x l R W 5 0 c m l l c y A v P j w v S X R l b T 4 8 S X R l b T 4 8 S X R l b U x v Y 2 F 0 a W 9 u P j x J d G V t V H l w Z T 5 G b 3 J t d W x h P C 9 J d G V t V H l w Z T 4 8 S X R l b V B h d G g + U 2 V j d G l v b j E v V H J h b n N m b 3 J t Z X I l M j B m a W w v S 2 l s Z G U 8 L 0 l 0 Z W 1 Q Y X R o P j w v S X R l b U x v Y 2 F 0 a W 9 u P j x T d G F i b G V F b n R y a W V z I C 8 + P C 9 J d G V t P j x J d G V t P j x J d G V t T G 9 j Y X R p b 2 4 + P E l 0 Z W 1 U e X B l P k Z v c m 1 1 b G E 8 L 0 l 0 Z W 1 U e X B l P j x J d G V t U G F 0 a D 5 T Z W N 0 a W 9 u M S 9 L b 2 1 t d W 5 l d G F s b F 9 D U 1 Y v R m l s d H J l c n R l J T I w c 2 t q d W x 0 Z S U y M G Z p b G V y M T w v S X R l b V B h d G g + P C 9 J d G V t T G 9 j Y X R p b 2 4 + P F N 0 Y W J s Z U V u d H J p Z X M g L z 4 8 L 0 l 0 Z W 0 + P E l 0 Z W 0 + P E l 0 Z W 1 M b 2 N h d G l v b j 4 8 S X R l b V R 5 c G U + R m 9 y b X V s Y T w v S X R l b V R 5 c G U + P E l 0 Z W 1 Q Y X R o P l N l Y 3 R p b 2 4 x L 0 t v b W 1 1 b m V 0 Y W x s X 0 N T V i 9 B a 3 R p d m V y J T I w Z W d l b m R l Z m l u Z X J 0 J T I w Z n V u a 3 N q b 2 4 x P C 9 J d G V t U G F 0 a D 4 8 L 0 l 0 Z W 1 M b 2 N h d G l v b j 4 8 U 3 R h Y m x l R W 5 0 c m l l c y A v P j w v S X R l b T 4 8 S X R l b T 4 8 S X R l b U x v Y 2 F 0 a W 9 u P j x J d G V t V H l w Z T 5 G b 3 J t d W x h P C 9 J d G V t V H l w Z T 4 8 S X R l b V B h d G g + U 2 V j d G l v b j E v S 2 9 t b X V u Z X R h b G x f Q 1 N W L 0 F u Z H J l J T I w a 2 9 s b 2 5 u Z X I l M j B m a m V y b m V 0 M T w v S X R l b V B h d G g + P C 9 J d G V t T G 9 j Y X R p b 2 4 + P F N 0 Y W J s Z U V u d H J p Z X M g L z 4 8 L 0 l 0 Z W 0 + P E l 0 Z W 0 + P E l 0 Z W 1 M b 2 N h d G l v b j 4 8 S X R l b V R 5 c G U + R m 9 y b X V s Y T w v S X R l b V R 5 c G U + P E l 0 Z W 1 Q Y X R o P l N l Y 3 R p b 2 4 x L 0 t v b W 1 1 b m V 0 Y W x s X 0 N T V i 9 V d H Z p Z G V 0 J T I w d G F i Z W x s a 2 9 s b 2 5 u Z T E 8 L 0 l 0 Z W 1 Q Y X R o P j w v S X R l b U x v Y 2 F 0 a W 9 u P j x T d G F i b G V F b n R y a W V z I C 8 + P C 9 J d G V t P j x J d G V t P j x J d G V t T G 9 j Y X R p b 2 4 + P E l 0 Z W 1 U e X B l P k Z v c m 1 1 b G E 8 L 0 l 0 Z W 1 U e X B l P j x J d G V t U G F 0 a D 5 T Z W N 0 a W 9 u M S 9 L b 2 1 t d W 5 l d G F s b F 9 D U 1 Y v R W 5 k c m V 0 J T I w d H l w Z T w v S X R l b V B h d G g + P C 9 J d G V t T G 9 j Y X R p b 2 4 + P F N 0 Y W J s Z U V u d H J p Z X M g L z 4 8 L 0 l 0 Z W 0 + P E l 0 Z W 0 + P E l 0 Z W 1 M b 2 N h d G l v b j 4 8 S X R l b V R 5 c G U + R m 9 y b X V s Y T w v S X R l b V R 5 c G U + P E l 0 Z W 1 Q Y X R o P l N l Y 3 R p b 2 4 x L 0 t v b W 1 1 b m V 0 Y W x s X 0 N T V i 9 P c H B o Z X Z l d C U y M H B p d m 9 0 Z X J p b m c l M j B m b 3 I l M j B h b m R y Z S U y M G t v b G 9 u b m V y P C 9 J d G V t U G F 0 a D 4 8 L 0 l 0 Z W 1 M b 2 N h d G l v b j 4 8 U 3 R h Y m x l R W 5 0 c m l l c y A v P j w v S X R l b T 4 8 S X R l b T 4 8 S X R l b U x v Y 2 F 0 a W 9 u P j x J d G V t V H l w Z T 5 G b 3 J t d W x h P C 9 J d G V t V H l w Z T 4 8 S X R l b V B h d G g + U 2 V j d G l v b j E v S 2 9 t b X V u Z X R h b G x f Q 1 N W L 0 Z p b H R y Z X J 0 Z S U y M H J h Z G V y P C 9 J d G V t U G F 0 a D 4 8 L 0 l 0 Z W 1 M b 2 N h d G l v b j 4 8 U 3 R h Y m x l R W 5 0 c m l l c y A v P j w v S X R l b T 4 8 S X R l b T 4 8 S X R l b U x v Y 2 F 0 a W 9 u P j x J d G V t V H l w Z T 5 G b 3 J t d W x h P C 9 J d G V t V H l w Z T 4 8 S X R l b V B h d G g + U 2 V j d G l v b j E v V F 9 r b 2 1 t d W 5 l L 0 t p b G R l P C 9 J d G V t U G F 0 a D 4 8 L 0 l 0 Z W 1 M b 2 N h d G l v b j 4 8 U 3 R h Y m x l R W 5 0 c m l l c y A v P j w v S X R l b T 4 8 S X R l b T 4 8 S X R l b U x v Y 2 F 0 a W 9 u P j x J d G V t V H l w Z T 5 G b 3 J t d W x h P C 9 J d G V t V H l w Z T 4 8 S X R l b V B h d G g + U 2 V j d G l v b j E v V F 9 r b 2 1 t d W 5 l L 0 V u Z H J l d C U y M H R 5 c G U 8 L 0 l 0 Z W 1 Q Y X R o P j w v S X R l b U x v Y 2 F 0 a W 9 u P j x T d G F i b G V F b n R y a W V z I C 8 + P C 9 J d G V t P j x J d G V t P j x J d G V t T G 9 j Y X R p b 2 4 + P E l 0 Z W 1 U e X B l P k Z v c m 1 1 b G E 8 L 0 l 0 Z W 1 U e X B l P j x J d G V t U G F 0 a D 5 T Z W N 0 a W 9 u M S 9 U X 2 t q J U M z J U I 4 d H R r b 2 R l c i 9 L a W x k Z T w v S X R l b V B h d G g + P C 9 J d G V t T G 9 j Y X R p b 2 4 + P F N 0 Y W J s Z U V u d H J p Z X M g L z 4 8 L 0 l 0 Z W 0 + P E l 0 Z W 0 + P E l 0 Z W 1 M b 2 N h d G l v b j 4 8 S X R l b V R 5 c G U + R m 9 y b X V s Y T w v S X R l b V R 5 c G U + P E l 0 Z W 1 Q Y X R o P l N l Y 3 R p b 2 4 x L 1 R f a 2 o l Q z M l Q j h 0 d G t v Z G V y L 0 V u Z H J l d C U y M H R 5 c G U 8 L 0 l 0 Z W 1 Q Y X R o P j w v S X R l b U x v Y 2 F 0 a W 9 u P j x T d G F i b G V F b n R y a W V z I C 8 + P C 9 J d G V t P j x J d G V t P j x J d G V t T G 9 j Y X R p b 2 4 + P E l 0 Z W 1 U e X B l P k Z v c m 1 1 b G E 8 L 0 l 0 Z W 1 U e X B l P j x J d G V t U G F 0 a D 5 T Z W N 0 a W 9 u M S 9 L b 2 1 t d W 5 l d G F s b F 9 D U 1 Y v S 2 9 s b 2 5 u Z X I l M j B t Z W Q l M j B u e W U l M j B u Y X Z u P C 9 J d G V t U G F 0 a D 4 8 L 0 l 0 Z W 1 M b 2 N h d G l v b j 4 8 U 3 R h Y m x l R W 5 0 c m l l c y A v P j w v S X R l b T 4 8 S X R l b T 4 8 S X R l b U x v Y 2 F 0 a W 9 u P j x J d G V t V H l w Z T 5 G b 3 J t d W x h P C 9 J d G V t V H l w Z T 4 8 S X R l b V B h d G g + U 2 V j d G l v b j E v S 2 9 t b X V u Z X R h b G x f Q 1 N W L 0 Z p b H R y Z X J 0 Z S U y M H J h Z G V y M T w v S X R l b V B h d G g + P C 9 J d G V t T G 9 j Y X R p b 2 4 + P F N 0 Y W J s Z U V u d H J p Z X M g L z 4 8 L 0 l 0 Z W 0 + P E l 0 Z W 0 + P E l 0 Z W 1 M b 2 N h d G l v b j 4 8 S X R l b V R 5 c G U + Q W x s R m 9 y b X V s Y X M 8 L 0 l 0 Z W 1 U e X B l P j x J d G V t U G F 0 a C A v P j w v S X R l b U x v Y 2 F 0 a W 9 u P j x T d G F i b G V F b n R y a W V z P j x F b n R y e S B U e X B l P S J R d W V y e U d y b 3 V w c y I g V m F s d W U 9 I n N B Z 0 F B Q U F B Q U F B Q m c 4 O V Z H d l F z Q l N K d C 9 n Y X N 5 T m N Y V k k x U n l Z V z V 6 W m 0 5 e W J X V n l J R 1 p w Y k N C b W N t R W d T M j l 0 Y l h W d V p Y U m h i R 3 h m U T F O V 0 F B Q U F B Q U F B Q U F B Q U F E U W R V c k N x R U N a T W 4 y a G h o Y m p q b k F J U l N H c G x i S E J s Y z N E R H V I S n l h V z V u W l h J Q U F X R H o x V W E 5 Q 3 d G S W 0 z K 0 J x e k k x e G R V Q U F B Q U E i I C 8 + P E V u d H J 5 I F R 5 c G U 9 I l J l b G F 0 a W 9 u c 2 h p c H M i I F Z h b H V l P S J z Q U F B Q U F B P T 0 i I C 8 + P C 9 T d G F i b G V F b n R y a W V z P j w v S X R l b T 4 8 S X R l b T 4 8 S X R l b U x v Y 2 F 0 a W 9 u P j x J d G V t V H l w Z T 5 G b 3 J t d W x h P C 9 J d G V t V H l w Z T 4 8 S X R l b V B h d G g + U 2 V j d G l v b j E v V F 9 r b 2 1 t d W 5 l X z I w M j 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3 Z m M x N T k 5 Y S 1 m Z T I 4 L T Q 5 M 2 U t O T E w M S 1 m M G J l Z j A 0 M 2 N j M D A i I C 8 + P E V u d H J 5 I F R 5 c G U 9 I k 5 h d m l n Y X R p b 2 5 T d G V w T m F t Z S I g V m F s d W U 9 I n N O Y X Z p Z 2 F z a m 9 u 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Q a X Z v d E 9 i a m V j d E 5 h b W U i I F Z h b H V l P S J z U F 9 m e W x r X 3 J h b m c h U G l 2 b 3 R 0 Y W J l b G w x I i A v P j x F b n R y e S B U e X B l P S J G a W x s R X J y b 3 J D b 2 R l I i B W Y W x 1 Z T 0 i c 1 V u a 2 5 v d 2 4 i I C 8 + P E V u d H J 5 I F R 5 c G U 9 I k F k Z G V k V G 9 E Y X R h T W 9 k Z W w i I F Z h b H V l P S J s M C I g L z 4 8 R W 5 0 c n k g V H l w Z T 0 i R m l s b E x h c 3 R V c G R h d G V k I i B W Y W x 1 Z T 0 i Z D I w M j U t M T I t M D l U M T Q 6 N T c 6 M z I u O D Q 0 M j A w N l o 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X 2 t v b W 1 1 b m V f M j A y N C 9 F b m R y Z X Q g d H l w Z S 5 7 S 2 5 y I D I w M T c t I D I w M T k s M H 0 m c X V v d D s s J n F 1 b 3 Q 7 U 2 V j d G l v b j E v V F 9 r b 2 1 t d W 5 l X z I w M j Q v R W 5 k c m V 0 I H R 5 c G U u e 0 s t b m F 2 b i A y M D E 3 I C 0 y M D I z L D F 9 J n F 1 b 3 Q 7 L C Z x d W 9 0 O 1 N l Y 3 R p b 2 4 x L 1 R f a 2 9 t b X V u Z V 8 y M D I 0 L 0 V u Z H J l d C B 0 e X B l L n t L b 2 0 t b n I u I D I w M j A s M n 0 m c X V v d D s s J n F 1 b 3 Q 7 U 2 V j d G l v b j E v V F 9 r b 2 1 t d W 5 l X z I w M j Q v R W 5 k c m V 0 I H R 5 c G U u e 0 t v b W 1 1 b m V u Y X Z u I D I w M j A s M 3 0 m c X V v d D s s J n F 1 b 3 Q 7 U 2 V j d G l v b j E v V F 9 r b 2 1 t d W 5 l X z I w M j Q v R W 5 k c m V 0 I H R 5 c G U u e 0 t u c l 8 y M D I 0 L D R 9 J n F 1 b 3 Q 7 L C Z x d W 9 0 O 1 N l Y 3 R p b 2 4 x L 1 R f a 2 9 t b X V u Z V 8 y M D I 0 L 0 V u Z H J l d C B 0 e X B l L n t L b 2 1 t d W 5 l c i A g M j A y N C w 1 f S Z x d W 9 0 O y w m c X V v d D t T Z W N 0 a W 9 u M S 9 U X 2 t v b W 1 1 b m V f M j A y N C 9 F b m R y Z X Q g d H l w Z S 5 7 R m 5 y I D I w M j A s N n 0 m c X V v d D s s J n F 1 b 3 Q 7 U 2 V j d G l v b j E v V F 9 r b 2 1 t d W 5 l X z I w M j Q v R W 5 k c m V 0 I H R 5 c G U u e 0 Z 5 b G t l c 2 5 h d m 4 g M j A y M C w 3 f S Z x d W 9 0 O y w m c X V v d D t T Z W N 0 a W 9 u M S 9 U X 2 t v b W 1 1 b m V f M j A y N C 9 F b m R y Z X Q g d H l w Z S 5 7 R m 5 y I D I w M j Q s O H 0 m c X V v d D s s J n F 1 b 3 Q 7 U 2 V j d G l v b j E v V F 9 r b 2 1 t d W 5 l X z I w M j Q v R W 5 k c m V 0 I H R 5 c G U u e 0 Z 5 b G t l c 2 5 h d m 4 g M j A y N C w 5 f S Z x d W 9 0 O 1 0 s J n F 1 b 3 Q 7 Q 2 9 s d W 1 u Q 2 9 1 b n Q m c X V v d D s 6 M T A s J n F 1 b 3 Q 7 S 2 V 5 Q 2 9 s d W 1 u T m F t Z X M m c X V v d D s 6 W 1 0 s J n F 1 b 3 Q 7 Q 2 9 s d W 1 u S W R l b n R p d G l l c y Z x d W 9 0 O z p b J n F 1 b 3 Q 7 U 2 V j d G l v b j E v V F 9 r b 2 1 t d W 5 l X z I w M j Q v R W 5 k c m V 0 I H R 5 c G U u e 0 t u c i A y M D E 3 L S A y M D E 5 L D B 9 J n F 1 b 3 Q 7 L C Z x d W 9 0 O 1 N l Y 3 R p b 2 4 x L 1 R f a 2 9 t b X V u Z V 8 y M D I 0 L 0 V u Z H J l d C B 0 e X B l L n t L L W 5 h d m 4 g M j A x N y A t M j A y M y w x f S Z x d W 9 0 O y w m c X V v d D t T Z W N 0 a W 9 u M S 9 U X 2 t v b W 1 1 b m V f M j A y N C 9 F b m R y Z X Q g d H l w Z S 5 7 S 2 9 t L W 5 y L i A y M D I w L D J 9 J n F 1 b 3 Q 7 L C Z x d W 9 0 O 1 N l Y 3 R p b 2 4 x L 1 R f a 2 9 t b X V u Z V 8 y M D I 0 L 0 V u Z H J l d C B 0 e X B l L n t L b 2 1 t d W 5 l b m F 2 b i A y M D I w L D N 9 J n F 1 b 3 Q 7 L C Z x d W 9 0 O 1 N l Y 3 R p b 2 4 x L 1 R f a 2 9 t b X V u Z V 8 y M D I 0 L 0 V u Z H J l d C B 0 e X B l L n t L b n J f M j A y N C w 0 f S Z x d W 9 0 O y w m c X V v d D t T Z W N 0 a W 9 u M S 9 U X 2 t v b W 1 1 b m V f M j A y N C 9 F b m R y Z X Q g d H l w Z S 5 7 S 2 9 t b X V u Z X I g I D I w M j Q s N X 0 m c X V v d D s s J n F 1 b 3 Q 7 U 2 V j d G l v b j E v V F 9 r b 2 1 t d W 5 l X z I w M j Q v R W 5 k c m V 0 I H R 5 c G U u e 0 Z u c i A y M D I w L D Z 9 J n F 1 b 3 Q 7 L C Z x d W 9 0 O 1 N l Y 3 R p b 2 4 x L 1 R f a 2 9 t b X V u Z V 8 y M D I 0 L 0 V u Z H J l d C B 0 e X B l L n t G e W x r Z X N u Y X Z u I D I w M j A s N 3 0 m c X V v d D s s J n F 1 b 3 Q 7 U 2 V j d G l v b j E v V F 9 r b 2 1 t d W 5 l X z I w M j Q v R W 5 k c m V 0 I H R 5 c G U u e 0 Z u c i A y M D I 0 L D h 9 J n F 1 b 3 Q 7 L C Z x d W 9 0 O 1 N l Y 3 R p b 2 4 x L 1 R f a 2 9 t b X V u Z V 8 y M D I 0 L 0 V u Z H J l d C B 0 e X B l L n t G e W x r Z X N u Y X Z u I D I w M j Q s O X 0 m c X V v d D t d L C Z x d W 9 0 O 1 J l b G F 0 a W 9 u c 2 h p c E l u Z m 8 m c X V v d D s 6 W 1 1 9 I i A v P j w v U 3 R h Y m x l R W 5 0 c m l l c z 4 8 L 0 l 0 Z W 0 + P E l 0 Z W 0 + P E l 0 Z W 1 M b 2 N h d G l v b j 4 8 S X R l b V R 5 c G U + R m 9 y b X V s Y T w v S X R l b V R 5 c G U + P E l 0 Z W 1 Q Y X R o P l N l Y 3 R p b 2 4 x L 1 R f a 2 9 t b X V u Z V 8 y M D I 0 L 0 t p b G R l P C 9 J d G V t U G F 0 a D 4 8 L 0 l 0 Z W 1 M b 2 N h d G l v b j 4 8 U 3 R h Y m x l R W 5 0 c m l l c y A v P j w v S X R l b T 4 8 S X R l b T 4 8 S X R l b U x v Y 2 F 0 a W 9 u P j x J d G V t V H l w Z T 5 G b 3 J t d W x h P C 9 J d G V t V H l w Z T 4 8 S X R l b V B h d G g + U 2 V j d G l v b j E v V F 9 r b 2 1 t d W 5 l X z I w M j Q v R W 5 k c m V 0 J T I w d H l w Z T w v S X R l b V B h d G g + P C 9 J d G V t T G 9 j Y X R p b 2 4 + P F N 0 Y W J s Z U V u d H J p Z X M g L z 4 8 L 0 l 0 Z W 0 + P E l 0 Z W 0 + P E l 0 Z W 1 M b 2 N h d G l v b j 4 8 S X R l b V R 5 c G U + R m 9 y b X V s Y T w v S X R l b V R 5 c G U + P E l 0 Z W 1 Q Y X R o P l N l Y 3 R p b 2 4 x L 1 R f a 2 9 t b X V u Z V 8 y M D I 0 J T I w K D I p P C 9 J d G V t U G F 0 a D 4 8 L 0 l 0 Z W 1 M b 2 N h d G l v b j 4 8 U 3 R h Y m x l R W 5 0 c m l l c z 4 8 R W 5 0 c n k g V H l w Z T 0 i U X V l c n l J R C I g V m F s d W U 9 I n N k Y 2 Q w M m Q y Z i 1 i M z I z L T Q z O T k t Y W Y w Y y 1 m M T F h Y j E y Y T g z M j E i I C 8 + 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c 2 p 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N v d W 5 0 I i B W Y W x 1 Z T 0 i b D c 1 M C I g L z 4 8 R W 5 0 c n k g V H l w Z T 0 i R m l s b E V y c m 9 y Q 2 9 k Z S I g V m F s d W U 9 I n N V b m t u b 3 d u I i A v P j x F b n R y e S B U e X B l P S J G a W x s R X J y b 3 J D b 3 V u d C I g V m F s d W U 9 I m w w I i A v P j x F b n R y e S B U e X B l P S J G a W x s T G F z d F V w Z G F 0 Z W Q i I F Z h b H V l P S J k M j A y N S 0 x M i 0 w O V Q x N D o 1 N z o z M i 4 4 N T k x N z U 0 W i I g L z 4 8 R W 5 0 c n k g V H l w Z T 0 i R m l s b E N v b H V t b l R 5 c G V z I i B W Y W x 1 Z T 0 i c 0 F 3 W U R C Z 0 1 H Q X d Z R E J n P T 0 i I C 8 + P E V u d H J 5 I F R 5 c G U 9 I k Z p b G x D b 2 x 1 b W 5 O Y W 1 l c y I g V m F s d W U 9 I n N b J n F 1 b 3 Q 7 S 2 5 y I D I w M T c t I D I w M T k m c X V v d D s s J n F 1 b 3 Q 7 S y 1 u Y X Z u I D I w M T c g L T I w M j M m c X V v d D s s J n F 1 b 3 Q 7 S 2 9 t L W 5 y L i A y M D I w J n F 1 b 3 Q 7 L C Z x d W 9 0 O 0 t v b W 1 1 b m V u Y X Z u I D I w M j A m c X V v d D s s J n F 1 b 3 Q 7 S 2 5 y X z I w M j Q m c X V v d D s s J n F 1 b 3 Q 7 S 2 9 t b X V u Z X I g I D I w M j Q m c X V v d D s s J n F 1 b 3 Q 7 R m 5 y I D I w M j A m c X V v d D s s J n F 1 b 3 Q 7 R n l s a 2 V z b m F 2 b i A y M D I w J n F 1 b 3 Q 7 L C Z x d W 9 0 O 0 Z u c i A y M D I 0 J n F 1 b 3 Q 7 L C Z x d W 9 0 O 0 Z 5 b G t l c 2 5 h d m 4 g M j A y N C Z x d W 9 0 O 1 0 i I C 8 + P E V u d H J 5 I F R 5 c G U 9 I k Z p b G x T d G F 0 d X M i I F Z h b H V l P S J z Q 2 9 t c G x l d G U i I C 8 + P E V u d H J 5 I F R 5 c G U 9 I k F k Z G V k V G 9 E Y X R h T W 9 k Z W w i I F Z h b H V l P S J s M C I g L z 4 8 R W 5 0 c n k g V H l w Z T 0 i U m V s Y X R p b 2 5 z a G l w S W 5 m b 0 N v b n R h a W 5 l c i I g V m F s d W U 9 I n N 7 J n F 1 b 3 Q 7 Y 2 9 s d W 1 u Q 2 9 1 b n Q m c X V v d D s 6 M T A s J n F 1 b 3 Q 7 a 2 V 5 Q 2 9 s d W 1 u T m F t Z X M m c X V v d D s 6 W 1 0 s J n F 1 b 3 Q 7 c X V l c n l S Z W x h d G l v b n N o a X B z J n F 1 b 3 Q 7 O l t d L C Z x d W 9 0 O 2 N v b H V t b k l k Z W 5 0 a X R p Z X M m c X V v d D s 6 W y Z x d W 9 0 O 1 N l Y 3 R p b 2 4 x L 1 R f a 2 9 t b X V u Z V 8 y M D I 0 I C g y K S 9 B d X R v U m V t b 3 Z l Z E N v b H V t b n M x L n t L b n I g M j A x N y 0 g M j A x O S w w f S Z x d W 9 0 O y w m c X V v d D t T Z W N 0 a W 9 u M S 9 U X 2 t v b W 1 1 b m V f M j A y N C A o M i k v Q X V 0 b 1 J l b W 9 2 Z W R D b 2 x 1 b W 5 z M S 5 7 S y 1 u Y X Z u I D I w M T c g L T I w M j M s M X 0 m c X V v d D s s J n F 1 b 3 Q 7 U 2 V j d G l v b j E v V F 9 r b 2 1 t d W 5 l X z I w M j Q g K D I p L 0 F 1 d G 9 S Z W 1 v d m V k Q 2 9 s d W 1 u c z E u e 0 t v b S 1 u c i 4 g M j A y M C w y f S Z x d W 9 0 O y w m c X V v d D t T Z W N 0 a W 9 u M S 9 U X 2 t v b W 1 1 b m V f M j A y N C A o M i k v Q X V 0 b 1 J l b W 9 2 Z W R D b 2 x 1 b W 5 z M S 5 7 S 2 9 t b X V u Z W 5 h d m 4 g M j A y M C w z f S Z x d W 9 0 O y w m c X V v d D t T Z W N 0 a W 9 u M S 9 U X 2 t v b W 1 1 b m V f M j A y N C A o M i k v Q X V 0 b 1 J l b W 9 2 Z W R D b 2 x 1 b W 5 z M S 5 7 S 2 5 y X z I w M j Q s N H 0 m c X V v d D s s J n F 1 b 3 Q 7 U 2 V j d G l v b j E v V F 9 r b 2 1 t d W 5 l X z I w M j Q g K D I p L 0 F 1 d G 9 S Z W 1 v d m V k Q 2 9 s d W 1 u c z E u e 0 t v b W 1 1 b m V y I C A y M D I 0 L D V 9 J n F 1 b 3 Q 7 L C Z x d W 9 0 O 1 N l Y 3 R p b 2 4 x L 1 R f a 2 9 t b X V u Z V 8 y M D I 0 I C g y K S 9 B d X R v U m V t b 3 Z l Z E N v b H V t b n M x L n t G b n I g M j A y M C w 2 f S Z x d W 9 0 O y w m c X V v d D t T Z W N 0 a W 9 u M S 9 U X 2 t v b W 1 1 b m V f M j A y N C A o M i k v Q X V 0 b 1 J l b W 9 2 Z W R D b 2 x 1 b W 5 z M S 5 7 R n l s a 2 V z b m F 2 b i A y M D I w L D d 9 J n F 1 b 3 Q 7 L C Z x d W 9 0 O 1 N l Y 3 R p b 2 4 x L 1 R f a 2 9 t b X V u Z V 8 y M D I 0 I C g y K S 9 B d X R v U m V t b 3 Z l Z E N v b H V t b n M x L n t G b n I g M j A y N C w 4 f S Z x d W 9 0 O y w m c X V v d D t T Z W N 0 a W 9 u M S 9 U X 2 t v b W 1 1 b m V f M j A y N C A o M i k v Q X V 0 b 1 J l b W 9 2 Z W R D b 2 x 1 b W 5 z M S 5 7 R n l s a 2 V z b m F 2 b i A y M D I 0 L D l 9 J n F 1 b 3 Q 7 X S w m c X V v d D t D b 2 x 1 b W 5 D b 3 V u d C Z x d W 9 0 O z o x M C w m c X V v d D t L Z X l D b 2 x 1 b W 5 O Y W 1 l c y Z x d W 9 0 O z p b X S w m c X V v d D t D b 2 x 1 b W 5 J Z G V u d G l 0 a W V z J n F 1 b 3 Q 7 O l s m c X V v d D t T Z W N 0 a W 9 u M S 9 U X 2 t v b W 1 1 b m V f M j A y N C A o M i k v Q X V 0 b 1 J l b W 9 2 Z W R D b 2 x 1 b W 5 z M S 5 7 S 2 5 y I D I w M T c t I D I w M T k s M H 0 m c X V v d D s s J n F 1 b 3 Q 7 U 2 V j d G l v b j E v V F 9 r b 2 1 t d W 5 l X z I w M j Q g K D I p L 0 F 1 d G 9 S Z W 1 v d m V k Q 2 9 s d W 1 u c z E u e 0 s t b m F 2 b i A y M D E 3 I C 0 y M D I z L D F 9 J n F 1 b 3 Q 7 L C Z x d W 9 0 O 1 N l Y 3 R p b 2 4 x L 1 R f a 2 9 t b X V u Z V 8 y M D I 0 I C g y K S 9 B d X R v U m V t b 3 Z l Z E N v b H V t b n M x L n t L b 2 0 t b n I u I D I w M j A s M n 0 m c X V v d D s s J n F 1 b 3 Q 7 U 2 V j d G l v b j E v V F 9 r b 2 1 t d W 5 l X z I w M j Q g K D I p L 0 F 1 d G 9 S Z W 1 v d m V k Q 2 9 s d W 1 u c z E u e 0 t v b W 1 1 b m V u Y X Z u I D I w M j A s M 3 0 m c X V v d D s s J n F 1 b 3 Q 7 U 2 V j d G l v b j E v V F 9 r b 2 1 t d W 5 l X z I w M j Q g K D I p L 0 F 1 d G 9 S Z W 1 v d m V k Q 2 9 s d W 1 u c z E u e 0 t u c l 8 y M D I 0 L D R 9 J n F 1 b 3 Q 7 L C Z x d W 9 0 O 1 N l Y 3 R p b 2 4 x L 1 R f a 2 9 t b X V u Z V 8 y M D I 0 I C g y K S 9 B d X R v U m V t b 3 Z l Z E N v b H V t b n M x L n t L b 2 1 t d W 5 l c i A g M j A y N C w 1 f S Z x d W 9 0 O y w m c X V v d D t T Z W N 0 a W 9 u M S 9 U X 2 t v b W 1 1 b m V f M j A y N C A o M i k v Q X V 0 b 1 J l b W 9 2 Z W R D b 2 x 1 b W 5 z M S 5 7 R m 5 y I D I w M j A s N n 0 m c X V v d D s s J n F 1 b 3 Q 7 U 2 V j d G l v b j E v V F 9 r b 2 1 t d W 5 l X z I w M j Q g K D I p L 0 F 1 d G 9 S Z W 1 v d m V k Q 2 9 s d W 1 u c z E u e 0 Z 5 b G t l c 2 5 h d m 4 g M j A y M C w 3 f S Z x d W 9 0 O y w m c X V v d D t T Z W N 0 a W 9 u M S 9 U X 2 t v b W 1 1 b m V f M j A y N C A o M i k v Q X V 0 b 1 J l b W 9 2 Z W R D b 2 x 1 b W 5 z M S 5 7 R m 5 y I D I w M j Q s O H 0 m c X V v d D s s J n F 1 b 3 Q 7 U 2 V j d G l v b j E v V F 9 r b 2 1 t d W 5 l X z I w M j Q g K D I p L 0 F 1 d G 9 S Z W 1 v d m V k Q 2 9 s d W 1 u c z E u e 0 Z 5 b G t l c 2 5 h d m 4 g M j A y N C w 5 f S Z x d W 9 0 O 1 0 s J n F 1 b 3 Q 7 U m V s Y X R p b 2 5 z a G l w S W 5 m b y Z x d W 9 0 O z p b X X 0 i I C 8 + P C 9 T d G F i b G V F b n R y a W V z P j w v S X R l b T 4 8 S X R l b T 4 8 S X R l b U x v Y 2 F 0 a W 9 u P j x J d G V t V H l w Z T 5 G b 3 J t d W x h P C 9 J d G V t V H l w Z T 4 8 S X R l b V B h d G g + U 2 V j d G l v b j E v V F 9 r b 2 1 t d W 5 l X z I w M j Q l M j A o M i k v S 2 l s Z G U 8 L 0 l 0 Z W 1 Q Y X R o P j w v S X R l b U x v Y 2 F 0 a W 9 u P j x T d G F i b G V F b n R y a W V z I C 8 + P C 9 J d G V t P j w v S X R l b X M + P C 9 M b 2 N h b F B h Y 2 t h Z 2 V N Z X R h Z G F 0 Y U Z p b G U + F g A A A F B L B Q Y A A A A A A A A A A A A A A A A A A A A A A A A m A Q A A A Q A A A N C M n d 8 B F d E R j H o A w E / C l + s B A A A A O u v g t f k q 8 0 2 0 y D J 2 V F S v g A A A A A A C A A A A A A A Q Z g A A A A E A A C A A A A A 1 j x d U t P X 3 7 X k y w + U 0 S c + v F w 6 7 Y R 9 M Z M v X W h f r f Z 0 r C g A A A A A O g A A A A A I A A C A A A A D t m p h Z 7 V T + b r r Y Z T n V r u g I k K j R z 3 9 e x u s C E 5 C Q e W x C e F A A A A C m x e J m P K N S K b C l a C + Y 3 h j 4 T H k W n g A z 8 S 9 I 8 w M v L J V 6 / p U O c x T 5 C 6 E c H r + 0 Y i f s q M M N t P 4 a / S K 5 l N 9 / n o A q 1 b 6 P x r 2 7 q D Q a F h U h 6 K 0 0 3 9 V S a 0 A A A A B j Q s I 0 I X 8 Q 0 v E E J m L + i v O w p I c B 8 6 V m t g 5 U M 6 N 9 E e W B 5 r B 1 d m m F 4 n F b h W 2 2 N b + H R H 3 T i r + Y l M a 0 f Q 4 E e k v K h v 1 H < / D a t a M a s h u p > 
</file>

<file path=customXml/item31.xml>��< ? x m l   v e r s i o n = " 1 . 0 "   e n c o d i n g = " U T F - 1 6 " ? > < G e m i n i   x m l n s = " h t t p : / / g e m i n i / p i v o t c u s t o m i z a t i o n / b 5 1 b 0 1 a e - 2 5 a b - 4 2 0 3 - 9 b 6 3 - 0 1 d c 3 d 6 0 7 7 2 a " > < 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2.xml>��< ? x m l   v e r s i o n = " 1 . 0 "   e n c o d i n g = " U T F - 1 6 " ? > < G e m i n i   x m l n s = " h t t p : / / g e m i n i / p i v o t c u s t o m i z a t i o n / 6 f 7 e 1 9 6 d - b f 6 f - 4 b 3 2 - 8 d b 7 - 1 8 b 4 3 d d 0 0 d 6 a " > < 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3.xml>��< ? x m l   v e r s i o n = " 1 . 0 "   e n c o d i n g = " U T F - 1 6 " ? > < G e m i n i   x m l n s = " h t t p : / / g e m i n i / p i v o t c u s t o m i z a t i o n / 1 9 1 1 b 8 8 6 - b 7 7 4 - 4 0 4 5 - b 9 f a - 4 2 5 a 4 b b a 0 3 2 0 " > < 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4.xml>��< ? x m l   v e r s i o n = " 1 . 0 "   e n c o d i n g = " U T F - 1 6 " ? > < G e m i n i   x m l n s = " h t t p : / / g e m i n i / p i v o t c u s t o m i z a t i o n / T a b l e X M L _ T _ k o m m u n e _ 5 6 8 8 e 8 f 1 - a f b 8 - 4 6 4 e - b b 9 3 - 8 f 2 9 5 3 a f 5 b 3 2 " > < C u s t o m C o n t e n t > < ! [ C D A T A [ < T a b l e W i d g e t G r i d S e r i a l i z a t i o n   x m l n s : x s d = " h t t p : / / w w w . w 3 . o r g / 2 0 0 1 / X M L S c h e m a "   x m l n s : x s i = " h t t p : / / w w w . w 3 . o r g / 2 0 0 1 / X M L S c h e m a - i n s t a n c e " > < C o l u m n S u g g e s t e d T y p e   / > < C o l u m n F o r m a t   / > < C o l u m n A c c u r a c y   / > < C o l u m n C u r r e n c y S y m b o l   / > < C o l u m n P o s i t i v e P a t t e r n   / > < C o l u m n N e g a t i v e P a t t e r n   / > < C o l u m n W i d t h s > < i t e m > < k e y > < s t r i n g > G a m l e _ k n r < / s t r i n g > < / k e y > < v a l u e > < i n t > 9 7 < / i n t > < / v a l u e > < / i t e m > < i t e m > < k e y > < s t r i n g > g m l _ k o m m u n e < / s t r i n g > < / k e y > < v a l u e > < i n t > 1 1 9 < / i n t > < / v a l u e > < / i t e m > < i t e m > < k e y > < s t r i n g > k n r < / s t r i n g > < / k e y > < v a l u e > < i n t > 5 3 < / i n t > < / v a l u e > < / i t e m > < i t e m > < k e y > < s t r i n g > k o m m u n e < / s t r i n g > < / k e y > < v a l u e > < i n t > 9 1 < / i n t > < / v a l u e > < / i t e m > < i t e m > < k e y > < s t r i n g > f n r < / s t r i n g > < / k e y > < v a l u e > < i n t > 5 1 < / i n t > < / v a l u e > < / i t e m > < i t e m > < k e y > < s t r i n g > f y l k e < / s t r i n g > < / k e y > < v a l u e > < i n t > 6 1 < / i n t > < / v a l u e > < / i t e m > < / C o l u m n W i d t h s > < C o l u m n D i s p l a y I n d e x > < i t e m > < k e y > < s t r i n g > G a m l e _ k n r < / s t r i n g > < / k e y > < v a l u e > < i n t > 0 < / i n t > < / v a l u e > < / i t e m > < i t e m > < k e y > < s t r i n g > g m l _ k o m m u n e < / s t r i n g > < / k e y > < v a l u e > < i n t > 1 < / i n t > < / v a l u e > < / i t e m > < i t e m > < k e y > < s t r i n g > k n r < / s t r i n g > < / k e y > < v a l u e > < i n t > 2 < / i n t > < / v a l u e > < / i t e m > < i t e m > < k e y > < s t r i n g > k o m m u n e < / s t r i n g > < / k e y > < v a l u e > < i n t > 3 < / i n t > < / v a l u e > < / i t e m > < i t e m > < k e y > < s t r i n g > f n r < / s t r i n g > < / k e y > < v a l u e > < i n t > 4 < / i n t > < / v a l u e > < / i t e m > < i t e m > < k e y > < s t r i n g > f y l k e < / s t r i n g > < / k e y > < v a l u e > < i n t > 5 < / i n t > < / v a l u e > < / i t e m > < / C o l u m n D i s p l a y I n d e x > < C o l u m n F r o z e n   / > < C o l u m n C h e c k e d   / > < C o l u m n F i l t e r   / > < S e l e c t i o n F i l t e r   / > < F i l t e r P a r a m e t e r s   / > < I s S o r t D e s c e n d i n g > f a l s e < / I s S o r t D e s c e n d i n g > < / T a b l e W i d g e t G r i d S e r i a l i z a t i o n > ] ] > < / C u s t o m C o n t e n t > < / G e m i n i > 
</file>

<file path=customXml/item35.xml>��< ? x m l   v e r s i o n = " 1 . 0 "   e n c o d i n g = " U T F - 1 6 " ? > < G e m i n i   x m l n s = " h t t p : / / g e m i n i / p i v o t c u s t o m i z a t i o n / 3 1 0 4 0 c 0 3 - 2 9 0 f - 4 8 6 1 - 9 4 8 5 - c 8 5 e 8 d 9 7 7 0 5 0 " > < 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6.xml>��< ? x m l   v e r s i o n = " 1 . 0 "   e n c o d i n g = " U T F - 1 6 " ? > < G e m i n i   x m l n s = " h t t p : / / g e m i n i / p i v o t c u s t o m i z a t i o n / 9 6 6 c a 0 5 a - 1 8 4 7 - 4 5 a c - 8 8 f b - 8 0 b 6 5 1 5 b 9 1 9 f " > < 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7.xml>��< ? x m l   v e r s i o n = " 1 . 0 "   e n c o d i n g = " U T F - 1 6 " ? > < G e m i n i   x m l n s = " h t t p : / / g e m i n i / p i v o t c u s t o m i z a t i o n / e 8 7 6 e 1 2 d - a 0 8 4 - 4 1 5 f - b 6 0 0 - 4 3 3 b 4 0 b 1 a c c 7 " > < 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38.xml>��< ? x m l   v e r s i o n = " 1 . 0 "   e n c o d i n g = " U T F - 1 6 " ? > < G e m i n i   x m l n s = " h t t p : / / g e m i n i / p i v o t c u s t o m i z a t i o n / C l i e n t W i n d o w X M L " > < C u s t o m C o n t e n t > < ! [ C D A T A [ K o m m u n e t a l l _ C S V _ 7 2 0 5 2 d 9 a - f a b 4 - 4 b e 2 - b c f 6 - 1 e d 1 3 2 1 8 9 7 3 b ] ] > < / C u s t o m C o n t e n t > < / G e m i n i > 
</file>

<file path=customXml/item39.xml>��< ? x m l   v e r s i o n = " 1 . 0 "   e n c o d i n g = " U T F - 1 6 " ? > < G e m i n i   x m l n s = " h t t p : / / g e m i n i / p i v o t c u s t o m i z a t i o n / 1 8 c 5 7 c f a - b a b e - 4 c 6 7 - a a 5 f - 2 9 e 1 b 0 8 8 f 1 1 c " > < 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xml>��< ? x m l   v e r s i o n = " 1 . 0 "   e n c o d i n g = " U T F - 1 6 " ? > < G e m i n i   x m l n s = " h t t p : / / g e m i n i / p i v o t c u s t o m i z a t i o n / P o w e r P i v o t V e r s i o n " > < C u s t o m C o n t e n t > < ! [ C D A T A [ 2 0 1 5 . 1 3 0 . 1 6 0 6 . 4 7 ] ] > < / C u s t o m C o n t e n t > < / G e m i n i > 
</file>

<file path=customXml/item40.xml>��< ? x m l   v e r s i o n = " 1 . 0 "   e n c o d i n g = " U T F - 1 6 " ? > < G e m i n i   x m l n s = " h t t p : / / g e m i n i / p i v o t c u s t o m i z a t i o n / f d 2 2 7 d 8 1 - 9 0 a c - 4 f 4 3 - 8 6 2 3 - e b a 4 8 6 8 2 c 2 2 8 " > < 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1.xml>��< ? x m l   v e r s i o n = " 1 . 0 "   e n c o d i n g = " U T F - 1 6 " ? > < G e m i n i   x m l n s = " h t t p : / / g e m i n i / p i v o t c u s t o m i z a t i o n / L i n k e d T a b l e U p d a t e M o d e " > < C u s t o m C o n t e n t > < ! [ C D A T A [ T r u e ] ] > < / C u s t o m C o n t e n t > < / G e m i n i > 
</file>

<file path=customXml/item42.xml>��< ? x m l   v e r s i o n = " 1 . 0 "   e n c o d i n g = " U T F - 1 6 " ? > < G e m i n i   x m l n s = " h t t p : / / g e m i n i / p i v o t c u s t o m i z a t i o n / 5 7 f 0 c 4 d f - b 5 5 f - 4 0 9 5 - 9 5 3 c - 3 3 a 7 d d b c 9 2 6 6 " > < 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3.xml>��< ? x m l   v e r s i o n = " 1 . 0 "   e n c o d i n g = " U T F - 1 6 " ? > < G e m i n i   x m l n s = " h t t p : / / g e m i n i / p i v o t c u s t o m i z a t i o n / 0 e e 3 0 6 1 f - 6 1 4 4 - 4 6 a 8 - 8 c 1 b - 6 1 8 0 1 7 4 3 3 5 f 4 " > < 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4.xml>��< ? x m l   v e r s i o n = " 1 . 0 "   e n c o d i n g = " U T F - 1 6 " ? > < G e m i n i   x m l n s = " h t t p : / / g e m i n i / p i v o t c u s t o m i z a t i o n / a 9 6 e 8 b e 6 - 5 7 2 d - 4 b a a - 8 7 e 3 - 6 1 0 4 f 5 d 7 c 4 1 7 " > < 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5.xml>��< ? x m l   v e r s i o n = " 1 . 0 "   e n c o d i n g = " U T F - 1 6 " ? > < G e m i n i   x m l n s = " h t t p : / / g e m i n i / p i v o t c u s t o m i z a t i o n / T a b l e X M L _ T _ k j � t t k o d e r   1 " > < C u s t o m C o n t e n t > < ! [ C D A T A [ < T a b l e W i d g e t G r i d S e r i a l i z a t i o n   x m l n s : x s d = " h t t p : / / w w w . w 3 . o r g / 2 0 0 1 / X M L S c h e m a "   x m l n s : x s i = " h t t p : / / w w w . w 3 . o r g / 2 0 0 1 / X M L S c h e m a - i n s t a n c e " > < C o l u m n S u g g e s t e d T y p e   / > < C o l u m n F o r m a t   / > < C o l u m n A c c u r a c y   / > < C o l u m n C u r r e n c y S y m b o l   / > < C o l u m n P o s i t i v e P a t t e r n   / > < C o l u m n N e g a t i v e P a t t e r n   / > < C o l u m n W i d t h s > < i t e m > < k e y > < s t r i n g > k j � t t s l a g _ k g < / s t r i n g > < / k e y > < v a l u e > < i n t > 1 0 2 < / i n t > < / v a l u e > < / i t e m > < i t e m > < k e y > < s t r i n g > d y r e s l a g < / s t r i n g > < / k e y > < v a l u e > < i n t > 8 2 < / i n t > < / v a l u e > < / i t e m > < i t e m > < k e y > < s t r i n g > g r u p p e r < / s t r i n g > < / k e y > < v a l u e > < i n t > 8 0 < / i n t > < / v a l u e > < / i t e m > < i t e m > < k e y > < s t r i n g > h o v e d g r u p p e r < / s t r i n g > < / k e y > < v a l u e > < i n t > 1 1 4 < / i n t > < / v a l u e > < / i t e m > < i t e m > < k e y > < s t r i n g > K o l o n n e 1 < / s t r i n g > < / k e y > < v a l u e > < i n t > 8 7 < / i n t > < / v a l u e > < / i t e m > < / C o l u m n W i d t h s > < C o l u m n D i s p l a y I n d e x > < i t e m > < k e y > < s t r i n g > k j � t t s l a g _ k g < / s t r i n g > < / k e y > < v a l u e > < i n t > 0 < / i n t > < / v a l u e > < / i t e m > < i t e m > < k e y > < s t r i n g > d y r e s l a g < / s t r i n g > < / k e y > < v a l u e > < i n t > 1 < / i n t > < / v a l u e > < / i t e m > < i t e m > < k e y > < s t r i n g > g r u p p e r < / s t r i n g > < / k e y > < v a l u e > < i n t > 2 < / i n t > < / v a l u e > < / i t e m > < i t e m > < k e y > < s t r i n g > h o v e d g r u p p e r < / s t r i n g > < / k e y > < v a l u e > < i n t > 3 < / i n t > < / v a l u e > < / i t e m > < i t e m > < k e y > < s t r i n g > K o l o n n e 1 < / s t r i n g > < / k e y > < v a l u e > < i n t > 4 < / i n t > < / v a l u e > < / i t e m > < / C o l u m n D i s p l a y I n d e x > < C o l u m n F r o z e n   / > < C o l u m n C h e c k e d   / > < C o l u m n F i l t e r   / > < S e l e c t i o n F i l t e r   / > < F i l t e r P a r a m e t e r s   / > < I s S o r t D e s c e n d i n g > f a l s e < / I s S o r t D e s c e n d i n g > < / T a b l e W i d g e t G r i d S e r i a l i z a t i o n > ] ] > < / C u s t o m C o n t e n t > < / G e m i n i > 
</file>

<file path=customXml/item46.xml>��< ? x m l   v e r s i o n = " 1 . 0 "   e n c o d i n g = " U T F - 1 6 " ? > < G e m i n i   x m l n s = " h t t p : / / g e m i n i / p i v o t c u s t o m i z a t i o n / d 7 1 a d 7 a 3 - 6 b 6 b - 4 7 a 1 - 8 6 0 5 - 2 a b f 7 c 0 f e 5 5 d " > < 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7.xml>��< ? x m l   v e r s i o n = " 1 . 0 "   e n c o d i n g = " U T F - 1 6 " ? > < G e m i n i   x m l n s = " h t t p : / / g e m i n i / p i v o t c u s t o m i z a t i o n / 0 a f 9 6 7 1 9 - 1 b f 5 - 4 a c 3 - 8 c e b - 1 9 3 e 7 9 f 9 1 a d 7 " > < 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48.xml>��< ? x m l   v e r s i o n = " 1 . 0 "   e n c o d i n g = " U T F - 1 6 " ? > < G e m i n i   x m l n s = " h t t p : / / g e m i n i / p i v o t c u s t o m i z a t i o n / I s S a n d b o x E m b e d d e d " > < C u s t o m C o n t e n t > < ! [ C D A T A [ y e s ] ] > < / C u s t o m C o n t e n t > < / G e m i n i > 
</file>

<file path=customXml/item49.xml>��< ? x m l   v e r s i o n = " 1 . 0 "   e n c o d i n g = " U T F - 1 6 " ? > < G e m i n i   x m l n s = " h t t p : / / g e m i n i / p i v o t c u s t o m i z a t i o n / 8 3 b a 8 8 a 7 - a 9 1 2 - 4 c 7 c - 9 0 d 9 - 5 6 4 b c 3 c c 3 3 9 7 " > < 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5.xml>��< ? x m l   v e r s i o n = " 1 . 0 "   e n c o d i n g = " U T F - 1 6 " ? > < G e m i n i   x m l n s = " h t t p : / / g e m i n i / p i v o t c u s t o m i z a t i o n / b a 6 2 1 4 2 2 - f 8 a 0 - 4 5 f 1 - 9 e 1 a - 4 c b 1 b 0 2 7 b e 7 0 " > < 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50.xml>��< ? x m l   v e r s i o n = " 1 . 0 "   e n c o d i n g = " U T F - 1 6 " ? > < G e m i n i   x m l n s = " h t t p : / / g e m i n i / p i v o t c u s t o m i z a t i o n / T a b l e X M L _ T _ k o m m u n e   1 " > < C u s t o m C o n t e n t > < ! [ C D A T A [ < T a b l e W i d g e t G r i d S e r i a l i z a t i o n   x m l n s : x s d = " h t t p : / / w w w . w 3 . o r g / 2 0 0 1 / X M L S c h e m a "   x m l n s : x s i = " h t t p : / / w w w . w 3 . o r g / 2 0 0 1 / X M L S c h e m a - i n s t a n c e " > < C o l u m n S u g g e s t e d T y p e   / > < C o l u m n F o r m a t   / > < C o l u m n A c c u r a c y   / > < C o l u m n C u r r e n c y S y m b o l   / > < C o l u m n P o s i t i v e P a t t e r n   / > < C o l u m n N e g a t i v e P a t t e r n   / > < C o l u m n W i d t h s > < i t e m > < k e y > < s t r i n g > G a m l e _ k n r < / s t r i n g > < / k e y > < v a l u e > < i n t > 9 7 < / i n t > < / v a l u e > < / i t e m > < i t e m > < k e y > < s t r i n g > g m l _ k o m m u n e < / s t r i n g > < / k e y > < v a l u e > < i n t > 1 1 9 < / i n t > < / v a l u e > < / i t e m > < i t e m > < k e y > < s t r i n g > k n r < / s t r i n g > < / k e y > < v a l u e > < i n t > 5 3 < / i n t > < / v a l u e > < / i t e m > < i t e m > < k e y > < s t r i n g > k o m m u n e < / s t r i n g > < / k e y > < v a l u e > < i n t > 9 1 < / i n t > < / v a l u e > < / i t e m > < i t e m > < k e y > < s t r i n g > f n r < / s t r i n g > < / k e y > < v a l u e > < i n t > 5 1 < / i n t > < / v a l u e > < / i t e m > < i t e m > < k e y > < s t r i n g > f y l k e < / s t r i n g > < / k e y > < v a l u e > < i n t > 6 1 < / i n t > < / v a l u e > < / i t e m > < / C o l u m n W i d t h s > < C o l u m n D i s p l a y I n d e x > < i t e m > < k e y > < s t r i n g > G a m l e _ k n r < / s t r i n g > < / k e y > < v a l u e > < i n t > 0 < / i n t > < / v a l u e > < / i t e m > < i t e m > < k e y > < s t r i n g > g m l _ k o m m u n e < / s t r i n g > < / k e y > < v a l u e > < i n t > 1 < / i n t > < / v a l u e > < / i t e m > < i t e m > < k e y > < s t r i n g > k n r < / s t r i n g > < / k e y > < v a l u e > < i n t > 2 < / i n t > < / v a l u e > < / i t e m > < i t e m > < k e y > < s t r i n g > k o m m u n e < / s t r i n g > < / k e y > < v a l u e > < i n t > 3 < / i n t > < / v a l u e > < / i t e m > < i t e m > < k e y > < s t r i n g > f n r < / s t r i n g > < / k e y > < v a l u e > < i n t > 4 < / i n t > < / v a l u e > < / i t e m > < i t e m > < k e y > < s t r i n g > f y l k e < / s t r i n g > < / k e y > < v a l u e > < i n t > 5 < / i n t > < / v a l u e > < / i t e m > < / C o l u m n D i s p l a y I n d e x > < C o l u m n F r o z e n   / > < C o l u m n C h e c k e d   / > < C o l u m n F i l t e r   / > < S e l e c t i o n F i l t e r   / > < F i l t e r P a r a m e t e r s   / > < I s S o r t D e s c e n d i n g > f a l s e < / I s S o r t D e s c e n d i n g > < / T a b l e W i d g e t G r i d S e r i a l i z a t i o n > ] ] > < / C u s t o m C o n t e n t > < / G e m i n i > 
</file>

<file path=customXml/item5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 T _ k o m m u n e 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 T _ k o m m u n e 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 C o l u m n s \ G a m l e _ k n r < / K e y > < / a : K e y > < a : V a l u e   i : t y p e = " T a b l e W i d g e t B a s e V i e w S t a t e " / > < / a : K e y V a l u e O f D i a g r a m O b j e c t K e y a n y T y p e z b w N T n L X > < a : K e y V a l u e O f D i a g r a m O b j e c t K e y a n y T y p e z b w N T n L X > < a : K e y > < K e y > C o l u m n s \ g m l _ k o m m u n e 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 C o l u m n s \ f n r 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 T _ k j � t t k o d e r 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 T _ k j � t t k o d e r 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 C o l u m n s \ k j � t t s l a g _ k g < / K e y > < / a : K e y > < a : V a l u e   i : t y p e = " T a b l e W i d g e t B a s e V i e w S t a t e " / > < / a : K e y V a l u e O f D i a g r a m O b j e c t K e y a n y T y p e z b w N T n L X > < a : K e y V a l u e O f D i a g r a m O b j e c t K e y a n y T y p e z b w N T n L X > < a : K e y > < K e y > C o l u m n s \ d y r e s l a g < / K e y > < / a : K e y > < a : V a l u e   i : t y p e = " T a b l e W i d g e t B a s e V i e w S t a t e " / > < / a : K e y V a l u e O f D i a g r a m O b j e c t K e y a n y T y p e z b w N T n L X > < a : K e y V a l u e O f D i a g r a m O b j e c t K e y a n y T y p e z b w N T n L X > < a : K e y > < K e y > C o l u m n s \ g r u p p e r < / K e y > < / a : K e y > < a : V a l u e   i : t y p e = " T a b l e W i d g e t B a s e V i e w S t a t e " / > < / a : K e y V a l u e O f D i a g r a m O b j e c t K e y a n y T y p e z b w N T n L X > < a : K e y V a l u e O f D i a g r a m O b j e c t K e y a n y T y p e z b w N T n L X > < a : K e y > < K e y > C o l u m n s \ h o v e d g r u p p e r 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 T _ k j � t t k o d e r 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 T _ k j � t t k o d e r 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 C o l u m n s \ k j � t t s l a g _ k g < / K e y > < / a : K e y > < a : V a l u e   i : t y p e = " T a b l e W i d g e t B a s e V i e w S t a t e " / > < / a : K e y V a l u e O f D i a g r a m O b j e c t K e y a n y T y p e z b w N T n L X > < a : K e y V a l u e O f D i a g r a m O b j e c t K e y a n y T y p e z b w N T n L X > < a : K e y > < K e y > C o l u m n s \ d y r e s l a g < / K e y > < / a : K e y > < a : V a l u e   i : t y p e = " T a b l e W i d g e t B a s e V i e w S t a t e " / > < / a : K e y V a l u e O f D i a g r a m O b j e c t K e y a n y T y p e z b w N T n L X > < a : K e y V a l u e O f D i a g r a m O b j e c t K e y a n y T y p e z b w N T n L X > < a : K e y > < K e y > C o l u m n s \ g r u p p e r < / K e y > < / a : K e y > < a : V a l u e   i : t y p e = " T a b l e W i d g e t B a s e V i e w S t a t e " / > < / a : K e y V a l u e O f D i a g r a m O b j e c t K e y a n y T y p e z b w N T n L X > < a : K e y V a l u e O f D i a g r a m O b j e c t K e y a n y T y p e z b w N T n L X > < a : K e y > < K e y > C o l u m n s \ h o v e d g r u p p e r < / K e y > < / a : K e y > < a : V a l u e   i : t y p e = " T a b l e W i d g e t B a s e V i e w S t a t e " / > < / a : K e y V a l u e O f D i a g r a m O b j e c t K e y a n y T y p e z b w N T n L X > < a : K e y V a l u e O f D i a g r a m O b j e c t K e y a n y T y p e z b w N T n L X > < a : K e y > < K e y > C o l u m n s \ K o l o n n e 1 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 T _ k o m m u n e 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 T _ k o m m u n e 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 C o l u m n s \ G a m l e _ k n r < / K e y > < / a : K e y > < a : V a l u e   i : t y p e = " T a b l e W i d g e t B a s e V i e w S t a t e " / > < / a : K e y V a l u e O f D i a g r a m O b j e c t K e y a n y T y p e z b w N T n L X > < a : K e y V a l u e O f D i a g r a m O b j e c t K e y a n y T y p e z b w N T n L X > < a : K e y > < K e y > C o l u m n s \ g m l _ k o m m u n e 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 C o l u m n s \ f n r 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 K o m m u n e t a l l _ C S V < / 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 K o m m u n e t a l l _ C S V < / 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 C o l u m n s \ a a r < / K e y > < / a : K e y > < a : V a l u e   i : t y p e = " T a b l e W i d g e t B a s e V i e w S t a t e " / > < / a : K e y V a l u e O f D i a g r a m O b j e c t K e y a n y T y p e z b w N T n L X > < a : K e y V a l u e O f D i a g r a m O b j e c t K e y a n y T y p e z b w N T n L X > < a : K e y > < K e y > C o l u m n s \ k o m n r < / K e y > < / a : K e y > < a : V a l u e   i : t y p e = " T a b l e W i d g e t B a s e V i e w S t a t e " / > < / a : K e y V a l u e O f D i a g r a m O b j e c t K e y a n y T y p e z b w N T n L X > < a : K e y V a l u e O f D i a g r a m O b j e c t K e y a n y T y p e z b w N T n L X > < a : K e y > < K e y > C o l u m n s \ S l a k t e s l a g < / 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a : K e y V a l u e O f D i a g r a m O b j e c t K e y a n y T y p e z b w N T n L X > < a : K e y > < K e y > C o l u m n s \ C a l c u l a t e d   C o l u m n   1 < / K e y > < / a : K e y > < a : V a l u e   i : t y p e = " T a b l e W i d g e t B a s e V i e w S t a t e " / > < / a : K e y V a l u e O f D i a g r a m O b j e c t K e y a n y T y p e z b w N T n L X > < / V i e w S t a t e s > < / D i a g r a m M a n a g e r . S e r i a l i z a b l e D i a g r a m > < / A r r a y O f D i a g r a m M a n a g e r . S e r i a l i z a b l e D i a g r a m > ] ] > < / C u s t o m C o n t e n t > < / G e m i n i > 
</file>

<file path=customXml/item52.xml>��< ? x m l   v e r s i o n = " 1 . 0 "   e n c o d i n g = " U T F - 1 6 " ? > < G e m i n i   x m l n s = " h t t p : / / g e m i n i / p i v o t c u s t o m i z a t i o n / S h o w I m p l i c i t M e a s u r e s " > < C u s t o m C o n t e n t > < ! [ C D A T A [ F a l s e ] ] > < / C u s t o m C o n t e n t > < / G e m i n i > 
</file>

<file path=customXml/item53.xml>��< ? x m l   v e r s i o n = " 1 . 0 "   e n c o d i n g = " U T F - 1 6 " ? > < G e m i n i   x m l n s = " h t t p : / / g e m i n i / p i v o t c u s t o m i z a t i o n / 2 5 6 0 0 2 d e - 6 1 8 f - 4 0 4 c - a 2 d 8 - d 5 0 8 e 0 f 9 8 c 4 d " > < 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54.xml>��< ? x m l   v e r s i o n = " 1 . 0 "   e n c o d i n g = " U T F - 1 6 " ? > < G e m i n i   x m l n s = " h t t p : / / g e m i n i / p i v o t c u s t o m i z a t i o n / b 3 0 a 2 5 2 3 - 7 c 3 a - 4 5 e e - 9 1 a d - 8 1 b f c b 8 6 c 8 8 3 " > < 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55.xml>��< ? x m l   v e r s i o n = " 1 . 0 "   e n c o d i n g = " U T F - 1 6 " ? > < G e m i n i   x m l n s = " h t t p : / / g e m i n i / p i v o t c u s t o m i z a t i o n / 5 4 7 9 4 f 2 4 - 5 9 c c - 4 4 8 0 - 8 1 3 4 - 2 5 2 2 d f 8 2 7 7 c 9 " > < 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56.xml>��< ? x m l   v e r s i o n = " 1 . 0 "   e n c o d i n g = " U T F - 1 6 " ? > < G e m i n i   x m l n s = " h t t p : / / g e m i n i / p i v o t c u s t o m i z a t i o n / T a b l e X M L _ T _ k j � t t k o d e r _ 0 0 3 1 c 4 2 5 - 5 c 4 d - 4 e 4 8 - b 2 7 7 - a 2 7 5 8 4 c 8 b 4 a 3 " > < C u s t o m C o n t e n t > < ! [ C D A T A [ < T a b l e W i d g e t G r i d S e r i a l i z a t i o n   x m l n s : x s d = " h t t p : / / w w w . w 3 . o r g / 2 0 0 1 / X M L S c h e m a "   x m l n s : x s i = " h t t p : / / w w w . w 3 . o r g / 2 0 0 1 / X M L S c h e m a - i n s t a n c e " > < C o l u m n S u g g e s t e d T y p e   / > < C o l u m n F o r m a t   / > < C o l u m n A c c u r a c y   / > < C o l u m n C u r r e n c y S y m b o l   / > < C o l u m n P o s i t i v e P a t t e r n   / > < C o l u m n N e g a t i v e P a t t e r n   / > < C o l u m n W i d t h s > < i t e m > < k e y > < s t r i n g > k j � t t s l a g _ k g < / s t r i n g > < / k e y > < v a l u e > < i n t > 1 0 2 < / i n t > < / v a l u e > < / i t e m > < i t e m > < k e y > < s t r i n g > d y r e s l a g < / s t r i n g > < / k e y > < v a l u e > < i n t > 8 2 < / i n t > < / v a l u e > < / i t e m > < i t e m > < k e y > < s t r i n g > g r u p p e r < / s t r i n g > < / k e y > < v a l u e > < i n t > 8 0 < / i n t > < / v a l u e > < / i t e m > < i t e m > < k e y > < s t r i n g > h o v e d g r u p p e r < / s t r i n g > < / k e y > < v a l u e > < i n t > 1 1 4 < / i n t > < / v a l u e > < / i t e m > < / C o l u m n W i d t h s > < C o l u m n D i s p l a y I n d e x > < i t e m > < k e y > < s t r i n g > k j � t t s l a g _ k g < / s t r i n g > < / k e y > < v a l u e > < i n t > 0 < / i n t > < / v a l u e > < / i t e m > < i t e m > < k e y > < s t r i n g > d y r e s l a g < / s t r i n g > < / k e y > < v a l u e > < i n t > 1 < / i n t > < / v a l u e > < / i t e m > < i t e m > < k e y > < s t r i n g > g r u p p e r < / s t r i n g > < / k e y > < v a l u e > < i n t > 2 < / i n t > < / v a l u e > < / i t e m > < i t e m > < k e y > < s t r i n g > h o v e d g r u p p e r < / s t r i n g > < / k e y > < v a l u e > < i n t > 3 < / i n t > < / v a l u e > < / i t e m > < / C o l u m n D i s p l a y I n d e x > < C o l u m n F r o z e n   / > < C o l u m n C h e c k e d   / > < C o l u m n F i l t e r   / > < S e l e c t i o n F i l t e r   / > < F i l t e r P a r a m e t e r s   / > < I s S o r t D e s c e n d i n g > f a l s e < / I s S o r t D e s c e n d i n g > < / T a b l e W i d g e t G r i d S e r i a l i z a t i o n > ] ] > < / C u s t o m C o n t e n t > < / G e m i n i > 
</file>

<file path=customXml/item57.xml>��< ? x m l   v e r s i o n = " 1 . 0 "   e n c o d i n g = " U T F - 1 6 " ? > < G e m i n i   x m l n s = " h t t p : / / g e m i n i / p i v o t c u s t o m i z a t i o n / T a b l e X M L _ K o m m u n e t a l l _ C S V _ 7 2 0 5 2 d 9 a - f a b 4 - 4 b e 2 - b c f 6 - 1 e d 1 3 2 1 8 9 7 3 b " > < C u s t o m C o n t e n t > < ! [ C D A T A [ < T a b l e W i d g e t G r i d S e r i a l i z a t i o n   x m l n s : x s d = " h t t p : / / w w w . w 3 . o r g / 2 0 0 1 / X M L S c h e m a "   x m l n s : x s i = " h t t p : / / w w w . w 3 . o r g / 2 0 0 1 / X M L S c h e m a - i n s t a n c e " > < C o l u m n S u g g e s t e d T y p e   / > < C o l u m n F o r m a t   / > < C o l u m n A c c u r a c y   / > < C o l u m n C u r r e n c y S y m b o l   / > < C o l u m n P o s i t i v e P a t t e r n   / > < C o l u m n N e g a t i v e P a t t e r n   / > < C o l u m n W i d t h s > < i t e m > < k e y > < s t r i n g > a a r < / s t r i n g > < / k e y > < v a l u e > < i n t > 5 4 < / i n t > < / v a l u e > < / i t e m > < i t e m > < k e y > < s t r i n g > k o m n r < / s t r i n g > < / k e y > < v a l u e > < i n t > 7 1 < / i n t > < / v a l u e > < / i t e m > < i t e m > < k e y > < s t r i n g > S l a k t e s l a g < / s t r i n g > < / k e y > < v a l u e > < i n t > 9 1 < / i n t > < / v a l u e > < / i t e m > < i t e m > < k e y > < s t r i n g > V e r d i < / s t r i n g > < / k e y > < v a l u e > < i n t > 2 8 1 < / i n t > < / v a l u e > < / i t e m > < / C o l u m n W i d t h s > < C o l u m n D i s p l a y I n d e x > < i t e m > < k e y > < s t r i n g > a a r < / s t r i n g > < / k e y > < v a l u e > < i n t > 0 < / i n t > < / v a l u e > < / i t e m > < i t e m > < k e y > < s t r i n g > k o m n r < / s t r i n g > < / k e y > < v a l u e > < i n t > 1 < / i n t > < / v a l u e > < / i t e m > < i t e m > < k e y > < s t r i n g > S l a k t e s l a g < / s t r i n g > < / k e y > < v a l u e > < i n t > 3 < / i n t > < / v a l u e > < / i t e m > < i t e m > < k e y > < s t r i n g > V e r d i < / s t r i n g > < / k e y > < v a l u e > < i n t > 2 < / i n t > < / v a l u e > < / i t e m > < / C o l u m n D i s p l a y I n d e x > < C o l u m n F r o z e n   / > < C o l u m n C h e c k e d   / > < C o l u m n F i l t e r   / > < S e l e c t i o n F i l t e r   / > < F i l t e r P a r a m e t e r s   / > < I s S o r t D e s c e n d i n g > f a l s e < / I s S o r t D e s c e n d i n g > < / T a b l e W i d g e t G r i d S e r i a l i z a t i o n > ] ] > < / C u s t o m C o n t e n t > < / G e m i n i > 
</file>

<file path=customXml/item58.xml>��< ? x m l   v e r s i o n = " 1 . 0 "   e n c o d i n g = " U T F - 1 6 " ? > < G e m i n i   x m l n s = " h t t p : / / g e m i n i / p i v o t c u s t o m i z a t i o n / 5 a b f d 5 c 4 - 3 2 2 c - 4 1 5 b - a b 2 7 - d 5 e e 2 a 6 3 6 e 3 5 " > < 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59.xml>��< ? x m l   v e r s i o n = " 1 . 0 "   e n c o d i n g = " U T F - 1 6 " ? > < G e m i n i   x m l n s = " h t t p : / / g e m i n i / p i v o t c u s t o m i z a t i o n / c 8 c c e d c 1 - 4 d 8 6 - 4 8 3 f - 8 f c 7 - c 3 b 3 c 8 7 0 d 3 7 6 " > < 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xml>��< ? x m l   v e r s i o n = " 1 . 0 "   e n c o d i n g = " U T F - 1 6 " ? > < G e m i n i   x m l n s = " h t t p : / / g e m i n i / p i v o t c u s t o m i z a t i o n / T a b l e O r d e r " > < C u s t o m C o n t e n t > < ! [ C D A T A [ K o m m u n e t a l l _ C S V _ 7 2 0 5 2 d 9 a - f a b 4 - 4 b e 2 - b c f 6 - 1 e d 1 3 2 1 8 9 7 3 b , T _ k o m m u n e _ 5 6 8 8 e 8 f 1 - a f b 8 - 4 6 4 e - b b 9 3 - 8 f 2 9 5 3 a f 5 b 3 2 , T _ k j � t t k o d e r _ 0 0 3 1 c 4 2 5 - 5 c 4 d - 4 e 4 8 - b 2 7 7 - a 2 7 5 8 4 c 8 b 4 a 3 , T _ k j � t t k o d e r   1 , T _ k o m m u n e   1 ] ] > < / C u s t o m C o n t e n t > < / G e m i n i > 
</file>

<file path=customXml/item60.xml>��< ? x m l   v e r s i o n = " 1 . 0 "   e n c o d i n g = " U T F - 1 6 " ? > < G e m i n i   x m l n s = " h t t p : / / g e m i n i / p i v o t c u s t o m i z a t i o n / 0 3 c d c 0 5 7 - c 4 2 5 - 4 7 e a - b 9 a b - a 7 2 2 c c d 8 b f 5 e " > < 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1.xml>��< ? x m l   v e r s i o n = " 1 . 0 "   e n c o d i n g = " U T F - 1 6 " ? > < G e m i n i   x m l n s = " h t t p : / / g e m i n i / p i v o t c u s t o m i z a t i o n / 8 6 5 0 f 7 f 7 - 6 0 6 8 - 4 f 4 7 - 8 b c 0 - 0 6 9 e 9 e 1 2 5 b f 1 " > < 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2.xml>��< ? x m l   v e r s i o n = " 1 . 0 "   e n c o d i n g = " U T F - 1 6 " ? > < G e m i n i   x m l n s = " h t t p : / / g e m i n i / p i v o t c u s t o m i z a t i o n / 9 2 9 4 2 e 3 8 - a 0 c b - 4 d a 2 - a 8 3 4 - d 2 2 7 e 1 3 0 a 7 9 0 " > < 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3.xml>��< ? x m l   v e r s i o n = " 1 . 0 "   e n c o d i n g = " U T F - 1 6 " ? > < G e m i n i   x m l n s = " h t t p : / / g e m i n i / p i v o t c u s t o m i z a t i o n / d 5 1 e 6 9 0 d - 5 6 a 4 - 4 7 e 3 - 9 1 f 4 - a c f 3 0 f 2 8 8 3 7 5 " > < 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4.xml>��< ? x m l   v e r s i o n = " 1 . 0 "   e n c o d i n g = " U T F - 1 6 " ? > < G e m i n i   x m l n s = " h t t p : / / g e m i n i / p i v o t c u s t o m i z a t i o n / S h o w H i d d e n " > < C u s t o m C o n t e n t > < ! [ C D A T A [ T r u e ] ] > < / C u s t o m C o n t e n t > < / G e m i n i > 
</file>

<file path=customXml/item65.xml>��< ? x m l   v e r s i o n = " 1 . 0 "   e n c o d i n g = " U T F - 1 6 " ? > < G e m i n i   x m l n s = " h t t p : / / g e m i n i / p i v o t c u s t o m i z a t i o n / 4 8 2 8 1 3 5 0 - b 4 0 4 - 4 f c 7 - 9 a 1 f - 3 3 1 9 9 f 2 2 d d f 7 " > < 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6.xml>��< ? x m l   v e r s i o n = " 1 . 0 "   e n c o d i n g = " U T F - 1 6 " ? > < G e m i n i   x m l n s = " h t t p : / / g e m i n i / p i v o t c u s t o m i z a t i o n / 1 1 f 8 e 4 a 8 - 5 d 8 8 - 4 c 6 e - 9 d 9 1 - 7 1 0 4 b 1 3 9 1 6 c 4 " > < 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7.xml>��< ? x m l   v e r s i o n = " 1 . 0 "   e n c o d i n g = " U T F - 1 6 " ? > < G e m i n i   x m l n s = " h t t p : / / g e m i n i / p i v o t c u s t o m i z a t i o n / 1 4 d 4 a 6 2 5 - f 5 f 1 - 4 d c 1 - 8 d 4 2 - 4 0 9 f e 5 2 d 6 5 1 3 " > < 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8.xml>��< ? x m l   v e r s i o n = " 1 . 0 "   e n c o d i n g = " U T F - 1 6 " ? > < G e m i n i   x m l n s = " h t t p : / / g e m i n i / p i v o t c u s t o m i z a t i o n / e d 3 a c 8 0 5 - 6 c d d - 4 0 3 9 - a 7 d b - 0 3 2 3 6 e d e f d f 1 " > < 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69.xml>��< ? x m l   v e r s i o n = " 1 . 0 "   e n c o d i n g = " U T F - 1 6 " ? > < G e m i n i   x m l n s = " h t t p : / / g e m i n i / p i v o t c u s t o m i z a t i o n / 5 9 c d 2 c b 2 - e 1 c 4 - 4 7 2 8 - 8 c 1 d - f 5 5 c b 1 b f 4 b 9 2 " > < 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7.xml>��< ? x m l   v e r s i o n = " 1 . 0 "   e n c o d i n g = " U T F - 1 6 " ? > < G e m i n i   x m l n s = " h t t p : / / g e m i n i / p i v o t c u s t o m i z a t i o n / 2 1 d f a 5 d 5 - c 5 0 8 - 4 d e b - 9 5 f b - 7 2 c 6 6 4 0 8 e 8 c 1 " > < 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70.xml>��< ? x m l   v e r s i o n = " 1 . 0 "   e n c o d i n g = " U T F - 1 6 " ? > < G e m i n i   x m l n s = " h t t p : / / g e m i n i / p i v o t c u s t o m i z a t i o n / a a 8 0 0 e 2 c - 5 a 6 0 - 4 a 6 f - 8 7 6 b - b 8 b 2 f 2 b c a f b b " > < 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71.xml>��< ? x m l   v e r s i o n = " 1 . 0 "   e n c o d i n g = " U T F - 1 6 " ? > < G e m i n i   x m l n s = " h t t p : / / g e m i n i / p i v o t c u s t o m i z a t i o n / 5 c 1 7 4 8 e 6 - 1 4 6 3 - 4 8 3 8 - 9 d 7 f - 3 c e 1 8 5 8 0 3 f f 7 " > < C u s t o m C o n t e n t > < ! [ C D A T A [ < ? x m l   v e r s i o n = " 1 . 0 "   e n c o d i n g = " u t f - 1 6 " ? > < S e t t i n g s > < C a l c u l a t e d F i e l d s > < i t e m > < M e a s u r e N a m e > S u m   o f   V e r d i < / M e a s u r e N a m e > < D i s p l a y N a m e > S u m   o f   V e r d i < / D i s p l a y N a m e > < V i s i b l e > F a l s e < / V i s i b l e > < / i t e m > < / C a l c u l a t e d F i e l d s > < S A H o s t H a s h > 0 < / S A H o s t H a s h > < G e m i n i F i e l d L i s t V i s i b l e > T r u e < / G e m i n i F i e l d L i s t V i s i b l e > < / S e t t i n g s > ] ] > < / C u s t o m C o n t e n t > < / G e m i n i > 
</file>

<file path=customXml/item8.xml>��< ? x m l   v e r s i o n = " 1 . 0 "   e n c o d i n g = " U T F - 1 6 " ? > < G e m i n i   x m l n s = " h t t p : / / g e m i n i / p i v o t c u s t o m i z a t i o n / F o r m u l a B a r S t a t e " > < C u s t o m C o n t e n t > < ! [ C D A T A [ < S a n d b o x E d i t o r . F o r m u l a B a r S t a t e   x m l n s = " h t t p : / / s c h e m a s . d a t a c o n t r a c t . o r g / 2 0 0 4 / 0 7 / M i c r o s o f t . A n a l y s i s S e r v i c e s . C o m m o n "   x m l n s : i = " h t t p : / / w w w . w 3 . o r g / 2 0 0 1 / X M L S c h e m a - i n s t a n c e " > < H e i g h t > 6 3 < / H e i g h t > < / S a n d b o x E d i t o r . F o r m u l a B a r S t a t e > ] ] > < / 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04997E12-4882-45FD-A9D2-8C4E897A5DA6}">
  <ds:schemaRefs/>
</ds:datastoreItem>
</file>

<file path=customXml/itemProps10.xml><?xml version="1.0" encoding="utf-8"?>
<ds:datastoreItem xmlns:ds="http://schemas.openxmlformats.org/officeDocument/2006/customXml" ds:itemID="{ADD442F6-C8AD-4D47-BA15-D85998CDADE9}">
  <ds:schemaRefs/>
</ds:datastoreItem>
</file>

<file path=customXml/itemProps11.xml><?xml version="1.0" encoding="utf-8"?>
<ds:datastoreItem xmlns:ds="http://schemas.openxmlformats.org/officeDocument/2006/customXml" ds:itemID="{3084F2CC-7A51-4F1F-9A48-FE4CE327419B}">
  <ds:schemaRefs/>
</ds:datastoreItem>
</file>

<file path=customXml/itemProps12.xml><?xml version="1.0" encoding="utf-8"?>
<ds:datastoreItem xmlns:ds="http://schemas.openxmlformats.org/officeDocument/2006/customXml" ds:itemID="{BE24CED4-0F42-4EC0-B55E-CA9FEBF5A69C}">
  <ds:schemaRefs/>
</ds:datastoreItem>
</file>

<file path=customXml/itemProps13.xml><?xml version="1.0" encoding="utf-8"?>
<ds:datastoreItem xmlns:ds="http://schemas.openxmlformats.org/officeDocument/2006/customXml" ds:itemID="{3F22C146-AA09-47C0-B199-E676354E0769}">
  <ds:schemaRefs/>
</ds:datastoreItem>
</file>

<file path=customXml/itemProps14.xml><?xml version="1.0" encoding="utf-8"?>
<ds:datastoreItem xmlns:ds="http://schemas.openxmlformats.org/officeDocument/2006/customXml" ds:itemID="{B42D9E52-2A82-4113-9188-079C2C3F632C}">
  <ds:schemaRefs/>
</ds:datastoreItem>
</file>

<file path=customXml/itemProps15.xml><?xml version="1.0" encoding="utf-8"?>
<ds:datastoreItem xmlns:ds="http://schemas.openxmlformats.org/officeDocument/2006/customXml" ds:itemID="{FCD36EF0-0271-4E0B-A9AF-D7023CDAD902}">
  <ds:schemaRefs/>
</ds:datastoreItem>
</file>

<file path=customXml/itemProps16.xml><?xml version="1.0" encoding="utf-8"?>
<ds:datastoreItem xmlns:ds="http://schemas.openxmlformats.org/officeDocument/2006/customXml" ds:itemID="{D7B30DBF-7E42-423E-813F-23C7294C138E}">
  <ds:schemaRefs/>
</ds:datastoreItem>
</file>

<file path=customXml/itemProps17.xml><?xml version="1.0" encoding="utf-8"?>
<ds:datastoreItem xmlns:ds="http://schemas.openxmlformats.org/officeDocument/2006/customXml" ds:itemID="{0768E5F1-D4ED-4CBC-B63D-2930C3EE114D}">
  <ds:schemaRefs/>
</ds:datastoreItem>
</file>

<file path=customXml/itemProps18.xml><?xml version="1.0" encoding="utf-8"?>
<ds:datastoreItem xmlns:ds="http://schemas.openxmlformats.org/officeDocument/2006/customXml" ds:itemID="{2C140B13-07F2-4A57-9CCA-AB05360E2B25}">
  <ds:schemaRefs/>
</ds:datastoreItem>
</file>

<file path=customXml/itemProps19.xml><?xml version="1.0" encoding="utf-8"?>
<ds:datastoreItem xmlns:ds="http://schemas.openxmlformats.org/officeDocument/2006/customXml" ds:itemID="{B2D445F3-F56C-4CD5-91A4-57C69733A227}">
  <ds:schemaRefs/>
</ds:datastoreItem>
</file>

<file path=customXml/itemProps2.xml><?xml version="1.0" encoding="utf-8"?>
<ds:datastoreItem xmlns:ds="http://schemas.openxmlformats.org/officeDocument/2006/customXml" ds:itemID="{CE46BBF5-7091-4A26-9493-1CDCB230E9B5}">
  <ds:schemaRefs/>
</ds:datastoreItem>
</file>

<file path=customXml/itemProps20.xml><?xml version="1.0" encoding="utf-8"?>
<ds:datastoreItem xmlns:ds="http://schemas.openxmlformats.org/officeDocument/2006/customXml" ds:itemID="{712B362F-A99B-453D-96C6-60F192DD6ABC}">
  <ds:schemaRefs/>
</ds:datastoreItem>
</file>

<file path=customXml/itemProps21.xml><?xml version="1.0" encoding="utf-8"?>
<ds:datastoreItem xmlns:ds="http://schemas.openxmlformats.org/officeDocument/2006/customXml" ds:itemID="{294D475B-1E2A-4CFD-BAD4-A86F148A2746}">
  <ds:schemaRefs/>
</ds:datastoreItem>
</file>

<file path=customXml/itemProps22.xml><?xml version="1.0" encoding="utf-8"?>
<ds:datastoreItem xmlns:ds="http://schemas.openxmlformats.org/officeDocument/2006/customXml" ds:itemID="{0C0C41DD-D001-4164-9FD4-04201A049313}">
  <ds:schemaRefs/>
</ds:datastoreItem>
</file>

<file path=customXml/itemProps23.xml><?xml version="1.0" encoding="utf-8"?>
<ds:datastoreItem xmlns:ds="http://schemas.openxmlformats.org/officeDocument/2006/customXml" ds:itemID="{9929F228-0D3B-4026-A9B1-68823BDDAD95}">
  <ds:schemaRefs/>
</ds:datastoreItem>
</file>

<file path=customXml/itemProps24.xml><?xml version="1.0" encoding="utf-8"?>
<ds:datastoreItem xmlns:ds="http://schemas.openxmlformats.org/officeDocument/2006/customXml" ds:itemID="{A846C97E-90A5-43B1-A8E9-11719FB1AE96}">
  <ds:schemaRefs/>
</ds:datastoreItem>
</file>

<file path=customXml/itemProps25.xml><?xml version="1.0" encoding="utf-8"?>
<ds:datastoreItem xmlns:ds="http://schemas.openxmlformats.org/officeDocument/2006/customXml" ds:itemID="{F9CD4BB8-06FD-405A-B776-2AB6F8829D6D}">
  <ds:schemaRefs/>
</ds:datastoreItem>
</file>

<file path=customXml/itemProps26.xml><?xml version="1.0" encoding="utf-8"?>
<ds:datastoreItem xmlns:ds="http://schemas.openxmlformats.org/officeDocument/2006/customXml" ds:itemID="{E7A35E36-A873-48FA-8F41-2DA67C6D5A61}">
  <ds:schemaRefs/>
</ds:datastoreItem>
</file>

<file path=customXml/itemProps27.xml><?xml version="1.0" encoding="utf-8"?>
<ds:datastoreItem xmlns:ds="http://schemas.openxmlformats.org/officeDocument/2006/customXml" ds:itemID="{41F2D456-622B-4B4B-A876-67A7CC0B2BD7}">
  <ds:schemaRefs/>
</ds:datastoreItem>
</file>

<file path=customXml/itemProps28.xml><?xml version="1.0" encoding="utf-8"?>
<ds:datastoreItem xmlns:ds="http://schemas.openxmlformats.org/officeDocument/2006/customXml" ds:itemID="{F2F7306A-45AD-40E2-AAAA-818346043A11}">
  <ds:schemaRefs/>
</ds:datastoreItem>
</file>

<file path=customXml/itemProps29.xml><?xml version="1.0" encoding="utf-8"?>
<ds:datastoreItem xmlns:ds="http://schemas.openxmlformats.org/officeDocument/2006/customXml" ds:itemID="{0A3219E2-F71C-44C2-9323-5303879399FE}">
  <ds:schemaRefs/>
</ds:datastoreItem>
</file>

<file path=customXml/itemProps3.xml><?xml version="1.0" encoding="utf-8"?>
<ds:datastoreItem xmlns:ds="http://schemas.openxmlformats.org/officeDocument/2006/customXml" ds:itemID="{35BA8DA7-45CC-4B79-99F1-0644D09B38BA}">
  <ds:schemaRefs/>
</ds:datastoreItem>
</file>

<file path=customXml/itemProps30.xml><?xml version="1.0" encoding="utf-8"?>
<ds:datastoreItem xmlns:ds="http://schemas.openxmlformats.org/officeDocument/2006/customXml" ds:itemID="{B1EC6402-390F-4F88-8F07-B16968DC2B42}">
  <ds:schemaRefs>
    <ds:schemaRef ds:uri="http://schemas.microsoft.com/DataMashup"/>
  </ds:schemaRefs>
</ds:datastoreItem>
</file>

<file path=customXml/itemProps31.xml><?xml version="1.0" encoding="utf-8"?>
<ds:datastoreItem xmlns:ds="http://schemas.openxmlformats.org/officeDocument/2006/customXml" ds:itemID="{9AE9A81F-8D6E-42C3-BAAA-61F52FC8ECCB}">
  <ds:schemaRefs/>
</ds:datastoreItem>
</file>

<file path=customXml/itemProps32.xml><?xml version="1.0" encoding="utf-8"?>
<ds:datastoreItem xmlns:ds="http://schemas.openxmlformats.org/officeDocument/2006/customXml" ds:itemID="{314F2552-97B6-4289-B21A-30023DE22BC4}">
  <ds:schemaRefs/>
</ds:datastoreItem>
</file>

<file path=customXml/itemProps33.xml><?xml version="1.0" encoding="utf-8"?>
<ds:datastoreItem xmlns:ds="http://schemas.openxmlformats.org/officeDocument/2006/customXml" ds:itemID="{F9BA0B66-2C1A-4D8F-8DB5-F67A3FF07B48}">
  <ds:schemaRefs/>
</ds:datastoreItem>
</file>

<file path=customXml/itemProps34.xml><?xml version="1.0" encoding="utf-8"?>
<ds:datastoreItem xmlns:ds="http://schemas.openxmlformats.org/officeDocument/2006/customXml" ds:itemID="{ECFA346C-2D42-42DB-92A3-EE412FE2F179}">
  <ds:schemaRefs/>
</ds:datastoreItem>
</file>

<file path=customXml/itemProps35.xml><?xml version="1.0" encoding="utf-8"?>
<ds:datastoreItem xmlns:ds="http://schemas.openxmlformats.org/officeDocument/2006/customXml" ds:itemID="{E2BE2249-1530-47AA-B866-4C42E0045E6A}">
  <ds:schemaRefs/>
</ds:datastoreItem>
</file>

<file path=customXml/itemProps36.xml><?xml version="1.0" encoding="utf-8"?>
<ds:datastoreItem xmlns:ds="http://schemas.openxmlformats.org/officeDocument/2006/customXml" ds:itemID="{C3AB5154-C04F-4997-8273-D87F9B753F7C}">
  <ds:schemaRefs/>
</ds:datastoreItem>
</file>

<file path=customXml/itemProps37.xml><?xml version="1.0" encoding="utf-8"?>
<ds:datastoreItem xmlns:ds="http://schemas.openxmlformats.org/officeDocument/2006/customXml" ds:itemID="{B897AC60-99C6-4B4A-8740-3F23E25B068F}">
  <ds:schemaRefs/>
</ds:datastoreItem>
</file>

<file path=customXml/itemProps38.xml><?xml version="1.0" encoding="utf-8"?>
<ds:datastoreItem xmlns:ds="http://schemas.openxmlformats.org/officeDocument/2006/customXml" ds:itemID="{8122617C-0ACB-462C-A7DA-F6F3EC1A59C3}">
  <ds:schemaRefs/>
</ds:datastoreItem>
</file>

<file path=customXml/itemProps39.xml><?xml version="1.0" encoding="utf-8"?>
<ds:datastoreItem xmlns:ds="http://schemas.openxmlformats.org/officeDocument/2006/customXml" ds:itemID="{EF50AF82-901B-4FB0-8C50-BBEDFB8E622A}">
  <ds:schemaRefs/>
</ds:datastoreItem>
</file>

<file path=customXml/itemProps4.xml><?xml version="1.0" encoding="utf-8"?>
<ds:datastoreItem xmlns:ds="http://schemas.openxmlformats.org/officeDocument/2006/customXml" ds:itemID="{7CCBDBCD-2C06-4554-BD17-84950D307A81}">
  <ds:schemaRefs/>
</ds:datastoreItem>
</file>

<file path=customXml/itemProps40.xml><?xml version="1.0" encoding="utf-8"?>
<ds:datastoreItem xmlns:ds="http://schemas.openxmlformats.org/officeDocument/2006/customXml" ds:itemID="{EB22AF88-0ED4-49E4-A21C-EED637999353}">
  <ds:schemaRefs/>
</ds:datastoreItem>
</file>

<file path=customXml/itemProps41.xml><?xml version="1.0" encoding="utf-8"?>
<ds:datastoreItem xmlns:ds="http://schemas.openxmlformats.org/officeDocument/2006/customXml" ds:itemID="{EB1CE6AD-AE43-4232-88CF-17DECC36FF43}">
  <ds:schemaRefs/>
</ds:datastoreItem>
</file>

<file path=customXml/itemProps42.xml><?xml version="1.0" encoding="utf-8"?>
<ds:datastoreItem xmlns:ds="http://schemas.openxmlformats.org/officeDocument/2006/customXml" ds:itemID="{C71838FF-8637-436C-8D94-D15CDA3D6721}">
  <ds:schemaRefs/>
</ds:datastoreItem>
</file>

<file path=customXml/itemProps43.xml><?xml version="1.0" encoding="utf-8"?>
<ds:datastoreItem xmlns:ds="http://schemas.openxmlformats.org/officeDocument/2006/customXml" ds:itemID="{5CF6377B-D110-4851-AEA9-B7AFF0CDCB9C}">
  <ds:schemaRefs/>
</ds:datastoreItem>
</file>

<file path=customXml/itemProps44.xml><?xml version="1.0" encoding="utf-8"?>
<ds:datastoreItem xmlns:ds="http://schemas.openxmlformats.org/officeDocument/2006/customXml" ds:itemID="{478A1E2D-DA3F-4FA4-B557-F2066CFEB6BF}">
  <ds:schemaRefs/>
</ds:datastoreItem>
</file>

<file path=customXml/itemProps45.xml><?xml version="1.0" encoding="utf-8"?>
<ds:datastoreItem xmlns:ds="http://schemas.openxmlformats.org/officeDocument/2006/customXml" ds:itemID="{8FA0B2F5-6509-4B4D-98C7-320D6EDB9863}">
  <ds:schemaRefs/>
</ds:datastoreItem>
</file>

<file path=customXml/itemProps46.xml><?xml version="1.0" encoding="utf-8"?>
<ds:datastoreItem xmlns:ds="http://schemas.openxmlformats.org/officeDocument/2006/customXml" ds:itemID="{E4BCF249-3542-430C-BBE5-A778D4BEF47A}">
  <ds:schemaRefs/>
</ds:datastoreItem>
</file>

<file path=customXml/itemProps47.xml><?xml version="1.0" encoding="utf-8"?>
<ds:datastoreItem xmlns:ds="http://schemas.openxmlformats.org/officeDocument/2006/customXml" ds:itemID="{7E69AE2D-7D62-404F-A698-9A043B501A60}">
  <ds:schemaRefs/>
</ds:datastoreItem>
</file>

<file path=customXml/itemProps48.xml><?xml version="1.0" encoding="utf-8"?>
<ds:datastoreItem xmlns:ds="http://schemas.openxmlformats.org/officeDocument/2006/customXml" ds:itemID="{E601259D-06A4-4A48-8811-90F8D0E014F8}">
  <ds:schemaRefs/>
</ds:datastoreItem>
</file>

<file path=customXml/itemProps49.xml><?xml version="1.0" encoding="utf-8"?>
<ds:datastoreItem xmlns:ds="http://schemas.openxmlformats.org/officeDocument/2006/customXml" ds:itemID="{DF003634-17B4-4047-9680-E8945395CE61}">
  <ds:schemaRefs/>
</ds:datastoreItem>
</file>

<file path=customXml/itemProps5.xml><?xml version="1.0" encoding="utf-8"?>
<ds:datastoreItem xmlns:ds="http://schemas.openxmlformats.org/officeDocument/2006/customXml" ds:itemID="{B84915E5-0201-4C94-ADD3-641801A5693D}">
  <ds:schemaRefs/>
</ds:datastoreItem>
</file>

<file path=customXml/itemProps50.xml><?xml version="1.0" encoding="utf-8"?>
<ds:datastoreItem xmlns:ds="http://schemas.openxmlformats.org/officeDocument/2006/customXml" ds:itemID="{2ADD5208-1834-4483-A03A-9597C65C10D1}">
  <ds:schemaRefs/>
</ds:datastoreItem>
</file>

<file path=customXml/itemProps51.xml><?xml version="1.0" encoding="utf-8"?>
<ds:datastoreItem xmlns:ds="http://schemas.openxmlformats.org/officeDocument/2006/customXml" ds:itemID="{7051A432-A7B3-4059-8103-3CE3E09E6A5B}">
  <ds:schemaRefs/>
</ds:datastoreItem>
</file>

<file path=customXml/itemProps52.xml><?xml version="1.0" encoding="utf-8"?>
<ds:datastoreItem xmlns:ds="http://schemas.openxmlformats.org/officeDocument/2006/customXml" ds:itemID="{8BE928D3-7ABA-4133-B809-2C2CDA5EADA3}">
  <ds:schemaRefs/>
</ds:datastoreItem>
</file>

<file path=customXml/itemProps53.xml><?xml version="1.0" encoding="utf-8"?>
<ds:datastoreItem xmlns:ds="http://schemas.openxmlformats.org/officeDocument/2006/customXml" ds:itemID="{D44DE042-735B-4C6C-BA94-BCBFE1B0FF17}">
  <ds:schemaRefs/>
</ds:datastoreItem>
</file>

<file path=customXml/itemProps54.xml><?xml version="1.0" encoding="utf-8"?>
<ds:datastoreItem xmlns:ds="http://schemas.openxmlformats.org/officeDocument/2006/customXml" ds:itemID="{A7B60E0C-DED8-4F92-AC3A-913978B7CCE5}">
  <ds:schemaRefs/>
</ds:datastoreItem>
</file>

<file path=customXml/itemProps55.xml><?xml version="1.0" encoding="utf-8"?>
<ds:datastoreItem xmlns:ds="http://schemas.openxmlformats.org/officeDocument/2006/customXml" ds:itemID="{19B14CDA-9D26-4531-A59B-2BD535EAA857}">
  <ds:schemaRefs/>
</ds:datastoreItem>
</file>

<file path=customXml/itemProps56.xml><?xml version="1.0" encoding="utf-8"?>
<ds:datastoreItem xmlns:ds="http://schemas.openxmlformats.org/officeDocument/2006/customXml" ds:itemID="{CEB21BE3-A0C6-4051-ABA2-8DB2D57FE293}">
  <ds:schemaRefs/>
</ds:datastoreItem>
</file>

<file path=customXml/itemProps57.xml><?xml version="1.0" encoding="utf-8"?>
<ds:datastoreItem xmlns:ds="http://schemas.openxmlformats.org/officeDocument/2006/customXml" ds:itemID="{B7293658-7AB6-4BD7-8FEA-365289B99AF8}">
  <ds:schemaRefs/>
</ds:datastoreItem>
</file>

<file path=customXml/itemProps58.xml><?xml version="1.0" encoding="utf-8"?>
<ds:datastoreItem xmlns:ds="http://schemas.openxmlformats.org/officeDocument/2006/customXml" ds:itemID="{0EE6AEB0-1420-4962-958A-857BCC66D3D1}">
  <ds:schemaRefs/>
</ds:datastoreItem>
</file>

<file path=customXml/itemProps59.xml><?xml version="1.0" encoding="utf-8"?>
<ds:datastoreItem xmlns:ds="http://schemas.openxmlformats.org/officeDocument/2006/customXml" ds:itemID="{F0E1693A-EE2C-4205-BBC4-ADBDB230A4A4}">
  <ds:schemaRefs/>
</ds:datastoreItem>
</file>

<file path=customXml/itemProps6.xml><?xml version="1.0" encoding="utf-8"?>
<ds:datastoreItem xmlns:ds="http://schemas.openxmlformats.org/officeDocument/2006/customXml" ds:itemID="{3349CE40-6019-49D3-8EF8-8A775B140A9C}">
  <ds:schemaRefs/>
</ds:datastoreItem>
</file>

<file path=customXml/itemProps60.xml><?xml version="1.0" encoding="utf-8"?>
<ds:datastoreItem xmlns:ds="http://schemas.openxmlformats.org/officeDocument/2006/customXml" ds:itemID="{4930A793-DE8A-47BC-8338-9576F6445FAA}">
  <ds:schemaRefs/>
</ds:datastoreItem>
</file>

<file path=customXml/itemProps61.xml><?xml version="1.0" encoding="utf-8"?>
<ds:datastoreItem xmlns:ds="http://schemas.openxmlformats.org/officeDocument/2006/customXml" ds:itemID="{D2BBAE1C-43CA-406A-9989-602FEA84E777}">
  <ds:schemaRefs/>
</ds:datastoreItem>
</file>

<file path=customXml/itemProps62.xml><?xml version="1.0" encoding="utf-8"?>
<ds:datastoreItem xmlns:ds="http://schemas.openxmlformats.org/officeDocument/2006/customXml" ds:itemID="{C3F2F13D-DD17-4874-B9FA-BE52AC260BD0}">
  <ds:schemaRefs/>
</ds:datastoreItem>
</file>

<file path=customXml/itemProps63.xml><?xml version="1.0" encoding="utf-8"?>
<ds:datastoreItem xmlns:ds="http://schemas.openxmlformats.org/officeDocument/2006/customXml" ds:itemID="{C264540E-F35E-4CE5-8F44-49A386EBB9D5}">
  <ds:schemaRefs/>
</ds:datastoreItem>
</file>

<file path=customXml/itemProps64.xml><?xml version="1.0" encoding="utf-8"?>
<ds:datastoreItem xmlns:ds="http://schemas.openxmlformats.org/officeDocument/2006/customXml" ds:itemID="{151E30BF-9BAD-44DC-9824-5FE073FF437F}">
  <ds:schemaRefs/>
</ds:datastoreItem>
</file>

<file path=customXml/itemProps65.xml><?xml version="1.0" encoding="utf-8"?>
<ds:datastoreItem xmlns:ds="http://schemas.openxmlformats.org/officeDocument/2006/customXml" ds:itemID="{F90DBBF1-22E1-44FA-9471-7B2D604B359C}">
  <ds:schemaRefs/>
</ds:datastoreItem>
</file>

<file path=customXml/itemProps66.xml><?xml version="1.0" encoding="utf-8"?>
<ds:datastoreItem xmlns:ds="http://schemas.openxmlformats.org/officeDocument/2006/customXml" ds:itemID="{5866425A-E27B-4EB0-BF44-FA9D3EA3EBEF}">
  <ds:schemaRefs/>
</ds:datastoreItem>
</file>

<file path=customXml/itemProps67.xml><?xml version="1.0" encoding="utf-8"?>
<ds:datastoreItem xmlns:ds="http://schemas.openxmlformats.org/officeDocument/2006/customXml" ds:itemID="{4DC92A9A-5358-4775-B83B-B5A1F99EF222}">
  <ds:schemaRefs/>
</ds:datastoreItem>
</file>

<file path=customXml/itemProps68.xml><?xml version="1.0" encoding="utf-8"?>
<ds:datastoreItem xmlns:ds="http://schemas.openxmlformats.org/officeDocument/2006/customXml" ds:itemID="{24B27464-CE9D-48CE-ABFC-4BC7738B2D9B}">
  <ds:schemaRefs/>
</ds:datastoreItem>
</file>

<file path=customXml/itemProps69.xml><?xml version="1.0" encoding="utf-8"?>
<ds:datastoreItem xmlns:ds="http://schemas.openxmlformats.org/officeDocument/2006/customXml" ds:itemID="{3940E7AB-E96E-4C70-B116-CA9304F2DE2A}">
  <ds:schemaRefs/>
</ds:datastoreItem>
</file>

<file path=customXml/itemProps7.xml><?xml version="1.0" encoding="utf-8"?>
<ds:datastoreItem xmlns:ds="http://schemas.openxmlformats.org/officeDocument/2006/customXml" ds:itemID="{821C5530-7470-449E-AB32-AB23C1E54C4D}">
  <ds:schemaRefs/>
</ds:datastoreItem>
</file>

<file path=customXml/itemProps70.xml><?xml version="1.0" encoding="utf-8"?>
<ds:datastoreItem xmlns:ds="http://schemas.openxmlformats.org/officeDocument/2006/customXml" ds:itemID="{BB8E880A-26FB-4BEB-9BD8-D02D69AF7EFA}">
  <ds:schemaRefs/>
</ds:datastoreItem>
</file>

<file path=customXml/itemProps71.xml><?xml version="1.0" encoding="utf-8"?>
<ds:datastoreItem xmlns:ds="http://schemas.openxmlformats.org/officeDocument/2006/customXml" ds:itemID="{5577AFA8-588B-4045-8687-53152F68546B}">
  <ds:schemaRefs/>
</ds:datastoreItem>
</file>

<file path=customXml/itemProps8.xml><?xml version="1.0" encoding="utf-8"?>
<ds:datastoreItem xmlns:ds="http://schemas.openxmlformats.org/officeDocument/2006/customXml" ds:itemID="{36C175F2-5B47-4F4C-AE66-C6A1F8047960}">
  <ds:schemaRefs/>
</ds:datastoreItem>
</file>

<file path=customXml/itemProps9.xml><?xml version="1.0" encoding="utf-8"?>
<ds:datastoreItem xmlns:ds="http://schemas.openxmlformats.org/officeDocument/2006/customXml" ds:itemID="{FE3F44F2-D21C-459A-8C3C-2D48E60682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26</vt:i4>
      </vt:variant>
    </vt:vector>
  </HeadingPairs>
  <TitlesOfParts>
    <vt:vector size="26" baseType="lpstr">
      <vt:lpstr>Om talla</vt:lpstr>
      <vt:lpstr>Fylker 1</vt:lpstr>
      <vt:lpstr>Fylker 2</vt:lpstr>
      <vt:lpstr>Tab_kommune</vt:lpstr>
      <vt:lpstr>Kommuner 1</vt:lpstr>
      <vt:lpstr>Kommuner 2</vt:lpstr>
      <vt:lpstr>Endring_</vt:lpstr>
      <vt:lpstr>PT_komm</vt:lpstr>
      <vt:lpstr>P_endring</vt:lpstr>
      <vt:lpstr>P_ranger</vt:lpstr>
      <vt:lpstr>Løpende sum</vt:lpstr>
      <vt:lpstr>P-fylke 1 + 2</vt:lpstr>
      <vt:lpstr>P_løpende (2)</vt:lpstr>
      <vt:lpstr>P_kommun 2</vt:lpstr>
      <vt:lpstr>alle år</vt:lpstr>
      <vt:lpstr>P alle år</vt:lpstr>
      <vt:lpstr>Endr_kommuner</vt:lpstr>
      <vt:lpstr>PT_endr-kom</vt:lpstr>
      <vt:lpstr>Bas_kode</vt:lpstr>
      <vt:lpstr>Enkelt komm</vt:lpstr>
      <vt:lpstr>Alle dyreslag</vt:lpstr>
      <vt:lpstr>P_andel_X</vt:lpstr>
      <vt:lpstr>T_kommune</vt:lpstr>
      <vt:lpstr>PT_alle grupper</vt:lpstr>
      <vt:lpstr>P_alle dyr</vt:lpstr>
      <vt:lpstr>Tab_alle grupper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dc:creator>
  <cp:lastModifiedBy>J. Sandberg</cp:lastModifiedBy>
  <dcterms:created xsi:type="dcterms:W3CDTF">2022-05-14T09:29:07Z</dcterms:created>
  <dcterms:modified xsi:type="dcterms:W3CDTF">2025-12-10T08:40:41Z</dcterms:modified>
</cp:coreProperties>
</file>